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IDPC\"/>
    </mc:Choice>
  </mc:AlternateContent>
  <bookViews>
    <workbookView xWindow="0" yWindow="0" windowWidth="20490" windowHeight="7650"/>
  </bookViews>
  <sheets>
    <sheet name="Cronograma_PIPC_ IDPC 2020" sheetId="1" r:id="rId1"/>
  </sheets>
  <definedNames>
    <definedName name="Z_4D1B073B_648E_4D39_9277_F741FF28E6A9_.wvu.FilterData" localSheetId="0" hidden="1">'Cronograma_PIPC_ IDPC 2020'!$A$4:$AV$22</definedName>
  </definedNames>
  <calcPr calcId="162913"/>
  <customWorkbookViews>
    <customWorkbookView name="Filter 1" guid="{4D1B073B-648E-4D39-9277-F741FF28E6A9}" maximized="1" windowWidth="0" windowHeight="0" activeSheetId="0"/>
  </customWorkbookViews>
</workbook>
</file>

<file path=xl/calcChain.xml><?xml version="1.0" encoding="utf-8"?>
<calcChain xmlns="http://schemas.openxmlformats.org/spreadsheetml/2006/main">
  <c r="AI23" i="1" l="1"/>
  <c r="AH23" i="1"/>
  <c r="AF13" i="1" l="1"/>
  <c r="AG13" i="1"/>
  <c r="AI13" i="1"/>
  <c r="AH13" i="1" l="1"/>
  <c r="AH22" i="1" l="1"/>
  <c r="AH21" i="1"/>
  <c r="AH20" i="1"/>
  <c r="AH19" i="1"/>
  <c r="AH18" i="1"/>
  <c r="AH17" i="1"/>
  <c r="AH16" i="1"/>
  <c r="AH15" i="1"/>
  <c r="AH14" i="1"/>
  <c r="AH12" i="1"/>
  <c r="AH11" i="1"/>
  <c r="AH10" i="1"/>
  <c r="AH9" i="1"/>
  <c r="AH8" i="1"/>
  <c r="AH7" i="1"/>
  <c r="AH6" i="1"/>
  <c r="AH5" i="1"/>
  <c r="AH4" i="1"/>
  <c r="AH3" i="1"/>
  <c r="AI21" i="1" l="1"/>
  <c r="AI7" i="1" l="1"/>
  <c r="AI9" i="1" l="1"/>
  <c r="AI22" i="1" l="1"/>
  <c r="AI18" i="1" l="1"/>
  <c r="AI20" i="1" l="1"/>
  <c r="AI19" i="1"/>
  <c r="AI15" i="1"/>
  <c r="AI14" i="1"/>
  <c r="AI12" i="1"/>
  <c r="AI11" i="1"/>
  <c r="AI10" i="1"/>
  <c r="V25" i="1" l="1"/>
  <c r="U25" i="1"/>
</calcChain>
</file>

<file path=xl/comments1.xml><?xml version="1.0" encoding="utf-8"?>
<comments xmlns="http://schemas.openxmlformats.org/spreadsheetml/2006/main">
  <authors>
    <author>ESTUDIANTE</author>
  </authors>
  <commentList>
    <comment ref="AB21" authorId="0" shapeId="0">
      <text>
        <r>
          <rPr>
            <b/>
            <sz val="9"/>
            <color indexed="81"/>
            <rFont val="Tahoma"/>
            <family val="2"/>
          </rPr>
          <t>ESTUDIANTE:</t>
        </r>
        <r>
          <rPr>
            <sz val="9"/>
            <color indexed="81"/>
            <rFont val="Tahoma"/>
            <family val="2"/>
          </rPr>
          <t xml:space="preserve">
Falta que envíen la asistencia de la Octava Mesa para sumar esas personas.</t>
        </r>
      </text>
    </comment>
  </commentList>
</comments>
</file>

<file path=xl/sharedStrings.xml><?xml version="1.0" encoding="utf-8"?>
<sst xmlns="http://schemas.openxmlformats.org/spreadsheetml/2006/main" count="524" uniqueCount="400">
  <si>
    <t>#</t>
  </si>
  <si>
    <t xml:space="preserve"> Producto/servicio del IDPC</t>
  </si>
  <si>
    <t>Ámbito de participación ciudadana</t>
  </si>
  <si>
    <t>Subdirección IDPC</t>
  </si>
  <si>
    <t xml:space="preserve"> Equipo responsable IDPC</t>
  </si>
  <si>
    <t>Meta cualitativa</t>
  </si>
  <si>
    <t>Meta cuantitativa</t>
  </si>
  <si>
    <t>Evidencias (mínimo listas de asistencia y fotos)</t>
  </si>
  <si>
    <t>Fases del ciclo de la gestión pública (frente al producto/servicio del IDPC): 1. Diagnóstico (identificación, problemas), 2. Formulación (elaboración, aprobación), 3. Implementación (ejecución), 4. Evaluación (seguimiento, control)</t>
  </si>
  <si>
    <t xml:space="preserve"> Nivel de incidencia (respecto al ámbito de participación): 1.Informativo, 2. Consultivo, 3. Decisorio, 4.Co-gestión/creación</t>
  </si>
  <si>
    <t>Dimensión relacionada con el Patrimonio Cultural (respecto al ámbito de participación): 1. Sensibilización, 2. Creación de capacidades, 3. Movilización de actores; y 4. Control social)</t>
  </si>
  <si>
    <t>Modalidad: Presencial, Virtual, Mixta</t>
  </si>
  <si>
    <t xml:space="preserve"> Actores/grupos de valor involucrados </t>
  </si>
  <si>
    <t>Enfoque poblacional-diferencial: sexo, orientación sexual, identidad de género, transcurrir vital, pertenencia étnica, personas con discapacidad, víctimas del conflicto armado</t>
  </si>
  <si>
    <t>Enfoque territorial: Urbano, Rural, Urbano/Rural</t>
  </si>
  <si>
    <t>Territorialización (respecto al ámbito de participación)</t>
  </si>
  <si>
    <t>Recursos asociados (equipos humanos técnicos, expertos, hardware, software, transporte, alimentación, papelería)</t>
  </si>
  <si>
    <t>Resultados/impactos esperados de la participación ciudadana</t>
  </si>
  <si>
    <t>Mecanismo de participación ciudadana (audiencia pública, debate, comité, asamblea, mesa de trabajo, taller, ejercicios de colaboración e innovación, foro, evento y feria, instancias de participación ciudadana, consulta ciudadana, campaña informativa, entrega de material informativo, encuesta, entrevista, visita, buzones, redes sociales, página web)</t>
  </si>
  <si>
    <t>Programado</t>
  </si>
  <si>
    <t>Ejecutado</t>
  </si>
  <si>
    <t>Avance cualitativo (describir actividades realizadas con número de participantes y principales resultados)</t>
  </si>
  <si>
    <t>Número de participantes</t>
  </si>
  <si>
    <t>Avance cualitativo (describir actividades realizadas con número de participantes y principales resultados)</t>
  </si>
  <si>
    <t>Número acumulado de participantes</t>
  </si>
  <si>
    <t>1. Sensibilización, 2. Creación de capacidades, 3. Movilización de actores</t>
  </si>
  <si>
    <t>Presencial</t>
  </si>
  <si>
    <t>No</t>
  </si>
  <si>
    <t>Urbano</t>
  </si>
  <si>
    <t>3. Implementación</t>
  </si>
  <si>
    <t>Mixta</t>
  </si>
  <si>
    <t>Subdirección de Divulgación y Apropiación del Patrimonio</t>
  </si>
  <si>
    <t xml:space="preserve">Equipo de Fomento </t>
  </si>
  <si>
    <t>Urbano/Rural</t>
  </si>
  <si>
    <t>Bogotá</t>
  </si>
  <si>
    <t>Mesa de trabajo</t>
  </si>
  <si>
    <t>NA</t>
  </si>
  <si>
    <t>Programa Civinautas</t>
  </si>
  <si>
    <t>Formación a formadores (Diplomado de Formación en patrimonio cultural) y a niños, niñas y jóvenes  (Cátedra en patrimonio Cultural / Aulas Colegios SED)</t>
  </si>
  <si>
    <t>3. Implementación, 4. Evaluación</t>
  </si>
  <si>
    <t>1. Sensibilización, 2. Creación de capacidades</t>
  </si>
  <si>
    <t>Ciudadanía general</t>
  </si>
  <si>
    <t>Secretaría de Cultura, Recreación y Deporte</t>
  </si>
  <si>
    <t>1. Informativo, 2. Consultivo</t>
  </si>
  <si>
    <t>Equipo de Patrimonio Cultural Inmaterial</t>
  </si>
  <si>
    <t xml:space="preserve"> Subdirección de Gestión Territorial del Patrimonio</t>
  </si>
  <si>
    <t>Rendición permanente de cuentas</t>
  </si>
  <si>
    <t>Escenarios de rendición de cuentas
*Articulado con actividades 3.1.3, 3.2.5, 3.2.7 del PAAC</t>
  </si>
  <si>
    <t>Oficina Asesora de Planeación</t>
  </si>
  <si>
    <t>Oficina Asesora de Planeación, Equipo de Participación Ciudadana</t>
  </si>
  <si>
    <t>4. Evaluación</t>
  </si>
  <si>
    <t>4. Control social</t>
  </si>
  <si>
    <t>Incluye la rendición de cuentas de acciones relacionadas con el enfoque poblacional-diferencial</t>
  </si>
  <si>
    <t>Planes de acción de Políticas Públicas Distritales relacionadas con participación ciudadana</t>
  </si>
  <si>
    <t>Concertación, seguimiento y evaluación a los acuerdos para la orientación de la inversión y los resultados de la ejecución de las Políticas Públicas Distritales</t>
  </si>
  <si>
    <t>Distintas subdirecciones y equipos del IDPC responsables del cumplimiento de las Políticas Públicas Distritales</t>
  </si>
  <si>
    <t>Cumplimiento de las Políticas Públicas Distritales de manera concertada con la ciudadanía</t>
  </si>
  <si>
    <t>1.Informativo, 2.Consultivo, 3. Decisorio</t>
  </si>
  <si>
    <t>Organizaciones sociales y culturales</t>
  </si>
  <si>
    <t xml:space="preserve"> Sexo, orientación sexual, identidad de género, transcurrir vital, pertenencia étnica, personas con discapacidad, víctimas del conflicto armado (según convocatorias del sector)</t>
  </si>
  <si>
    <t>Equipos humanos técnicos</t>
  </si>
  <si>
    <t>Compromisos ciudadanos</t>
  </si>
  <si>
    <t>Concertación y seguimiento a compromisos ciudadanos
* Articulado con actividades 3.2.6 del PAAC</t>
  </si>
  <si>
    <t>Veeduría Distrital</t>
  </si>
  <si>
    <t>Recibir y atender iniciativas ciudadanas sobre la orientación de la inversión y evaluación de los resultados de la ejecución de Políticas Públicas Distritales</t>
  </si>
  <si>
    <t>Según convocatorias de la Veeduría Distrital</t>
  </si>
  <si>
    <t>3. Decisorio</t>
  </si>
  <si>
    <t>Depende de los compromisos ciudadanos</t>
  </si>
  <si>
    <t xml:space="preserve">Sistema Distrital de Patrimonio Cultural </t>
  </si>
  <si>
    <t xml:space="preserve">Instancias de participación ciudadana del Sistema Distrital de Patrimonio Cultural </t>
  </si>
  <si>
    <t>Dirección General, Subdirección de Divulgación y Apropiación del Patrimonio, Oficina Asesora de Planeación</t>
  </si>
  <si>
    <t>Deliberar y concertar la gestión del IDPC con los integrantes de las instancias, con miras a fortalecer el control social</t>
  </si>
  <si>
    <t>1.Informativo, 2. Consultivo, 3. Decisorio</t>
  </si>
  <si>
    <t>2. Creación de capacidades, 3. Movilización de actores, 4. Control social</t>
  </si>
  <si>
    <t>Representantes de entidades públicas, gremios, organizaciones sociales y culturales que integran las instancias</t>
  </si>
  <si>
    <t>Sistema Distrital de Arte, Cultura y Patrimonio</t>
  </si>
  <si>
    <t>Instancias de participación ciudadana del Sistema Distrital de Arte, Cultura y Patrimonio</t>
  </si>
  <si>
    <t>Sexo, orientación sexual, identidad de género, transcurrir vital, pertenencia étnica, personas con discapacidad, víctimas del conflicto armado</t>
  </si>
  <si>
    <t xml:space="preserve">Posibles sinergias con actores públicos, privados y sociales </t>
  </si>
  <si>
    <t>Según convocatorias del Sector Cultura, Recreación y Deporte y otros</t>
  </si>
  <si>
    <t>Instancias de participación ciudadana (Consejo Distrital de Patrimonio Cultural, Mesa de Consejeros Locales del Patrimonio)</t>
  </si>
  <si>
    <t>Primer trimestre 2020 (enero-marzo)</t>
  </si>
  <si>
    <t>Segundo trimestre 2020 (abril-junio)</t>
  </si>
  <si>
    <t>Tercer trimestre 2020 (julio-septiembre)</t>
  </si>
  <si>
    <t>Cuarto trimestre 2020 (octubre-diciembre)</t>
  </si>
  <si>
    <t>Equipos corresponsables IDPC</t>
  </si>
  <si>
    <t>Política Sectorial de Fomento / Programa Distrital de Apoyos Concertados y Programa Distrital de Estímulos</t>
  </si>
  <si>
    <t>Entidades sin ánimo de lucro, organizaciones culturales, agrupaciones y ciudadanía en general.</t>
  </si>
  <si>
    <t>Equipos humanos técnicos, hardware, software</t>
  </si>
  <si>
    <t>1. Informativo, 4. Cogestión/creación</t>
  </si>
  <si>
    <t>4. Cogestión/creación</t>
  </si>
  <si>
    <t>Subdirección de Gestión Corporativa (Equipo de Transparencia y Atención a la Ciudadanía), Subdirección de Divulgación y Apropiación del Patrimonio (Equipo de comunicaciones)</t>
  </si>
  <si>
    <t>Secretaría Distrital de Cultura, Recreación y Deporte, Secretaría de Gobierno (oficina de Planeación), y demás Secretarías responsables de otras Políticas Públicas Distritales</t>
  </si>
  <si>
    <t>Mesas de trabajo de Políticas Públicas Distritales (Mesa PIAA, LGBTI, artesanos, entre otras)</t>
  </si>
  <si>
    <t>Distintas subdirecciones y equipos del IDPC responsables del cumplimiento de los compromisos ciudadanos (2019 equipos de obras y gestión social de la Subdirección de Protección e Intervención del Patrimonio)</t>
  </si>
  <si>
    <t>Avance cualitativo (Observacones del trimestre y lecciones aprendidas para la mejora continua  segunda versión del 2020)</t>
  </si>
  <si>
    <t>Lecciones aprendidas</t>
  </si>
  <si>
    <t xml:space="preserve">El inicio de operación para este 2020, tuvo un retraso por los procesos de contratación de los recursos humanos tanto del IDPC como de la SED. Adicionalmente las dificultades y retos a afrontar debido a las declaratorias de Cuarentena y confinamiento preventivo, por el Covid - 19, exigió diseñar y adaptar la metodología y aplicabilidad del programa en modalidad virtual y disponer de un plan de acción alternativo para dar continuidad a la operación. Logramos continuar los pactos de acuerdo y dar continuidad a la planeación del inicio de operación, respaldados por la circular 03 de 2020 y la resolución 0650 de 2020, expedidas por la SED, lo que permite dar continuidad a la implementación con los colegios vinculados en el programa sin modificar el calendario escolar. </t>
  </si>
  <si>
    <t>12 localidades (Bosa, , Usme, San Cristóbal, Sumapaz, Ciudad Bolívar, Rafael Uribe, Los Mártires, Kennedy,, Engativá, Chapinero, y Barrios Unidos )</t>
  </si>
  <si>
    <t xml:space="preserve">Dentro de las delegaciones del Sistema de Arte, Cultura y Patrimonio el IDPC atendió una sesión ordinaria y dos sesiones extraordinarias del Consejo Cultural de Grupos Étnicos, y una sesión ordinaria del Consejo Cultural de Grupos Etarios. Se había confirmado asistencia al Consejo Cultural de Grupos Sociales pero esta fue cancelada debido a la declaración de cuarentena. </t>
  </si>
  <si>
    <t>Acta, Listados de asistencia, pantallazos de correos</t>
  </si>
  <si>
    <t>Número de participantes involucrados</t>
  </si>
  <si>
    <t xml:space="preserve">Aunque no se tenían planteadas actividades de rendición de cuentas en el período, el IDPC  hizo parte en la sesión de Facebook live coordinada por la Secretaría de Cultura Recreación y Deporte el día 26 de marzo y atendió las preguntas presentadas por la ciudadanía.  Así mismo se ha articulado con la Veeduría Distrital para  fomentar el control social dentro del quehacer misional de la entidad. </t>
  </si>
  <si>
    <t xml:space="preserve">No se han realizado mesas de trabajo con la ciudadanía dentro de la elaboración o formulación de políticas públicas distritales. Sin embargo si se adelantaron procesos sectoriales e intersectoriales para adecuar los compromisos del IDPC con los grupos étnicos a través de los Planes Integrales de Acciones Afirmativas, y la Política Pública LGBTI. Dentro de las actividades planteadas para este año se realizó una primera reunión en conjunto entre el Consejero de Cultura LGBTI y el equipo de recorridos de apropiación patrimonial del IDPC (Ver lo reportado por el equipo de recorridos en este Plan) </t>
  </si>
  <si>
    <t>Avance cualitativo (Observacones del trimestre y lecciones aprendidas para la mejora continua segunda versión del 2020)</t>
  </si>
  <si>
    <t>Dirección General, Subdirección de Divulgación y Apropiación del Patrimonio, Subdirección de Protección e Intervención del Patrimonio, Oficina Asesora de Planeación, Equipo de Valoración, Equipo de Participación Ciudadana</t>
  </si>
  <si>
    <t>La implementación ha sido difícil por la falta de conectividad de los estudiantes como una de las principales dificultades y retos a afrontar debido a las declaratorias de Cuarentena y confinamiento preventivo, por el Covid - 19. El plan de contingencia fue realizar un plan de atención que adaptara la metodología y aplicabilidad del programa en modalidad virtual y disponer de un plan de acción alternativo para dar continuidad a la operación. Se ha logrado continuar con los pactos de acuerdo y dar continuidad a la planeación del inicio de operación, respaldados por la circular 03 de 2020 y la resolución 0650 de 2020, expedidas por la SED, lo que permite dar continuidad a la implementación con los colegios vinculados en el programa sin modificar el calendario escolar. Adicionalmente se ha realizado la entrega de los materiales impresos y kits de papelería con las instituciones educativas que así lo facilitaron. Siendo esta una de las acciones contingentes más importantes de este trimestre. Así mismo algunos colegios han llegado a implementar recorridos virtuales y actividades en casa gracias a la participación de docentes y padres que así lo han facilitado.</t>
  </si>
  <si>
    <t>1101 Reportados a Mayo Incluidos colegios privados y familias que educan en casa (el reporte de junio se consolida al finalizar el mes)</t>
  </si>
  <si>
    <t xml:space="preserve">Actas, listados de asistencia, pantallazos y matrices. </t>
  </si>
  <si>
    <t xml:space="preserve">Articulación con instancias de los Sistemas Distritales de Participación del Sector Cultura, Recreación y Deporte </t>
  </si>
  <si>
    <t>Proceso declaratoria Festival del Sol y la Luna del pueblo Muisca de Bosa</t>
  </si>
  <si>
    <t>Equipo declaratorias de Patrimonio Cultural Inmaterial</t>
  </si>
  <si>
    <t>Enfoque diferencial</t>
  </si>
  <si>
    <t>Sector cultura, sector gobierno (seguimiento acuerdos consulta previa y espacios de concertación)</t>
  </si>
  <si>
    <t>N/A</t>
  </si>
  <si>
    <t>IDARTES</t>
  </si>
  <si>
    <t xml:space="preserve">Reuniones, mesas de trabajo, espacios de discusión y reflexión. </t>
  </si>
  <si>
    <t>1. Diagnóstico</t>
  </si>
  <si>
    <t>Virtual</t>
  </si>
  <si>
    <t>Comunidad Muisca de Bosa</t>
  </si>
  <si>
    <t>Enfoque poblacional-diferencial étnico</t>
  </si>
  <si>
    <t>Bosa</t>
  </si>
  <si>
    <t>1. Sensibilización, 3. Movilización de actores</t>
  </si>
  <si>
    <t>Grupo del Teatro La Candelaria</t>
  </si>
  <si>
    <t>Por definir</t>
  </si>
  <si>
    <t>La Candelaria</t>
  </si>
  <si>
    <t>Sinergias trabajadas dentro de la gestión integral del patrimonio cultural en el  IDPC (versiones o vigencias anteriores)</t>
  </si>
  <si>
    <t>Subdirección de Divulgación y Apropiación del Patrimonio Cultural</t>
  </si>
  <si>
    <t>Equipo Patrimonio Cultural Inmaterial
Equipo de Enfoque Diferencial
Museo de Bogotá
Equipo de Participación
Equipo de investigación</t>
  </si>
  <si>
    <t xml:space="preserve">Construcción de contenidos de las convocatorias: Equipo Patrimonio Cultural Inmaterial, 
Equipo de Participación
Equipo de investigación,
Museo de Bogotá, Dirección General, Equipo de publicaciones.
Recomendaciones para la formulación de contenidos:
Equipo Civinautas, Equipo de Enfoque Diferencial, Equipo de Valoración, Equipo de Recorridos.
</t>
  </si>
  <si>
    <t>Ejecución de propuestas ganadoras en el marco del Programa Distrital de Apoyos Concertados y del Programa Distrital de Estímulos del IDPC, que fortalezcan la participación ciudadana a partir de la transformación de sentidos del patrimonio cultural</t>
  </si>
  <si>
    <t>Proyecto de Recuperación de Columbarios ubicados en el Globo B del Cementerio Central de Bogotá creando un espacio que integre dimensiones de patrimonio y memoria en la ciudad</t>
  </si>
  <si>
    <t>Subdirección de Protección e Intervención</t>
  </si>
  <si>
    <t>Consejo Local de Arte, Cultura y Patrimonio</t>
  </si>
  <si>
    <t>Actas, Listas de Asistencia, informes, pantallazos  y fotografías</t>
  </si>
  <si>
    <t xml:space="preserve"> 1.Informativo, 2. Consultivo, </t>
  </si>
  <si>
    <t>1. Sensibilización,.3. Movilización de actores</t>
  </si>
  <si>
    <t>Victimas del conflicto armado.</t>
  </si>
  <si>
    <t>Programa Intervención en Bienes de Interés Cultural</t>
  </si>
  <si>
    <t>Espacios de diálogo, control social y  creación de capacidades  que fomenten la visibilidad  y apropiación social de  los distintos tipos de patrimonio  en las intervenciones en los bienes de interés cultural de  orden barrial y vecinal.</t>
  </si>
  <si>
    <t>Desarrollo de actividades y procesos que acompañen la intervención en bienes de interés cultural, visibilicen o fortalezcan debates entorno a la integralidad del patrimonio en entornos locales y barriales</t>
  </si>
  <si>
    <t>3 procesos (9 actividades)</t>
  </si>
  <si>
    <t>Participación ciudadana en la curaduría del Museo de la Ciudad Autoconstruida</t>
  </si>
  <si>
    <t>Aportes ciudadanos para el guión museográfico del Museo de la Ciudad Autoconstruida</t>
  </si>
  <si>
    <t>Curaduría, Museo de Bogotá</t>
  </si>
  <si>
    <t>Equipo de participación ciudadana IDPC</t>
  </si>
  <si>
    <t>Consejo Local de Arte, Cultura y Patrimonio de Ciudad Bolívar</t>
  </si>
  <si>
    <t>organizaciones sociales y comunitarias/ agentes culturales</t>
  </si>
  <si>
    <t>Asistencias y participaciones para la contribución al guión museográfico de la Ciudad Autoconstruida</t>
  </si>
  <si>
    <t>Listado de participantes con su caracterización sociodemográfica, sesiones grabadas, pantallazos de entrevistas</t>
  </si>
  <si>
    <t>2. Formulación</t>
  </si>
  <si>
    <t>3. Movilización de actores</t>
  </si>
  <si>
    <t>Organizaciones  y gestores culturales de Ciudad Bolívar</t>
  </si>
  <si>
    <t>Enfoque de género, ciclo vital, víctimas del conflicto armado</t>
  </si>
  <si>
    <t>Equipo de las áreas de curaduría, museografía, educación y estrategia de territorialización del Museo de Bogotá</t>
  </si>
  <si>
    <t>Ciudad Bolívar</t>
  </si>
  <si>
    <t>Mesa Temática de Museos de Bogotá</t>
  </si>
  <si>
    <t>Secretaría Distrital de Cultura, Recreación y Deporte, entidades del sector cultura, organizaciones, agrupaciones y agentes culturales</t>
  </si>
  <si>
    <t>Fomentar la participación ciudadana en el desarrollo de los proyectos museológicos del Museo de Bogotá</t>
  </si>
  <si>
    <t>Instancias de participación</t>
  </si>
  <si>
    <t>Actas de ganadores de las becas</t>
  </si>
  <si>
    <t>Depende de los proyectos presentados y seleccionados</t>
  </si>
  <si>
    <t>Museo de Bogotá-Equipo de Fomento</t>
  </si>
  <si>
    <t>Equipo de Patrimonio Cultural Inmaterial, Equipo de Fomento, Equipo de Comunicaciones. Equipo de Recorridos de Apropiación del Patrimonio</t>
  </si>
  <si>
    <t>Plan Especial de Manejo y Protección (PEMP) de Teusaquillo</t>
  </si>
  <si>
    <t>Espacios de socialización y participación ciudadana para la fase de diagnóstico del PEMP de Teusaquillo</t>
  </si>
  <si>
    <t>Equipos de participación ciudadana IDPC</t>
  </si>
  <si>
    <t>Equipo de participación ciudadana y Subdirección de Divulgación y Apropiación del Patrimonio (área de comunicaciones)</t>
  </si>
  <si>
    <t>Consejo Local de Arte, Cultura y Patrimonio de Teusaquillo (CLACP)</t>
  </si>
  <si>
    <t>Junta Administradora Local (JAL), Consejo de Planeación Local (CPL) , Juntas de Acción Comunal, gremios, universidades, instancias de participación, organizaciones sociales y corporaciones patrimoniales.</t>
  </si>
  <si>
    <t>Generar espacios de la participación para presentar el instrumento de planeación PEMP y la metodología propuesta por el IDPC para su fase diagnostica. Reconocer y sistematizar la relación de la comunidad con el territorio, su medio natural y el patrimonio (visión del territorio).</t>
  </si>
  <si>
    <t xml:space="preserve">Encuentros ciudadanos participativos: talleres, reuniones con comunidad, grupos focales, exposición de resultados.
Estrategia de divulgación y comunicación: campaña informativa o consulta ciudadana a través de la página web del IDPC, Webinar y redes sociales.
</t>
  </si>
  <si>
    <t xml:space="preserve">Lista de asistencia
Registro fotográfico
Piezas comunicativas
Actas o relatorías de los encuentros ciudadanos
</t>
  </si>
  <si>
    <t>Diagnóstico</t>
  </si>
  <si>
    <t>Informativo
Consultivo</t>
  </si>
  <si>
    <t>Movilización de actores</t>
  </si>
  <si>
    <t>Organizaciones de base, gestores culturales locales, propietarios de BIC, actores representativos del patrimonio material e inmaterial local, comerciantes, universidades, empresarios, entidades públicas</t>
  </si>
  <si>
    <t xml:space="preserve">Equipo humano: 
apoyo técnico, gráfico, de comunicaciones, mesa técnica (soporte tecnológico).
Cámara fotográfica 
Papelería
Pendón del proyecto  
</t>
  </si>
  <si>
    <t>Plan Especial de Manejo y Protección (PEMP) del Parque Nacional Enrique Olaya Herrera</t>
  </si>
  <si>
    <t xml:space="preserve">Espacios de participación y socialización ciudadana para la fase de formulación del PEMP del Parque Nacional Enrique Olaya Herrera
</t>
  </si>
  <si>
    <t>Fundación Alma bajo la coordinación del equipo de participación y divulgación de la Subdirección de Gestión Territorial del Patrimonio</t>
  </si>
  <si>
    <t xml:space="preserve">Consejo Local de Arte, Cultura y Patrimonio (CLACP) y el Consejo Local de Deportes, Recreación, Actividad Física, Parques y Equipamientos recreo-deportivos (DRAFE) de las localidades de Santa fe y Chapinero </t>
  </si>
  <si>
    <t>Junta Administradora Local (JAL) de Chapinero y Santa fe, Grupo de Veeduría Ciudadana Defendamos la Séptima; Consejo de Planeación Local (CPL) de Chapinero y Santa fe; Juntas de Acción Comunal de los barrios El Paraíso, La Merced, Sagrado Corazón y La Perseverancia; gremios y grupos ciudadanos que hacen uso del Parque Nacional Olaya Herrera (vecinos); universidades; instancias de participación; organizaciones sociales; corporaciones patrimoniales</t>
  </si>
  <si>
    <t>Formular los proyectos del Plan Especial de Manejo y Protección (PEMP) del Parque Nacional Enrique Olaya Herrera con la participación incidente de la ciudadanía</t>
  </si>
  <si>
    <t>Encuentros ciudadanos participativos: talleres, reuniones con comunidad, entrevistas, grupos focales y  presentación  de resultados.
Estrategia de divulgación y comunicación: campaña informativa o consulta ciudadana a través de la página web del IDPC, Webinar y redes sociales.</t>
  </si>
  <si>
    <t>Lista de asistencia
Registro fotográfico
Piezas comunicativas
Actas o relatorías de los encuentros ciudadanos</t>
  </si>
  <si>
    <t>Sensibilización
Movilización de actores
Control social</t>
  </si>
  <si>
    <t>Organizaciones de base, gestores culturales locales, propietarios de BIC, actores representativos del patrimonio material e inmaterial local, comerciantes, universidades, empresarios, entidades públicas y ciudadanía en general</t>
  </si>
  <si>
    <t xml:space="preserve">Parque Nacional Enrique Olaya Herrera y su área de influencia </t>
  </si>
  <si>
    <t>Espacios de socialización y  divulgación del proceso de declaratoria</t>
  </si>
  <si>
    <t>Consejo Local de Arte Cultura y Patrimonio Sumapaz</t>
  </si>
  <si>
    <t xml:space="preserve"> Listados de Asistencia,  Actas, Pantallazos y /o grabaciones de reuniones.   </t>
  </si>
  <si>
    <t>1.Diágnostico</t>
  </si>
  <si>
    <t>1.Informativo;2.Consultivo</t>
  </si>
  <si>
    <t>1. Sensibilización, 4. Control Social</t>
  </si>
  <si>
    <t>Organizaciones de base, gestores culturales locales, Instancias de participación locales, actores representativos del patrimonio material e inmaterial local, universidades, entidades públicas locales, distritales y regionales</t>
  </si>
  <si>
    <t>Étnico/Ruralidad/Víctimas del Conflicto Armado</t>
  </si>
  <si>
    <t>Rural</t>
  </si>
  <si>
    <t>Localidad de Sumapaz(Borde Sur de la Ciudad</t>
  </si>
  <si>
    <t>Equipos humanos técnicos, logísticos de transporte y recursos para encuentros virtuales</t>
  </si>
  <si>
    <t>Proyecto Parque Arqueológico Hacienda el Carmen</t>
  </si>
  <si>
    <t>Espacios de socialización, encuentros locales e interculturales en el proceso de  formulación y activación del Proyecto de Parque Arqueológico en la Hacienda el Carmen</t>
  </si>
  <si>
    <t>Coordinación Proyecto Hacienda el Carmen</t>
  </si>
  <si>
    <t>Subdirección de Divulgación y Apropiación del Patrimonio  otros equipos de la  Subdirección de Gestión Territorial del Patrimonio</t>
  </si>
  <si>
    <t>Recorridos de Apropiación del Patrimonio</t>
  </si>
  <si>
    <t>Consejo Local de Arte Cultura y Patrimonio Usme</t>
  </si>
  <si>
    <t xml:space="preserve">Instancias de participación locales como el CPL CLIP Y CLACP , Mesa de Patrimonio Usmeka, organizaciones sociales, y culturales y ambientales  indígenas  y campesinas en el Borde Sur, Alcaldías Local  y JAL de Usme, IDPAC,  IDT, ICANH Universidades, </t>
  </si>
  <si>
    <t>Generar diálogos interculturales   y territoriales que visibilicen y fomenten la apropiación de los diferentes tipos de patrimonio  que existen en el territorio de la Hacienda el Carmen y  mostrando la relevancia del proyecto del Parque Arqueológico para la Ciudad</t>
  </si>
  <si>
    <t>Encuentros interculturales y territoriales  y recorridos de  visibilización y apropiación de la integralidad de los patrimonios</t>
  </si>
  <si>
    <t xml:space="preserve"> Listados de Asistencia,  Actas, Pantallazos y /o grabaciones de reuniones.  Boletines o cartillas  de divulgación.</t>
  </si>
  <si>
    <t>1. Informativo, 2.Consultivo</t>
  </si>
  <si>
    <t>1. Sensibilización 2. Creación de capacidades. 4. Control social</t>
  </si>
  <si>
    <t xml:space="preserve">Mixta </t>
  </si>
  <si>
    <t>Organizaciones de base, gestores culturales locales, Instancias de participación locales, actores representativos del patrimonio material e inmaterial local, universidades, entidades públicas locales, distritales y regionales. Universidades</t>
  </si>
  <si>
    <t>Étnico/(Ruralidad</t>
  </si>
  <si>
    <t>Recorridos urbanos patrimoniales</t>
  </si>
  <si>
    <t xml:space="preserve">Ejercicios de sensibilización con colectivos ciudadanos </t>
  </si>
  <si>
    <t>Equipo de Apropiación Social del Patrimonio</t>
  </si>
  <si>
    <t xml:space="preserve">Equipo Comunicaciones
</t>
  </si>
  <si>
    <t>Subdirección de Divulgación y Apropiación del Patrimonio (Civinautas, Muse de Bogotá). Subdirección de Gestión Territorial ( Participación Centro Histórico), Oficina Asesora de Planeación (Equipo de participación ciudadana). Subdirección de Protección e Intervención del Patrimonio (equipo de gestión social)</t>
  </si>
  <si>
    <t>Articulación con Consejero LGBTI, Consejo de Cultura de Sectores Sociales</t>
  </si>
  <si>
    <t>Urban Sketches Bogotá
Bogotá dibujada
Otros colectivos ciudadanos interesados</t>
  </si>
  <si>
    <t>Reconocimiento y valoración del patrimonio cultural en la apropiación urbana de colectivos ciudadanos</t>
  </si>
  <si>
    <t>Ejercicios y  procesos de colaboración e innovación para la apropiación del patrimonio cultural</t>
  </si>
  <si>
    <t>De acuerdo con la proyección que se había realizado para la realización de ejercicios de sensibilización con colectivos ciudadanos, en el transcurso de trimestre se desarrolló un acercamiento con un consejero de la comunidad LGTBI perteneciente al Consejo de Cultura de Sectores Sociales, Sistema de Arte, Cultura y patrimonio, Hernando Díaz. Se realizó una reunión el día 5 de marzo, cuyo objetivo fue conocer su interés para desarrollar un recorrido que contemplara un proceso de investigación de aquellos lugares de memoria que están asociados con la comunidad LGTBI. El proceso no se ha podido realizar debido a la circunstancias derivadas por la recomendación del simulacro obligatorio y la posterior declaratoria de calamidad pública, que han obligado a cambiar las metodologías de desarrollo de los recorridos. Esta reunión contó con el apoyo de Jose Antonio Ramírez del área de participación quien facilitó el acercamiento.  Se espera que dependiendo de la metodología implementada para recursos virtuales se pueda volver a contactar al consejero Hernando  para poder desarrollar la metodología más apropiada para este momento de aislamiento y continuar con el proceso.</t>
  </si>
  <si>
    <t>Siguiendo con el proyecto planteado el 5 de marzo con el consejero Hernando Díaz, se propuso continuar con las ideas proyectadas y para ellos se han realizado dos encuentros los días 20 de mayo y 3 de junio. En la primera sesión el equipo de apropiación social del patrimonio presentó las intenciones del proyecto, los alcances, las preguntas y reflexiones que podrían salir de la propuesta de la realización de un recorrido participativo con aquellas personas que están interesadas. Asistió Juan Pablo Henao del área de PCI y Rommel Rojas del área de enfoque diferencial. En la segunda sesión se abordó el tema del concepto del patrimonio y sus implicaciones sociales y políticas, como artefacto cultural y terreno de disputas. De esta manera se propuso un ejercicio en el cual cada uno de los integrantes pensara en un objeto que fuera importante para cada uno y expusiera el porqué de esa importancia. Así, se reflexionó sobre los alcances y problemas de pensar las manifestaciones de la comunidad LGTBIQ desde una perspectiva patrimonial. Estos dos encuentros han proporcionado un acercamiento diverso y participativo en el cual se proponen la ruta y las formas de abordaje y la manera más adecuada de abordar un tema diverso y complejo. Se espera poder realizar más encuentros para la construcción definitiva de un tipo de activación adecuada y pertinente en el proyecto.</t>
  </si>
  <si>
    <t>Video, presentación y pantallazos de los encuentros</t>
  </si>
  <si>
    <t>Organizaciones sociales y colectivos culturales</t>
  </si>
  <si>
    <t>Sí (orientación sexual)</t>
  </si>
  <si>
    <t>Equipo humano, expertos, papelería</t>
  </si>
  <si>
    <t>Proceso de concertación y reflexión</t>
  </si>
  <si>
    <t xml:space="preserve">. Participación en el comité SIDFAC. Desde primer semestre 2020 participación en la mesa de la Unidad Técnica de Apoyo UTA - Decreto 863 de 2019. </t>
  </si>
  <si>
    <t xml:space="preserve">Actas de planeación, listas de asistencia, pantallazos u fotografías de reuniones virtuales o presenciales, </t>
  </si>
  <si>
    <t>El programa se orienta a niños, niñas, adolescentes y jóvenes de la ciudad lo cual determina su enfoque</t>
  </si>
  <si>
    <t>Formular las estrategias de implemaentación con Primera Infancia(Educación inicial) y Media vocacional (10° y 11°)</t>
  </si>
  <si>
    <t>Grupos Focales</t>
  </si>
  <si>
    <t>2.Consultivo, 4. Co creación</t>
  </si>
  <si>
    <t xml:space="preserve">Espacios pedagógicos permanentes guiados por la metodología Investigación Acción Participativa (a través de encuentros informativos, visitas, entrevistas, ejercicios de colaboración e innovación) . Se cuentan los procesos de planeación participativa entre mediadores y docentes   </t>
  </si>
  <si>
    <t>Programa Protección Patrimonio Arqueológico</t>
  </si>
  <si>
    <t>Espacios de socialización,  divulgación y discusión ciudadana sobre el patrimonio arqueológico de la ciudad.</t>
  </si>
  <si>
    <t>Subdirección de Protección e Intervención del Patrimonio</t>
  </si>
  <si>
    <t>Equipo de Arqueología</t>
  </si>
  <si>
    <t>Comunicaciones</t>
  </si>
  <si>
    <t xml:space="preserve">NA </t>
  </si>
  <si>
    <t xml:space="preserve">Universidades, organizaciones especializadas en  patrimonio arqueológico . ICAHN </t>
  </si>
  <si>
    <t>Generar conocimiento, discusión  y apropiación  del patrimonio arqueológico de la ciudad. Para el Centro Histórico a través de la  e Cartilla Patrimonio Arqueológico del Centro Histórico y para el resto de la ciudad a través de la discusión/ conversación con pares sobre diferentes items arqueológicos.</t>
  </si>
  <si>
    <t>Conversatorios  y encuentros de socialización,  divulgación  y discusión ciudadana sobre patrimonio arqueológico</t>
  </si>
  <si>
    <t xml:space="preserve"> Pantallazos y /o grabaciones de conversatorios.   </t>
  </si>
  <si>
    <t>1.Evaluación (seguimiento)</t>
  </si>
  <si>
    <t>1.Informativo;</t>
  </si>
  <si>
    <t>1. Sensibilización,2. Creación de capacidades  4. Control Social</t>
  </si>
  <si>
    <t>Universidades, organizaciones especializadas en  patrimonio arqueológico . Entidades públicas, ciudadanía en general.</t>
  </si>
  <si>
    <t>Urbano Rural</t>
  </si>
  <si>
    <t>Debate ciudadano contenidos en la Cartilla que se enfoca en localidades del Centro Histórico (Candelaria, Santa Fe) pero que irradia a las demás localidades.</t>
  </si>
  <si>
    <t>Equipos humanos técnicos,  y recursos para encuentros virtuales</t>
  </si>
  <si>
    <t>Se ha realizado invitación a la Mesa de Consejeros de Patrimonio Cultural a través del enlace de la OAP del IDPC. Así mismo al Consejo Cultural de Grupos Étnicos a través de la Dirección de Asuntos Locales y Participación de la SCRD. Y al Consejo Cultural de Sectores Sociales.</t>
  </si>
  <si>
    <t xml:space="preserve">Propuestas apoyadas  través de los programas de Apoyos Concertados y de Estímulos del IDPC, para la transformación de sentido del patrimonio cultural como parte del fortalecimiento de la participación ciudadana </t>
  </si>
  <si>
    <t>Proyección 2020 (Segundo Semestre)</t>
  </si>
  <si>
    <t>Formulación
(elaboración y aprobación)</t>
  </si>
  <si>
    <t>Consultivo
Decisorio</t>
  </si>
  <si>
    <t xml:space="preserve">Equipo humano: 
apoyo técnico, gráfico, de comunicaciones, mesa técnica (soporte tecnológico).
Cámara fotográfica 
Papelería
alimentación
Pendón del proyecto  </t>
  </si>
  <si>
    <t>1 Proceso (4 actividades)</t>
  </si>
  <si>
    <t>Actas, listados de asistencia, pantallazos.</t>
  </si>
  <si>
    <t xml:space="preserve">Diálogos ciudadanos entorno a los patrimonios, memorias, sentidos y al los objetivos y desarrollo del proyecto en el entorno patrimonial de los Columbarios. </t>
  </si>
  <si>
    <t>Subdirección de Protección e Intervención (Equipo de Obras,  Equipo de Arqueología).Equipo de participación ciudadana. Equipo de Investigaciones</t>
  </si>
  <si>
    <t xml:space="preserve"> Subdirección de Gestión Territorial del Patrimonio, Equipo de Patrimonio Cultural Inmaterial, Subdirección de Divulgación y Apropiación del Patrimonio</t>
  </si>
  <si>
    <t>Organizaciones y agrupaciones  de víctimas y/o con trabajo en memoria. Instancias de participación  y gestión local como la Casa de la Juventud, la Mesa Grafiti. Organizaciones locales y comunitarias de barrios aledaños. Asociaciones locales de oficios o actividades entorno al Cementerio, Centro  Nacional de  Memoria Histórica, ,Universidades, grupos de arqueólogos forenses.</t>
  </si>
  <si>
    <t>Diálogos ciudadanos que no solo acompañen el desarrollo del proyecto sino visibilicen los múltiples sentidos que convergen en este entorno patrimonial y susciten un proceso de activación y apropiación ciudadana..</t>
  </si>
  <si>
    <t>Diálogos y procesos con los diferentes actores,  Acciones  y talleres de activación patrimonial, Talleres de socialización y control social.</t>
  </si>
  <si>
    <t>3. Diagnóstico</t>
  </si>
  <si>
    <t xml:space="preserve">Organizaciones y agrupaciones  de víctimas y/o con trabajo en memoria. Instancias de participación  y gestión local  Organizaciones locales y comunitarias Asociaciones locales de oficios o actividades, ,Universidades, </t>
  </si>
  <si>
    <t>Localidad de los Mártires, y áreas próximas al Cementerio Central de las localidades de Santafé y Teusaquillo.</t>
  </si>
  <si>
    <t xml:space="preserve">Recurso humano, y logística de recursos gráficos virtuales, </t>
  </si>
  <si>
    <t>Subdirección de Protección e Intervención (Equipos de Espacio Público, Fachadas, Bienes Muebles e Inmuebles).Equipo de participación ciudadana. Equipo de Investigaciones</t>
  </si>
  <si>
    <t xml:space="preserve">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 </t>
  </si>
  <si>
    <t xml:space="preserve">Procesos de activación que incluyan: Mesas de trabajo, socialización y consulta. Talleres de formación y ceración de capacidades. Procesos y acciones de activación cultural y patrimonial, </t>
  </si>
  <si>
    <t>Propietarios de Bienes de Interés Cultural. Organizaciones y agrupaciones culturales  locales en especial que trabajen temas de patrimonio, arte, cultura y patrimonio o temas afines. Instancias locales y comunales de participación. Alcaldías locales y espacios de gestión local.  Medios de comunicación comunitarios</t>
  </si>
  <si>
    <t>Dependiendo de la intervención  pero se propone un enfoque etario que promueva diálogos intergeneracionales</t>
  </si>
  <si>
    <t xml:space="preserve">Localidades de Bosa, Suba, Candelaria y Santafé </t>
  </si>
  <si>
    <t>Equipo de participación y divulgación del PEMP de Teusaquillo y equipo técnico de la SGTP</t>
  </si>
  <si>
    <t>Área de estudio PEMP Teusaquillo (Barrios Armenia, Teusaquillo, La Magdalena, Santa Teresita, Palermo, La Soledad, Alfonso López y Quesada).</t>
  </si>
  <si>
    <t>Coordinación Proyecto Sumapaz</t>
  </si>
  <si>
    <t xml:space="preserve">Instancias de participación locales como el CPL CLIP Y CLACP , organizaciones sociales, y cultural y ambientales  indígenas  y campesinas, Alcaldías Local de Sumapaz, Secretaría de Planeación Distrital, IDPAC,  </t>
  </si>
  <si>
    <t>Generar conocimiento discusión  y apropiación  del proceso de Declaratoria  de Sumapaz como Patrimonio de la Humanidad por la Unesco</t>
  </si>
  <si>
    <t>Actividades y acciones de socialización y divulgación del  proceso Declaratoria  de Sumapaz como Patrimonio de la Humanidad por la Unesco</t>
  </si>
  <si>
    <t xml:space="preserve">Procesos de declaratoria de patrimonio inmaterial 
</t>
  </si>
  <si>
    <t xml:space="preserve">Iniciar el proceso de declaratoria del Festival del Sol y la Luna del pueblo Muisca de Bosa como patrimonio cultural inmaterial del ámbito distrital a partir de un proceso de concertación y reflexión referente a la metodología y ruta de trabajo para adelantar el proceso de declaratoria desde la visión propia de la comunidad, así como lo referente a la definición de la manifestación cultural que se incluirá en la Lista Representativa de PCI del ámbito distrital. </t>
  </si>
  <si>
    <t xml:space="preserve">Listas de Asistencia, Actas, pantallazos. Plan de trabajo concertado para 2021 </t>
  </si>
  <si>
    <t>1. Informativo, 3. Decisorio, 4. Cogestión/creación</t>
  </si>
  <si>
    <t>Equipo humano declaratorias patrimonio inmaterial; recursos convenio de asociación</t>
  </si>
  <si>
    <t>Proceso declaratoria metodología de creación colectiva del Teatro La Candelaria</t>
  </si>
  <si>
    <t xml:space="preserve">Iniciar el proceso de declaratoria de la metodología de creación colectiva del Teatro La Candelaria como patrimonio cultural inmaterial del ámbito distrital a partir de procesos de participación y reflexión colectiva. </t>
  </si>
  <si>
    <t>Propuestas ganadoras y en ejecución en el marco de los Programas Distritales de Apoyos Concertados y Estímulos, para el fortalecimiento de la participación ciudadana.</t>
  </si>
  <si>
    <t>Organizaciones sociales, culturales y ambientales a nivel local, barrial y vecinal.
Alcaldías locales
Entidades públicas nacionales y distritales asociadas a temas asociados a las convocatorias (seguridad alimentaria, ruralidad, oficios, productividad, género, sectores etarios, espacio púbico, entre otros).</t>
  </si>
  <si>
    <t xml:space="preserve">
Revisar los tiempos en los que las convocatorias se mantendrán abiertas, para que no sea ni tan largo ni ta corto, que permita una convocatoria amplia, un proceso de inscripción adecuado para las personas interesadas y  proceso de evaluación acorde con la capacidad institucional, los hechos sobrevinientes de este año afectaron el proceso de planeación proyectado para este año.
Mantener convocatorias separadas para los diferentes sectores poblacionales con el fin de facilitar el proceso de inscripción y el acceso a las particularidades de cada proceso.
Es necesario trabajar de la mano de la SCRD y de las entidades del sector para que la Plataforma del PDE permita el acceso universal para el público interesado. 
</t>
  </si>
  <si>
    <t>Identidad de género, pertenencia étnica, sector social, principalmente.</t>
  </si>
  <si>
    <t>2. Consultivo, 4. Cogestión/creación</t>
  </si>
  <si>
    <t>No se realizaron actividades de rendición de cuentas durante el periodo</t>
  </si>
  <si>
    <t>Entre abril y junio se llevó a cabo una (1) sesión del Consejo Distrital de Patrimonio Cultural, el día 22 de abril de
2020. Esta fue la primera y ha sido la única sesión del año en curso, y se realizó de manera virtual. Estuvieron
presentes nueve (9) de los doce (12) consejeros, un (1) invitado y otros seis (6) asistentes del IDPC y otras entidades.
Durante el mismo período se celebraron una reunión informal  y otra reunión ordinaria de la Mesa de Consejeros Locales de Patrimonio Cultural. La reunión del 23 de abril  contó con la participación de 19 asistentes (incluyendo 14 consejeros, el director general del IDPC y la estrategia de participación) y la  agenda estuvo centrada en hacer balance de situación covid 19 sobre el sector de patrimonio en las localidades, escuchar expectativas y propuestas de trabajo de los consejeros.  En la reunión ordinaria del 21 de mayo  además de lo expuesto en el ámbito 14 del presente plan se expuso la Estrategia de Territorialización del Museo de Bogotá, a cargo del Gerente Andrés Suarez.</t>
  </si>
  <si>
    <t>Dirección General, Subdirección de Divulgación y Apropiación del Patrimonio, Equipo de Participación Ciudadana, Equipo de Enfoques Diferenciales,  Museo de Bogotá</t>
  </si>
  <si>
    <t>Actas, protocolos, encuesta, reglamento, comunicados, plan de acción, listados de asistencia, pantallazos de correos de invitación de consejos</t>
  </si>
  <si>
    <t>Formación en patrimonio cultural - Civinautas</t>
  </si>
  <si>
    <t xml:space="preserve">Subdirección de Divulgación y Apropiación del Patrimonio (Enfoque diferencial, Fomento, investigación, PCI Equipo de Comunicaciones, Museo de Bogotá)
. Oficina Asesora de Planeación (Equipo de participación ciudadana)  
</t>
  </si>
  <si>
    <t>Subdirección de Divulgación y Apropiación del Patrimonio (Recorridos de Apropiación Patrimonial, equipo de publicaciones,   Museo de Bogotá). Subdirección de Intervención y Protección del Patrimonio (Equipo de Enlucimiento de Fachadas). Subdirección de Gestión Territorial (Equipo de participación divulgación). Oficina Asesora de Planeación (Equipo de participación ciudadana) Relaciones internacionales.</t>
  </si>
  <si>
    <t>Secretaría Distrital de Cultura, Recreación y Deporte (IDARTES, SIDFAC, OFB, IDRD, FUGA), Secretaría de Educación Distrital, Instituto Caro y Cuervo, colegios públicos y privados que apoyan el programa, Programa de fortalecimiento de Museos. Red Papas, Mesa Distrital de Museos. UNCOLI,  Escuela Taller del Ministerio de Cultura</t>
  </si>
  <si>
    <t>Docentes/Formadores, madres padres o cuidadores, niños, niñas y jóvenes de colegios distritales y privados</t>
  </si>
  <si>
    <t>Equipo Profesionales Programa de formación en patrimonio cultural - Civinautas, Inicio de 8 profesionales mediadores y 7 profesionales equipo base.  Uso de recursos personales para teletrabajo, herramientas de video conferencia, trabajo a través de Drive. Organización de recursos de papelería y material fungible, listos para remitir a la hora de iniciar operación presencial. Productos audiovisuales. Publicaciones (Bitácora)</t>
  </si>
  <si>
    <t xml:space="preserve">
1 Sensibilización, 3 Movilización de actores</t>
  </si>
  <si>
    <t xml:space="preserve">
Kennedy, Chapinero, Usme, Mártires</t>
  </si>
  <si>
    <t>1) El 19 de agosto: Conversatorio de arqueología: Conocer, apropiar, preservar. Facebook Live del IDPC. Duración 2:14:26. La actividad se relacionó con el lanzamiento de la cartilla "Patrimonio arqueológico del Centro Histórico de Bogotá: conocer, apropiar, preservar" a través de un conversatorio sobre la arqueología en Bogotá con tres expertos: Monika Therrien, Javier Rivera y Felipe Gaitán,  moderado por Sandra Mendoza del grupo de Arqueología para todos los públicos. Se alcanzó un público de 5.885 personas, se reprodujo 2,074 veces y tuvo 352 reacciones, comentarios .Para la estadística se anota el número de participantes en la emisión en vivo.
 2) El 18 de septiembre durante la realización del mes del Patrimonio se realizó el conversatorio "Debajo de la tierra" a través de Facebook Live del IDPC . Duración de 58 minutos. El conversatorio fue sobre arqueología en Bogotá con énfasis en los núcleos fundacionales y los sectores aledaños al río Tunjuelo. Conversaron Monika Therrien de la fundación Erigaie y Sandra Mendoza, del grupo de Arqueología del IDPC bajo la conducción de María Paula  Martínez. Alcanzó un total de 13.134 personas de público general con 3243 reproducciones y 300 reacciones y comentarios. Para la evidencia se registra el público que participó en vivo.</t>
  </si>
  <si>
    <t>Actas, Listas de Asistencia, informes, pantallazos, fotografías y relatorías gráficas.</t>
  </si>
  <si>
    <t>Publicos 19.019
Interacciones 652</t>
  </si>
  <si>
    <t>Se avanzó en el ciclo de conversaciones en plataformas digitales para la construcción del guión museográfico del Museo de la Ciudad Autoconstruida con participación ciudadana. En estas actividades han participado 79 personas.
Mesa Local de Memoria de Ciudad Bolívar - 2do encuentro (Julio 23-2020) - Presentación de las iniciativas culturales y de memoria realizadas en el territorio por los miembros de la Mesa relacionadas con la autoconstrucción de la localidad 
Mesa Local de Memoria de Ciudad Bolívar - 3er encuentro (Agosto 6-2020) - Estigmatización de la población y del territorio de Ciudad Bolívar
Mesa Local de Memoria de Ciudad Bolívar - 4to encuentro (Agosto 20-2020) - Experiencia de la niñez y la adolescencia en Ciudad Bolívar
Mesa Local de Memoria de Ciudad Bolívar - 5to encuentro (Septiembre 3-2020) - Infraestructura en Ciudad Bolívar: ayer y hoy
Conversación con Jóvenes Gestores de Paz de Potosí (Septiembre 4-2020) - Presentación del proyecto del Museo de la Ciudad Autoconstruida y exploración de ruta de trabajo conjunta
Conversación con Michelle Valentina Bolívar, representante de la Comunidad LGTBIQ+ de Ciudad Bolívar (Septiembre 9-2020) - Presentación del proyecto del Museo de la Ciudad Autoconstruida y exploración de ruta de trabajo conjunta
Conversación con Colectivo Comunitario Mayaelo (Septiembre 14-2020) - Presentación del proyecto del Museo de la Ciudad Autoconstruida y exploración de ruta de trabajo conjunta
Mesa Local de Memoria de Ciudad Bolívar - 6to encuentro (Septiembre 17-2020) - Caracterización del territorio (primera parte): desde una mirada físico-natural
Conversación con población con discapacidad, y sus cuidadoras y cuidadores (Septiembre 18-2020) - Presentación del proyecto del Museo de la Ciudad Autoconstruida y exploración de ruta de trabajo conjunta
Conversación con población con adultos mayores de Casa Mayor (Septiembre 23-2020) - Presentación del proyecto del Museo de la Ciudad Autoconstruida y exploración de ruta de trabajo conjunta
Conversación con Corporación Comunitaria Cuyeca A Obsun (Septiembre 29-2020) - Presentación del proyecto del Museo de la Ciudad Autoconstruida y exploración de ruta de trabajo conjunta.                                                                                                                                                    La meta fue superada debido a los espacios alternos que se han abierto a partir de la dinámica de la Mesa Local de Memoria de Ciudad Bolívar y el reclamo por incorporar los enfoques diferenciales en la participación ciudadana que aporta al guión museográfico del Museo de la Ciudad Autoconstruida</t>
  </si>
  <si>
    <t>Los espacios de participación como mecanismos de inclusión, de ampliación  y de promoción de nuevas voces y nuevas conversaciones. La Mesa Local de Memoria de Ciudad Bolívar es un ejemplo de un mecanismo de participación que no se cierra en si mismo sino que invita a otras organizaciones, colectivos y agentes locales y facilita la activación de conversaciones paralelas o simultáneas.</t>
  </si>
  <si>
    <t xml:space="preserve">Con este ámbito. el programa de formación en patrimonio en el ciclo integral de educación para la vida en Bogotá, (Civinautas) en este 2020, espera fortalecer sus escenarios de formación, formulando estrategias de implementación para educación inicial, media vocacional y en otros escenarios de educación no formal, al trabajar con sabedores y maestros de oficios en Bogotá. </t>
  </si>
  <si>
    <t xml:space="preserve">Se abrieron las convocatorias para presentar propuestas museográficas y para fortalecimiento digital. Se  presentaron 60 propuestas para Proyectos Museográficos para Vivir Juntos y 29 propuestas para Fortalecimiento de la dimesnión digital de los museos. Los ganadores fueron en total 19, así:
Proyectos Museográficos
1. L Barrio Expandido - Yudy Viviana Parada Camargo- Mapeo Al Pedazo
2. Equipo Manglerojo - Juan Pablo Moya Ramírez - Nexo Plural
3. Memorias, Saberes Y Territorios Del Sumapaz - Claudia  Liliana  Rojas Chitiva -
Baúles Comunitarios Para La Protección Patrimonial De Sumapaz  
4. Guía Nómada - Carlos Orlando  Arias  Romero-Vivir Y Soñar Juntos. Cartografías De Cinco Paisajes Culturales/Naturales De Bogotá.
5. P3 - Carmen  María Caro González- Radio Afluente
6. Laboratorio Comunidades Fucha - Clara  Viviana Vásquez Franco-Recorriendo Nuestras Voces
7. Warmi Samay - María  Fernanda  Hernández  Montaño- La Jigra Biocultural: Un Museo Cíclico Para Tejer Reciprocidad Entre Territorios Diversos En Tiempos De Pandemia.
8. Asociación Compañía La Otra - Kalia María Ronderos Jiménez- Memorias En Movimiento, Un Gesto De Vida
9. Protopatio - Freddy Anderson Bustos- Museo A Pedal
10. El Deambulante - Vanessa  Vellojín  González - Bacatáfono: Historia Entre-Tiendas, Una Ruta Sonora Por Los Comercios Barriales En Bogotá.
Fortalecimiento Digital:
Categoría Intervención Tecnológica
1. Museo De Arte Moderno De Bogotá - Desarrollo Y Actualización Del Sitio Web Del Museo De Arte Moderno De Bogotá - Mambo
2. Corporación Maloka De Ciencia, Tecnología E Innovación- Desarrollo De Experiencia Digital Sobre "La Ciencia Del Amor Y Del Perdón"
3. Fundación Universidad De América - Fortalecimiento A La Gestión De Colecciones Del Museo De Trajes De La Fundación Universidad De América.
4. Fundación Museos Del Cuero Y De Los Años 40s - Patrimonio Cultural Vivo En Tiempos De Cuarentena.                                                                     No se asignó un estimulo porque el proyecto que seguía en el listado no alcanzó el puntaje mínimo de elegibilidad luego de la evaluación de los jurados.
Categoría Redes Colaborativas
1. Shift Active - La Acertijos De Malu
2. Corporación Cultural Museo Del Vidrio De Bogotá - Mevibo La Virtualidad.  Reinventando Espacios Para Todos. 
3. Voces De Los Patrimonios Locales - Manuel  Becerra  Wisner- Reconectando Los Museos Y Los Ciudadanos Con Los Patrimonios Comunitarios En Bogotá : Creación De Una Plataforma De Recolección Y Difusión De Los Patrimonios Locales.
4. Grupo De Investigación Del Patrimonio - Gipa - Nadia Lorena Guacaneme Castañeda - Mi Casa, Territorio Ancestral
5.Asociación Colombiana Para La Investigación Y Conservación De Ecosistemas - Acercando La Comunidad A La Naturaleza Desde La Virtualidad En El Museo De Historia Natural             </t>
  </si>
  <si>
    <t>Mesa Temática de Museos: Promoción de la participación interna en la Mesa Temática de Museos para impedir que la vocería pública de la gestión sea asumida por la Secretaría Técnica, lo que desnaturaliza su rol y su función dentro del espacio de participación. Darle vocería a los comités internos de la Mesa y vincularlos a las metas de la Mesa como ha sucedido con el análisis de la encuesta y el diseño del micrositio.</t>
  </si>
  <si>
    <t>En este trimestre se realizaron sesiones virtuales de planeación de los proyectos de aula e implementación, Se mantienen activos a 30 de sep de 2020  25 Docentes de colegios públicos- IED distribuidos así: / 20 Docentes de Colegios privados/ 1 Formador de la fundación Proyecto de vida / 4 Madres/Padres de familias que educan en Casa FEC. Dado que hay varios docentes por proyecto, contamos con 13 proyectos de las IED y 5 proyectos de las privadas para un total de 18 proyectos de aula adelantados hasta la fecha.  
En el segundo semestre el acumulado de julio y agosto es de 801 niños, niñas, adolescentes y jóvenes vinculados al programa de Formación en Patrimonio Cultural. Sumados los colegios públicos, colegios privados y familias que educan en casa. 
Dada la contingencia por Covid – 19, y que las instituciones educativas no están aplicando la alternancia en sus aulas, se dio continuidad al acompañamiento virtual a los docentes en su planeación e implementación con estudiantes, teniendo en cuenta las diferentes activaciones y medios disponibles. 
De acuerdo a los diferentes contextos de los colegios, los docentes continuaron implementando durante la cuarentena el uso de la plataforma de Google Classroom, para quienes contaban con la tecnología y el acceso, en otros casos se trabajó por mensajes de Whats app, en otros casos se entregaron guías y alternativas impresas, especialmente la bitácora Civinautas, por medio de los docentes y colegios que facilitaron estas acciones. Por otra parte, las actividades previamente planteadas fueron adaptadas para ser enviadas por distintos medios respondiendo, en todo caso, a la pertinencia, sentido y vinculación de la familia en este proceso, además de la integración de los saberes previos de los estudiantes.
Durante este periodo se realizaron:
- Clases virtuales que incluyen: Presentaciones, vídeos, audios, libro álbum, podcasts, video conferencia, sesiones on-line.
- Recorridos de ciudad Virtuales: Recorridos virtuales, Actividades Post-Recorrido, Entrevistas, Radioteatro, Presentaciones interactivas, Páginas Web (Kahoot Y Educaplay), Talleres virtuales de los Museos, Google Street View.
- Trabajos en Guía o bitácora: Guías impresas, Guías virtuales, Bitácora de Civinautas</t>
  </si>
  <si>
    <t>La capacidad de adaptabilidad de nuestros mediadores y equipo de profesionales, a las condiciones de aislamiento, así como el diseño, producción e implementación de acciones alternativas implementadas en la virtualidad, manteniendo los índices de atención e impacto de las actividades el 90% de las instituciones vinculadas. Solo aquellas instituciones que presentaron dificultades en planear de las IED, o que iniciaron muy tarde la implementación, no lograron tomar acciones de mitigación en los procesos de implementación, en total fueron 3 instituciones.
Se logró, gracias a la voluntad y disposición de docentes e instituciones se logró entregar físicamente Bitácoras, material fungible, impreso y guías de trabajo. Inclusive en la localidad de Sumapaz, que se encontraba en aislamiento total.
La calidad de productos diseñados e implementados con los colegios y elaborados conjuntamente entre docentes y mediadores, con un proceso de edición desde el Programa Civinautas, es un aporte significativo en términos de la calidad y eficacia de todo el equipo de trabajo del programa de formación en patrimonio cultural. 
Se participó con un producto audio visual en el Foro Educativo Distrital Organizado por la SED, ´producto que fue enteramente realizado desde el equipo del programa.</t>
  </si>
  <si>
    <t>Como parte de la Unidad Técnica de Apoyo, UTA, se asistió a las sesiones requeridas y se crearon tres mesas de trabajo en las que participa la SED. (Mesa Educación Inicial - Mesa Básica Primaria y Secundaria - Mesa Media), a partir de estas mesas se busca proceder de manera conjunta con las demás entidades que implementan acciones con primera infancia y con media vocacional, con el fin de adelantar las acciones de los grupos focales. Con el Programa Nidos se proyectaron sesiones de trabajo para conocer la experiencia con primera infancia para la formulación del grupo focal, el cual se puede trabajar en los centros NIDOS, de IDARTES. 
Se sostuvo una reunión con el encargado de Media en la SED, presentando el programa y presentando las líneas de acción para trabajar conjuntamente con los programas de la SED. 
Dentro de los colegios ya vinculados, identificamos población potencial para los grupos focales, a saber: Colegio de Formación Integral Mundo Nuevo de Kennedy con Primera infancia y media vocacional / Aneeka Microshool de Chapinero con Primera infancia / Colegio Ariel David de Usme con media vocacional / Agustín Nieto Caballero de Los Mártires con media vocacional</t>
  </si>
  <si>
    <t>Fortalecer las actividades sectoriales, apoyándose en la experiencia de los programas de la SCRD que ya tienen experiencia en la implementación de los centros de interés con la población de primera infancia y estudiantes de 10° y 11° de media, es vital para proceder en la implementación de los pilotajes en el último periodo del año. Las cuales tendrán continuidad en el primer semestre del próximo año.</t>
  </si>
  <si>
    <t>Con relación al Programa Distrital de Apoyos Concertados se continuó el acompañamiento a la ejecución del Contrato de Interés Público firmado con Museo del Vidrio y se acompañó el cierre de la ejecución del Contrato de Interés con la Fundación Trenza. Se cuenta con los informes de avance de ambos contratos y el informe de cierre del contrato con Fundación Trenza, con sus respectivos soportes de la ejecución. 
Museo del Vidrio reportó un total de 37 participantes, hasta el mes de agosto. Y Fundación Trenza reportó un total de 339 personas hasta el mes de septiembre, fecha de cierre del contrato. 
Con relación al Programa Distrital de Estímulos en este periodo se realizó la asignación de los estímulos a 37 propuestas. En el mes de agosto se asignaron 11 estímulos correspondientes a las 7 convocatorias abiertas en el primer semestre de 2020, donde se identificó la participación de 48 personas como integrantes de las agrupaciones u organizaciones ganadoras.
En el mes de septiembre, 26 correspondientes a las 3 convocatorias abiertas en segundo semestre de 2020, donde se identificó la participación de 83 personas como integrantes de las agrupaciones u organizaciones ganadoras.
La diferencia en la meta programada y la meta ejecutada se debe a la ampliación de plazos para la publicación de ganadores de las convocatorias a una beca y dos premios abiertos en el primer semestre, a través de los cuales se entregarán 10 estímulos entre octubre y noviembre de 2020. 
Adicionalmente se esperaba la asignación de la totalidad de estímulos proyectados en las becas de segundo semestre, sin embargo, en dos de estás no se logró la entrega del 100% de los estímulos, debido al número de propuestas habilitadas para la evaluación y la definición de ganadores por parte de los jurados.</t>
  </si>
  <si>
    <t>Informes de gestión contratos PDAC
Certificado de inscripción PDE y Resoluciones de designación
Listados de asistencia o registro de inscripción en las actividades</t>
  </si>
  <si>
    <t xml:space="preserve">Pese a las dificultades técnicas impuestas por la situación de la pandemia las instancias de participación relacionadas con el Sistema Distrital de Patrimonio Cultural se han llevado a cabo retomando su normalidad. En el caso de la Mesa de Consejeros y Consejeras Localesde Patrimonio Cultural  se ha acompañado la agenda propuesta por los y las integrantes de la mesa lo cual ha permitido dinamizar el espacio. </t>
  </si>
  <si>
    <t xml:space="preserve">Se adelantó una reunión de concertación con representantes del Cabildo Muisca de Bosa, con miras a acordar los términos del convenio celebrado entre el IDPC y dicha organización para “Aunar esfuerzos técnicos, administrativos y logísticos para la identificación, documentación y reconocimiento de manifestaciones del patrimonio cultural inmaterial de la comunidad indígena Muisca de Bosa, en articulación con la implementación del Plan de vida “Palabra que protege y cuida la semilla”. En el marco de dicho convenio se adelantará un proyecto de documentación y caracterización del Festival del Sol y la Luna con base en procesos participativos con integrantes de la comunidad muisca.  .  </t>
  </si>
  <si>
    <t>Declaratoria metodología de creación colectiva del Teatro La Candelaria : Se dio inicio al proceso de acompañamiento técnico y trabajo conjunto con el grupo del Teatro La Candelaria con miras al desarrollo de un documento de identificación de la metodología de creación colectiva como manifestación cultural para su declaratoria a través de su inclusión en la Lista Representativa de Patrimonio Cultural Inmaterial del ámbito distrital. En este sentido, se adelantaron seis sesiones virtuales de trabajo y una presencial, en el marco de las cuales se adelantó una la reflexión sobre la historia y orígenes de la metodología de creación colectiva del Teatro La Candelaria y se desarrolló una propuesta metodológica por parte del IDPC para avanzar en el proceso de caracterización, identificación y documentación de la creación colectiva acorde con los requisitos y procedimientos establecidos en la norma. Las sesiones virtuales contaron con la participación de cuatro integrantes del Teatro La Candelaria, la sesión presencial contó con la participación de diez integrantes de dicha agrupación.</t>
  </si>
  <si>
    <t>El 29 agosto y el 12 de septiembre se llevaron a cabo dos rituales de armonización del predio Hacienda El Carmen con la participación de los mamos de la Sierra y los mayores del pueblo Muisca, se recorrió y dio inicio a un diálogo intercultural. 30 personas 
Se asistió en delegación del IDPC a una sesión ordinaria Consejo Local de Arte, Cultura y Patrimonio de Usme el 14 de septiembre que contó con 12 de participantes entre consejeros y consejeras. 
Adicionalmente el 19 de agosto se participa en la Mesa sectorial de Usme en la cual se socializan los resultados de los Encuentros Ciudadanos de Usme; se inscribieron 11.458 personas y votaron 5.697. El tema prioritario fue malla vial, seguido de transformación productiva; en tercer lugar formación para campos artísticos, interculturales y asociados al patrimonio. El cuarto tema priorizado también fue el cultural-patrimonial. Estos conceptos de gasto se constituyen en un buen resultado para el proyecto IDPC dado la importancia que le dan las comunidades a los asuntos culturales y patrimoniales. Participaron 6 personas.</t>
  </si>
  <si>
    <t xml:space="preserve">El día 4 de septiembre se participó y expuso ante la Junta Administradora Local de Sumapaz el proyecto de Declaratoria, los alcances y fases del proceso. Se resolvieron inquietudes acerca del proceso participativo y las implicaciones de la declaratoria.  Entre ediles y representantes de Juntas de Acción Comunal se cuentan 8 personas. 
El día 27 de septiembre se realizó una reunión de socialización ante la Coordinadora Campesina por parte del Instituto Distrital de Patrimonio Cultural –IDPC-  Luego de una breve presentación por parte de los asistentes, tanto del IDPC como de la Coordinadora Campesina,  se socializó el proyecto, la concepción y alcance de una declaratoria de patrimonio cultural ante la nación y la UNESCO. Posterior al espacio de socialización, se abrió el espacio para las inquietudes por parte de la Coordinadora. Se acordó entre ambas partes generar más escenarios de socialización del proyecto con el fin de dar claridad sobre su objetivo a la población de la región en cuestión, dichos escenarios están en proceso de concretarse. Participantes: 16 personas.
Adicionalmente se participó el 17 de septiembre se lleva a cabo la reunión de la Mesa Sectorial ordinaria de Usme, en representación del IDPC. </t>
  </si>
  <si>
    <t>Mesa de gestión: IDPC_Universidad Nacional de Colombia: La subdirección de Gestión Territorial del Patrimonio presentó el avance del diagnóstico del Plan Especial de Manejo y protección –PEMP- de Teusaquillo. En la reunión se identificaron tres nodos de articulación con el PEMP de la Universidad Nacional de Colombia: Casa Museo Jorge Eliécer Gaitán, eje ambiental del río Arzobispo y eje de la calle 45 como vía de articulación del campus con la ciudad. El principal resultado fue el compromiso adquirido por las partes para realizar una mesa de contenidos y definir líneas de trabajo conjunto. Número de participantes: 4
Reunión con la Mesa Directiva del Consejo de Planeación Local –CPL- Se presentó a la Mesa directiva del CPL la fase de diagnóstico del Plan Especial de Manejo y protección –PEMP- de Teusaquillo. En esta sesión se obtuvo la aprobación para socializar el avance, metodología y alcance del PEMP de Teusaquillo en la sesión ordinaria del CPL, el 29 de septiembre del 2020. Número de participantes: 3
Socialización al Consejo Local de Arte, Cultura y Patrimonio_CLACP Teusaquillo:Se expuso el avance del diagnóstico del Plan Especial de Manejo y protección –PEMP- de Teusaquillo a los consejeros del CLACP. Igualmente, se explicó la propuesta metodológica para garantizar la participación ciudadana en la fase de diagnóstico. En este escenario de participación se conoció el análisis del Sector de Interés Cultural que Alfonso Gutiérrez Escobar, consejero local de patrimonio cultural, ha construido como arquitecto y residente del barrio La Soledad. Los temas concluyentes de esta conversación fueron sistematizados en un matriz de trazabilidad para garantizar la incidencia de la participación ciudadana. En la sesión se acordó realizar un taller para la identificación del Patrimonio Cultural Inmaterial –PCI-. Número de participantes: 7
Socialización a las Juntas de Acción Comunal –JAC- El objetivo de este encuentro fue presentar a las Juntas de Acción Comunal de los barrios Alfonso López, Armenia, La Magdalena, La Soledad, Palermo, Quesada, Santa Teresita y Teusaquillo, la metodología y el alcance del diagnóstico participativo para la elaboración del Plan Especial de Manejo y Protección –PEMP- de Teusaquillo. Fue fundamental escuchar a los presidentes de las JAC; todas las opiniones, comentarios y aportes permitieron identificar problemáticas y potencialidades del Sector de Interés Cultural –SIC- que fueron sistematizadas en la matriz de trazabilidad. El principal resultado fue obtener el apoyo de los presidentes de las JAC para difundir la convocatoria a los talleres del componente social y de participación del PEMP.  Número de participantes: 6
Socialización al Consejo de Planeación Local –CPL- de Teusaquillo En sesión ordinaria del CPL, el 29 de septiembre del 2020, se socializó el avance del diagnóstico participativo del Plan Especial de Manejo y protección –PEMP- de Teusaquillo. En esta reunión se generó un significativo dialogo en el que surgieron temas, propuestas, ideas, quejas y preguntas que permitieron identificar elementos importantes que empiezan a definir la relación de la comunidad con el territorio (matriz de trazabilidad). La presidente del CPL manifestó respaldar el proceso de participación y socialización del PEMP para potenciar desde la ciudadanía este ejercicio de planificación y gestión del territorio.  Número de participantes: 24</t>
  </si>
  <si>
    <t>Plan de Regulación y Manejo de la Universidad Javeriana Se presentó la delimitación del Plan Especial de Manejo y Protección –PEMP- del Parque Nacional Enrique Olaya Herrera, y las posibles articulaciones con el PRM de la Universidad Javeriana, siendo estratégico para la implementación de ambos instrumentos a corto, mediano y largo plazo, con acciones viables que permitan consolidar la relación funcional entre el Parque y la Universidad en sus bordes. Entre los resultados a destacar está el compromiso de la Universidad Javeriana para definir la condición jurídica del predio (zona de cesión) que van a ceder al Parque Nacional, así como la identificación de acciones viables a vincular en el PEMP.  Número de participantes: 3</t>
  </si>
  <si>
    <t>Este periodo ha sido alisatamiento y aparendizaje para los procesos de activación de BIC a escala barrial. Se ha comenzado a afinar la metodología de participación para tres capas de actores (integrantes de cuadrilla, colectivos y actores sociales y propietarios BIC) y articulación dentre diversos equipos del IDPC. Los retos más grandes han estado relacionados con los proceso de contratación de mano de obra local y con la gestión de permisos de intervención a esa escala en centros fundacionales con el Ministerio de Cultura.</t>
  </si>
  <si>
    <t xml:space="preserve">5 Convocados </t>
  </si>
  <si>
    <t xml:space="preserve">Se requiere más apoyo del equipo de participación ciudadana para promocionar el acompañamiento a estos talleres de sensibilización con la ciudadanía, teniendo en cuenta los espacios de participación ciudadana a los que asisten periódicamente, pues a través de ellos se abren espacios de diálogo con la ciudadanía y grupos poblacionales </t>
  </si>
  <si>
    <t xml:space="preserve">Durante el segundo trimestre del año el IDPC participó en los siguientes procesos de concertación de políticas públicas poblacionales:
-2 Reuniones de articulación interinstitucional para la formulación del Plan de Vida Muisca en la localidad de Bosa.
-2 Reuniones de articulación interinstitucional para la formulación del Plan de Acción para la comunidad Emberá en la ciudad.
- 2 Reuniones de articulación interinstitucional para reformulación de Planes Integrales de Acciones Afirmas del sector Cultura para Grupos Étnicos
-Una (1) reunión de concertación de acción afirmativa para la Política Pública de Equidad de Género.
Estas etapas de formulación y concertación fueron de articulación interinstitucional y no contaron con la participación de la ciudadanía  o representantes de los sectores o poblaciones respectivas. Al tiempo que se hicieron estas concertaciones el IDPC continuó su seguimiento de otras políticas poblacionales (LGBTI, juventud, infancia y adolescencia).
</t>
  </si>
  <si>
    <t>Rendir cuenta permanente  de la gestión del IDPC y recibir retroalimentación de la ciudadanía - Diálogos ciudadanos</t>
  </si>
  <si>
    <t xml:space="preserve">Audiencia pública sectorial o de la entidad. Sensibilización a la ciudadanía sobre los procesos de rendición de cuentas. Consulta Ciudadana a través de encuestas </t>
  </si>
  <si>
    <t xml:space="preserve">Secretaría Distrital de Cultura, Recreación y Deporte. Veeduría Distrital,  Secretaría Distrital de Planeación. Secretaría Distrital de Gobierno. Secretaria General de la Alcaldía Mayor </t>
  </si>
  <si>
    <t xml:space="preserve"> Dentro de los procesos de concertación se atendió a 5 jornadas para trabajar los Planes Integrales de Acciones Afirmativas-PIAA con el pueblo gitano (2), indígena, raizal y palenquero, como parte de la ruta definida desde la SAE para la concertación con  del sector Cultura.  IDPC ha participado en cada una de las jornadas, acompañadas en su totalidad con la presencia de un directivo y un técnico, acorde las indicaciones recibidas.  Los PIAA deben ser entregados formalmente antes del 11 de octubre de 2020.
Adicionalmente se acompañaron 2 jornadas de articulación con varios líderes del pueblo Emberá para el desarrollo de acciones misionales concertadas.
Finalmente  el IDPC ha sido convocado a espacios de formulación  interinstitucional de  políticas púbicas poblacionales como la relacionada con la actualización de la Política de Infancia convocada por el Sector Cultura a partir del seguimiento a la política que adelanta la Secretaría Distrital de Integración Social realizada el 29 de julio. </t>
  </si>
  <si>
    <t xml:space="preserve">Se realizó el día 6 de Marzo la primera sesión ordinaria de la Mesa de Consejeros Locales de Patrimonio Cultural donde se instaló la secretaría técnica, se presentaron los lineamientos generales de patrimonio contenidos en el Plan de Desarrollo Distrital y se hicieron los primeros acuerdos con los consejeros. Se apoyaron y acompañaron dos reuniones adicionales pensadas de los consejeros. Se tenía prevista la primera sesión ordinaria del Consejo Distrital de Patrimonio Cultural para finales del mes de marzo pero se decidió posponer por el momento debido a las condiciones de emergencia. </t>
  </si>
  <si>
    <t>1.Se llevaron a cabo siete sesiones (7) ordinarias y extraordinarias de la Mesa Temática de Museos  (2, 9 y 23 de julio, 13 y 27 de agosto y 3 y 24 de septiembre). Se contó con 147 asistentes, incluyendo los 17 miembros de la mesa, los invitados y los apoyos de la Secretaría Técnica a cargo del Museo de Bogotá.  Se cuentan entre los productos: actas, informe encuesta línea base de los museos de Bogotá, micrositio de la Mesa Temática de Museos, conformación del comité de comunicaciones, cronograma y temas de la Mesa Temática de Museos para el último cuatrimestre 2020, balance de la situación de los museos y un Comité Ad-hoc de Política Pública.  Los temas estuvieron asociados con  la gestión y la situación actual de los museos de la ciudad, la organización y gestión de la mesa temática, estímulos del IDPC, informe/balance de la aplicación de la encuesta, presentación inicial y avances de micrositio MTM en portal IDPC, presentación y diálogo con Esmeralda Ortiz representante de la Mesa Nacional de Museos, informe de las sesiones de los Consejos Distritales en los que participa la Mesa, presentación del Plan Distrital de Desarrollo 2020 – 2024, conformación del comité de comunicaciones, discusión sobre los objetivos políticos de la Mesa de Museos, cronograma y temas de la Mesa Temática de Museos para el último cuatrimestre 2020, balance de la situación de los museos con la reapertura, análisis del caso de la caída parcial del techo del Museo del Vidrio de Bogotá, informe del Instituto Distrital de Turismo acerca de su gestión relacionada con los Museos de Bogotá  y elección del comité / comisión ad-hoc de política pública de Museos.
2.Dentro del los Consejos de Cultura  Poblacional el IDPC fue convocado al Consejo de Sectores Etarios, realizado el 8 de septiembre espacio en el que se presenta el resumen de la oferta especializada del IDPC para los grupos etarios (niños, niñas, adolescentes, jóvenes y personas mayores) en el nuevo plan de desarrollo, y otro Consejo realizado el 30 de septiembre en este espacio sus representantes solicitan al IDPC un recorrido virtual orientado a niños y niñas, en el marco de una actividad virtual con 100 niños y niñas de todas las localidades el 26 o 27 de octubre. (10 participantes de consejeros en representación de grupos etarios la ciudadanía). También fue convocado al Consejo de Grupos Étnicos el 19 de agosto para generar la ruta de trabajo de los Planes Integrales de Acciones Afirmativas. (13 participantes de Consejeros en representación de grupos étnicos)
3. Durante este período el IDPC ha participado en los Consejos Locales de Arte Cultura y Patrimonio de las localidades de Usme, Teusaquillo, Suba  y Bosa.  La participación en estos espacios se hace en conexión con el desarrollo de los ámbitos de participación de los proyectos estratégicos y por lo tanto no se reportan en este espacio.
4.  Como se evidenció en el ámbito de participación relacionado con el proyecto Civinautas el IDPC atendió dos sesiones de la Unidad Técnica de Apoyo (UTA) del Sistema Distrital de Formación artística y Cultural. La primera realizada en 27 de agosto y la segunda realizada el 13 de agosto. En la primera se presentaron el lineamiento pedagógico y curricular de educación de la Secretaría de Educación Distrital y los modelos de operación y de la propuesta pedagógica de los programas de formación en arte, cultura y patrimonio. En la segunda se termina con la presentación de los modelos de operación y de la propuesta pedagógica de los programas de formación en arte, cultura y patrimonio, y se definen mesas de trabajo temáticas.</t>
  </si>
  <si>
    <t>Indicador</t>
  </si>
  <si>
    <t>Ejecutado 3er trimestre</t>
  </si>
  <si>
    <t>Ejecutado 4to trimestre</t>
  </si>
  <si>
    <t xml:space="preserve">Recorrido participativo LGTBI: Para poder desarrollar un Recorridos Participativo, se realizó un Documento del proyecto "Componente de exploración" en donde se presentan los objetivos, la metodología y el marco conceptual. Igualmente, el documento contiene los Contenidos, Estructura del Guión Interpretativo y Evaluación. Se estableció un cronograma de trabajo para poder desarrollar los contenidos propuestos en el proyecto. Se realizaron dos reuniones con las personas encargadas Hernando Díaz (Consejero de Chapinero), Camilo Medina y William Herrera León el día 21 de septiembre de 2020 para acordar las fechas de las sesiones que involucra acciones investigativas en torno a la elaboración del Recorrido Participativo. El 29 de septiembre en la cual se socializó el Componente de Exploración, se expuso el cronograma y se inició una cartografía social de lugares representativos para la comunidad LGTBI. Se espera que este recorrido se pueda realizar a finales de noviembre o principios de diciembre.
Recorrido Participativo Usmeka:Este recorrido se cruza con el reportado por corresponsabilidad en el ámbito participativo del Parque Arqeueológico (ámbito 7).   Para poder llevar a cabo un Recorrido Participativo se realizó una reunión el día 27 de agosto con Catalina García, José Ricardo Rodríguez, Ricardo Alberto Arias, Viviana Ramírez en la cual se presentaron las intenciones para elaborar un Recorrido participativo con comunidad cercana a la Hacienda El Carmen en la Localidad de Usme.  Esta reunión sirvió para mirar los alcances y qué tipo de trabajo se podía establecer. Se espera que este recorrido se pueda realizar en el mes de noviembre o principios de diciembre. Con sesiones participativas en las cuales se diseñe, elabore y ejecute el recorrido participativo. </t>
  </si>
  <si>
    <t>1 Recorrido (2 actividades)</t>
  </si>
  <si>
    <t>10 convocados otros, total de 133</t>
  </si>
  <si>
    <r>
      <t>En ejercicio de Secretaría Técnica de instancias del Sistema Distrital de Patrimonio Cultural se convocó  a una Mesa de Consejeros y Consejeras Locales de Patrimonio Cultural el día 18 de Septiembre con asistencia de 18 personas en representación de la ciudadanía  
En ejercicio de Secretaría Técnica del Consejo Distrital de Patrimonio Cultural se convocó a dos sesiones durante el período:</t>
    </r>
    <r>
      <rPr>
        <u/>
        <sz val="11"/>
        <rFont val="Calibri"/>
        <family val="2"/>
      </rPr>
      <t xml:space="preserve"> 1) Segunda sesión ordinaria número el 19 agosto.</t>
    </r>
    <r>
      <rPr>
        <sz val="11"/>
        <rFont val="Calibri"/>
        <family val="2"/>
      </rPr>
      <t xml:space="preserve"> Casos presentados: 1. Solicitud de declaratoria de las estructuras funerarias (Columbarios) del denominado Globo B del Cementerio Central de Bogotá, localizadas en la Avenida Carrera 19 No. 24B – 09/15/27/31 / Avenida Carrera 19 No. 24 - 95/81/77. 2. Solicitud de exclusión del inmueble localizado en la Calle 11 Sur No. 5 A-65 y/o Carrera 6 No. 18/24 Sur Esquina. 3. Solicitud de exclusión del inmueble localizado la Calle 75 No.11-57 y/o Calle 75 No.12-01. 4. Solicitud de exclusión del inmueble Casa Museo Grau, localizado en la Calle 94 No. 7-48 y/o Calle 94 No. 7-28/36 . (8  participantes en represnetaciónn de la ciudadanía). </t>
    </r>
    <r>
      <rPr>
        <u/>
        <sz val="11"/>
        <rFont val="Calibri"/>
        <family val="2"/>
      </rPr>
      <t xml:space="preserve"> 2) Tercera sesión ordinaria 9 septiembre</t>
    </r>
    <r>
      <rPr>
        <sz val="11"/>
        <rFont val="Calibri"/>
        <family val="2"/>
      </rPr>
      <t>. Casos presentados: 1. Solicitud de declaratoria de las estructuras funerarias (Columbarios) del denominado Globo A del Cementerio Central de Bogotá, localizadas en la Avenida Carrera 19 No. 24B – 09/15/27/31 / Avenida Carrera 19 No. 24 - 95/81/77. 2. Solicitud de exclusión del inmueble localizado la Calle 75 No.11 - 57 y/o Calle 75 No.12 - 01. 3. Solicitud de exclusión de los inmuebles localizados en la Calle 53B No. 18A - 17, interior 1 / Calle 54 No.18 – 77 y Carrera 18A No. 53 - 87 / Carrera 18A No. 53 - 87 / Carrera 18A No.53 – 95. 4. Modificación de la Resolución SCRD No. 718 de septiembre 27 de 2019 "Por la cual se resuelve una solicitud de inclusión en el listado de Bienes de Interés Cultural del ámbito Distrital del Edificio Teusacá, ubicado en la Avenida Carrera 7 No. 37-69 en el barrio Sagrado Corazón en la UPZ del mismo nombre, en la localidad de Santa Fe en Bogotá D.C.", expedida por la Secretaría Distrital de Cultura, Recreación y Deporte. (9 participantes en represnetaciónn de la ciudadanía)</t>
    </r>
  </si>
  <si>
    <r>
      <rPr>
        <u/>
        <sz val="11"/>
        <rFont val="Calibri"/>
        <family val="2"/>
      </rPr>
      <t>Entorno Barrial Suba</t>
    </r>
    <r>
      <rPr>
        <sz val="11"/>
        <rFont val="Calibri"/>
        <family val="2"/>
      </rPr>
      <t xml:space="preserve">: Se asistió en delegación del IDPC al Consejo Local de Arte, Cultura Patrimonio de la localidad de Suba el día 4 de septiembre donde se comenzó a introducir el proyecto (14 participantes).  Articulación con la Casa de la Cultura de Suba para la identificación de 10 personas de la comunidad local para la conformación de la cuadrilla manos a la obra y a la memoria (30 personas). Participación en un espacio convocado por la Casa de la Cultura y la mesa de artistas plásticos de la localidad para la presentación de la propuesta de restauración de la casa de la cultura. En el espacio se socializó el proyecto de intervención del IDPC. Articulación con la emisora comunitaria Suba al Aire para el desarrollo de 4 programas radiales que giren en torno a la reflexión y el reconocimiento de los patrimonios de la localidad.  Levantamiento de permisos para enlucimiento de fachadas y socialización personal con cada uno de los propietarios en el Centro Fundacional de Suba el 24 de septiembre (8 permisos).
</t>
    </r>
    <r>
      <rPr>
        <u/>
        <sz val="11"/>
        <rFont val="Calibri"/>
        <family val="2"/>
      </rPr>
      <t xml:space="preserve">Entorno barrial Bosa: </t>
    </r>
    <r>
      <rPr>
        <sz val="11"/>
        <rFont val="Calibri"/>
        <family val="2"/>
      </rPr>
      <t xml:space="preserve">Se asistió en delegación del IDPC al Consejo Local de Arte, Cultura Patrimonio de la localidad de Bosa el día 6 de septiembre donde se comenzó a introducir el proyecto (12 participantes). Por otro lado, se dio inicio a los procesos de articulación para la socialización del proyecto de intervención del IDPC y solicitud de HV para la cuadrilla “manos a la obra y a la memoria” con el presidente de la JAC Bosa Centro y David Henao, gestor de proyectos del Cabildo De Bosa. Por último, se hicieron gestiones con la emisora la Voz de mi barrio, para participar en el programa Artivarte para socializar el Proyecto de entornos barriales en el centro fundacional de Bosa. </t>
    </r>
  </si>
  <si>
    <t>Las actividades proyectadas para el año fueron cumplidas a cabailidad en el tercer trimestre de 2020</t>
  </si>
  <si>
    <t>Se implementó el convenio señalado, en el marco del cual se dio inicio al proceso de declaratoria del Festival del Sol y la Luna del pueblo muisca de Bosa a través de su inclusión en la Lista Representativa de Patrimonio Cultural Inmaterial del Distrito Capital, particularmente a través del desarrollo de un proceso de identificación, documentación y caracterización del festival, con miras a iniciar el proceso indicado. En tal sentido, se desarrollaron tres sesiones de trabajo conjunto con el equipo de trabajo del Cabildo Muisca de Bosa designado para este proceso, en el marco de las cuales se construyeron categorías de análisis para enmarcar el proceso de indagación, se ofrecieron claridades de orden normativo y procedimental, se revisaron experiencias similares y se prestó apoyo, por parte del IDPC, a la construcción del documento de postulación de la manifestación.</t>
  </si>
  <si>
    <t xml:space="preserve">Se dio continuidad al proceso de acompañamiento técnico y trabajo conjunto con el grupo del Teatro La Candelaria con miras al desarrollo de un documento de identificación de la metodología de creación colectiva como manifestación cultural para su declaratoria a través de su inclusión en la Lista Representativa de Patrimonio Cultural Inmaterial del ámbito distrital. En este sentido, se desarrollaron siete sesiones virtuales de trabajo con las personas deisgnadas por el grupo de teatro La Candelaria para este proceso. En el marco de estos encuentros se continuó la reflexión sobre la historia y orígenes de la metodología de creación colectiva del Teatro La Candelaria y se implementó la propuesta metodológica diseñada por parte del IDPC para avanzar en el proceso de caracterización, identificación y documentación de la creación colectiva, y en la reflexión sobre las características del PCI y la creación colectiva como manifestación. Todo ello teniendo en cuenta los requisitos y procedimientos establecidos en la norma. </t>
  </si>
  <si>
    <t xml:space="preserve">En este trimestre se dio continuidad a las sesiones virtuales de planeación de los proyectos de aula e implementación, entre octubre y noviembre, luego del cierre de proyectos, se procede a hacer la evaluación de los proyectos de aula de los docentes de las entidades privadas y públicas y las Familias que educan en casa, teniendo en cuenta las acciones de tutoría y acompañamiento a cargo de los mediadores de Civinautas. Se evaluaron los avances de los 50 docentes, formadores, padres o madres con proyectos a su cargo, los cuales fueron propuestos tanto individual como colectivamente, de acuerdo a las propuestas de cada institución. De los 39 proyectos de aula activos y con avances significativos que durante el segundo semestre se les hizo seguimiento en el proceso de formación a formadores, se aprueban 25 proyectos de aula, dando paso a la culminación del proceso de formación de 34 docentes, padres, madres o formadores.
17 Docentes de colegios públicos- IED 
16 Docentes de Colegios privados
1 Madre de familias que educan en Casa FEC
El reporte del cuarto trimestre incluye las cifras de septiembre, dado que la verificación de actividades de dicho mes se realiza y reporta en el mes de octubre como mes vencido. El acumulado entre septiembre, octubre y noviembre es de 287 niños, niñas, adolescentes y jóvenes vinculados al programa de Formación en Patrimonio Cultural. Sumados los colegios públicos, colegios privados y familias que educan en casa. Lo que suma para el segundo semestre un total acumulado de 1088 niños, niñas, adolescentes y jóvenes.
Dada la contingencia por Covid – 19, se atendió hasta el final del calendario escolar de este 2020 de manera virtual, ya que las instituciones educativas decidieron no implementar la alternancia en sus aulas, lo que exigió continuar con el acompañamiento virtual a los docentes en su planeación e implementación con estudiantes, teniendo en cuenta las diferentes activaciones y medios disponibles. 
En este periodo y dados los diferentes contextos de los colegios, se implementó de manera conjunta con los docentes durante la cuarentena las plataformas de Google Classroom, para quienes contaban con la tecnología y el acceso, en otros casos se trabajó por mensajes de Whats app, en otros casos se entregaron guías y alternativas impresas, especialmente la bitácora Civinautas, 
Durante este periodo se realizaron:
- Clases virtuales que incluyen: Presentaciones, vídeos, audios, libro álbum, podcasts, video conferencia, sesiones on-line.
- Recorridos de ciudad Virtuales: Recorridos virtuales, Actividades Post-Recorrido, Entrevistas, Radioteatro, Presentaciones interactivas, Páginas Web (Kahoot Y Educaplay), Talleres virtuales de los Museos, Google Street View.
- Trabajos en Guía o bitácora: Guías impresas, Guías virtuales, Bitácora de Civinautas
</t>
  </si>
  <si>
    <t xml:space="preserve">Se continuaron las reuniones con los aliados estratégicos del sector cultura y educación, para dar curso a las acciones necesarias para incorporar las líneas de Primera Infancia (Educación inicial) y Media (10° y 11°) se asistió a las sesiones requeridas en las tres mesas de trabajo en las que participa la SED. (Mesa Educación Inicial - Mesa Básica Primaria y Secundaria - Mesa Media), 
En la línea de Educación inicial y en armonización con el programa NIDOS de IDARTES se inició diseño de las estrategias de implementación del grupo focal y se realizaron las sesiones con el grupo focal de niños, niñas, padres, madres o cuidadores.
En la línea de Educación Media se realizaron dos avances, por un lado el grupo focal técnico incluye a los miembros dl equipo del programa de media de la SED, donde se establecieron las líneas de acción y los alcances proyectivos de esta línea y por el otro se llevó un primer acercamiento al grupo focal del colegio Diego Montaña Cuellar, donde se pretende iniciar con estudiantes en 2021
Se proyecta realizar otros pilotajes para 2021 dentro de las siguientes instituciones: Colegio de Formación Integral Mundo Nuevo de Kennedy con Primera infancia y media vocacional / Colegio Ariel David de Usme con media vocacional / Agustín Nieto Caballero de Los Mártires con media vocacional / Diego montaña Cuellar Usme, Media Vocacional.
</t>
  </si>
  <si>
    <r>
      <rPr>
        <sz val="11"/>
        <rFont val="Calibri"/>
        <family val="2"/>
        <scheme val="minor"/>
      </rPr>
      <t xml:space="preserve">En el siguiente avance cualitativo se presenta una breve descripción de las actividades de participación ciudadana que desarrolló el Plan Especial de Manejo y Protección –PEMP- de Teusaquillo. Es importante mencionar que la contingencia causada por la pandemia del COVID-19 generó cambios en el número de metas programadas; las cuarentenas, los aislamientos y las medidas de distanciamiento físico establecidos por el Gobierno nacional y la Administración distrital restringieron hacer encuentros presenciales, o en el caso de ser necesarios, limitaron el número de participantes por sesión. Por ello, las charlas informativas se realizaron de manera virtual, fue necesario hacer tres charlas para controlar el aforo y evitar que se interrumpiera la conectividad. La cartografía social y el taller de visión de futuro se hicieron de manera presencial, en espacio público, y con un número limitado de participantes. Para lograr un diagnostico representativo del Sector de Interés Cultural –SIC-, cumpliendo con el distanciamiento social, fue necesario hacer tres talleres de cartografía social y tres talleres de construcción de visión de futuro, esto justifica el incremento de las metas reportadas.
</t>
    </r>
    <r>
      <rPr>
        <b/>
        <sz val="11"/>
        <rFont val="Calibri"/>
        <family val="2"/>
        <scheme val="minor"/>
      </rPr>
      <t xml:space="preserve">
Socialización ante la Junta Administradora Local –JAL- de Teusaquillo</t>
    </r>
    <r>
      <rPr>
        <sz val="11"/>
        <rFont val="Calibri"/>
        <family val="2"/>
        <scheme val="minor"/>
      </rPr>
      <t xml:space="preserve">
Se presentó el pre-diagnóstico del Plan Especial de Manejo y Protección –PEMP- de Teusaquillo a la Comisión Tercera Permanente de Ordenamiento e Integración Territorial de la JAL. Igualmente, se explicó la metodología diseñada para elaborar el diagnóstico participativo, dando a conocer las fechas y los lugares donde se proyectaba realizar las jornadas informativas virtuales (Facebook Live y Google Meet), la cartografía social (presencial) y los talleres para la construcción de visión de futuro del territorio (presencial).
El principal resultado que se consiguió en esta reunión fue el respaldo de la corporación (JAL) y de la comisión al PEMP de Teusaquillo.
Fecha: 21 de octubre de 2020
Total participantes: 12
Evidencia: Acta 201021 Socialización pre-diagnóstico PEMP Teusaquillo a la JAL.pdf
</t>
    </r>
    <r>
      <rPr>
        <b/>
        <sz val="11"/>
        <rFont val="Calibri"/>
        <family val="2"/>
        <scheme val="minor"/>
      </rPr>
      <t>Tres jornadas virtuales informativas</t>
    </r>
    <r>
      <rPr>
        <sz val="11"/>
        <rFont val="Calibri"/>
        <family val="2"/>
        <scheme val="minor"/>
      </rPr>
      <t xml:space="preserve"> 
Las charlas virtuales informativas fueron el primer escenario de participación ciudadana que se desarrolló para presentar a la comunidad en general el Plan Especial de Manejo y Protección –PEMP- de Teusaquillo. En total se realizarón tres charlas. En el primer encuentro se dialogó con residentes y ciudadanos del barrio La Soledad. La segunda jornada se realizó para las personas de los barrios Armenia, Teusaquillo y La Magdalena. La tercera charla se desarrolló con habitantes de los barrios Santa Teresita, Palermo, Alfonso López y Quesada.
El principal resultado de las jornadas virtuales informativas fue contar con la participación de 67 ciudadanos comprometidos con el cuidado y la conservación de los bienes históricos, arquitectónicos y naturales del Sector de Interés Cultural –SIC- de Teusaquillo. Estos actores fueron registrados en la Base de Datos Única, con el fin de constituir una base social para el proyecto.  Otro efecto positivo de la reunión fue la confianza que generó el Instituto Distrital de Patrimonio Cultural al presentar el proyecto, los argumentos y los indicadores expuestos sirvieron para mostrar el rigor con el cual se está trabajando este instrumento de planeación.
Fechas: 29, 30 y 31 de octubre de 2020
Número participantes en lista de asistencia: 11
Número de personas conectadas a Facebook Live: 56
Total participantes: 67
Evidencia:
Acta 201029 Primera jornada virtual informativa PEMP Teusaquillo.pdf
Acta 201030 Segunda jornada virtual informativa PEMP Teusaquillo.pdf
Acta 201031 Tercera jornada virtual informativa_PEMP Teusaquillo.pdf
Pemp live 1 - FireShot Capture 713 - Creator Studio - business.facebook.com.pdf
Pemp live 2 - FireShot Capture 713 - Creator Studio - business.facebook.com.pdf
Pemp live 3 - FireShot Capture 713 - Creator Studio - business.facebook.com.pdf
</t>
    </r>
    <r>
      <rPr>
        <b/>
        <sz val="11"/>
        <rFont val="Calibri"/>
        <family val="2"/>
        <scheme val="minor"/>
      </rPr>
      <t>Tres talleres de cartografía social</t>
    </r>
    <r>
      <rPr>
        <sz val="11"/>
        <rFont val="Calibri"/>
        <family val="2"/>
        <scheme val="minor"/>
      </rPr>
      <t xml:space="preserve">
El objetivo de los talleres de cartografía social fue identificar problemáticas y fortalezas existentes en el territorio, para ello se utilizó un cuestionario guía que permitió indagar por elementos urbanos del área de estudio del Plan Especial de Manejo y Protección –PEMP- de Teusaquillo; entre los cuales está, el espacio público, los equipamientos, la accesibilidad y movilidad, el patrimonio inmueble y las dinámicas socioeconómicas.
El principal resultado de los talleres fue hacer un diagnóstico participativo que complemente el análisis técnico adelantado por la Subdirección de Gestión Territorial del Patrimonio, la finalidad es hacer una valoración integral del territorio.
Se realizaron tres talleres de cartografía social, se utilizó el espacio público para llevar a cabo esta actividad, los puntos de la ciudad donde se desarrollaron fueron: el monumento Almirante Padilla (Parkway), el parque Brasil y el parque Gernika.
Fecha: 7 de noviembre de 2020
Total participantes: 29
Evidencia:
Acta 201107 Cartografía social La Soledad.pdf
Acta 201107 Cartografía social Armenia Teusaquillo La Magdalena.pdf
Acta 201107 Cartografía social Santa Teresita Palermo Alfonso López Quesada.pdf
</t>
    </r>
    <r>
      <rPr>
        <b/>
        <sz val="11"/>
        <rFont val="Calibri"/>
        <family val="2"/>
        <scheme val="minor"/>
      </rPr>
      <t xml:space="preserve">
Tres talleres de construcción de visión de futuro</t>
    </r>
    <r>
      <rPr>
        <sz val="11"/>
        <rFont val="Calibri"/>
        <family val="2"/>
        <scheme val="minor"/>
      </rPr>
      <t xml:space="preserve">
El objetivo de los talleres fue conocer la visión del territorio que tiene la comunidad en corto, mediano y largo plazo, con el fin de definir una identidad para el área de estudio, que incida en la formulación de los programas, planes y proyectos que determinarán la planificación urbana del área de estudio del Plan Especial de Manejo y Protección –PEMP- de Teusaquillo. Para ello, los participantes escribieron la visión personal que tienen de temas estructurantes de la planificación urbana: espacio público; edificabilidad y ocupación; movilidad y accesibilidad; usos del suelo; medio ambiente y el cuidado de los patrimonios.
Entre los resultados que se adquirieron en estos talleres está el compromiso ambiental de la comunidad, encuentran oportuno que la planificación urbana implemente acciones que desaceleren los impactos del cambio climático. Otras de las conclusiones que se identificaron fueron el deseo de lograr que el Parkway sea declarado patrimonio natural; la necesidad de regular el uso del suelo, y hacer un efectivo control urbano a las intervenciones de los inmuebles de interés cultural y el espacio público.
En total se realizaron tres talleres de construcción de visión de futuro, estos fueron desarrollados en espacio público, los puntos de la ciudad donde se ejecutaron fueron: el monumento Almirante Padilla (Parkwaay), el parque Brasil y el parque Gernika.
Fecha: 14 de noviembre de 2020
Total, participantes: 32
Evidencia:
Acta 201114 Taller visión La Soledad.pdf
Acta 201114 Taller visión Santa Teresita Palermo Alfonso López Quesada.pdf
Acta 201114 Taller visión Armenia Teusaquillo La Magdalena.pdf
</t>
    </r>
    <r>
      <rPr>
        <b/>
        <sz val="11"/>
        <rFont val="Calibri"/>
        <family val="2"/>
        <scheme val="minor"/>
      </rPr>
      <t xml:space="preserve">Diagnóstico urbano con perspectiva de género </t>
    </r>
    <r>
      <rPr>
        <sz val="11"/>
        <rFont val="Calibri"/>
        <family val="2"/>
        <scheme val="minor"/>
      </rPr>
      <t xml:space="preserve">
Se realizó un taller de itinerarios cotidianos con 10 mujeres representantes de los barrios Armenia, La Magdalena, La Soledad, Santa Teresita y Palermo. Se logró hacer este ejercicio con cinco de los ocho barrios del área de estudio del Plan Especial de Manejo y Protección –PEMP- de Teusaquillo, pese a convocar a lideresas de los barrios Teusaquillo, Alfonso López y Quesada, no se hizo efectiva la participación. 
La información obtenida en el taller complementará el diagnóstico participativo del PEMP, permitiendo hacer un análisis urbano con perspectiva de género.
Entre los resultados del taller se evidenció una marcada preferencia y predominio por los viajes pedestres y el estrecho vínculo de las mujeres con su entorno inmediato, el cual influencia o condiciona la forma en las que las mujeres se mueven, usan y disfrutan el espacio público.
Este taller se hizo de manera presencial.
Fecha: 9 de diciembre de 2020
Total participantes: 10
Evidencia: Acta 201209 Diagnostico con perspectiva de género.pdf
*Igualmente, reportamos tres grupos focales desarrollados con líderes de la comunidad, estos hicieron parte de la metodología de investigación implementada para identificar el Patrimonio Cultural Inmaterial –PCI- del área de estudio del PEMP Teusaquillo. Estos escenarios de participación no se sumaron a la meta cuantitativa, pero si es importante informarlos en el avance cualitativo, de esta forma se da a conocer las acciones cumplidas con participación ciudadana.
</t>
    </r>
    <r>
      <rPr>
        <b/>
        <sz val="11"/>
        <rFont val="Calibri"/>
        <family val="2"/>
        <scheme val="minor"/>
      </rPr>
      <t xml:space="preserve">Tres grupos focales </t>
    </r>
    <r>
      <rPr>
        <sz val="11"/>
        <rFont val="Calibri"/>
        <family val="2"/>
        <scheme val="minor"/>
      </rPr>
      <t xml:space="preserve">
El objetivo de los grupos focales fue realizar un ejercicio de participación ciudadana para identificar el Patrimonio Cultural Inmaterial –PCI- del área de estudio del Plan Especial de Manejo y Protección –PEMP- de Teusaquillo. Esta metodología se implementó en la fase de diagnóstico.
Los resultados que se obtuvieron en las tres sesiones fueron concluyentes: los diferentes actores del sector se identifican como defensores y promotores de la cultura y el territorio; que el Sector de Interés Cultural –SIC- de Teusaquillo cuenta con una vocación cultural significativa respecto a la ciudad; que la comunidad tiene un vínculo fuerte con la memoria; que la comunidad se caracteriza por ser altruista, responsable y con gran sentido de pertenencia; que existen eventos colectivos que dan cuenta del altruismo, tales como, la elaboración de pacas digestoras, las siembras, las lunadas el Circuito Artmenia, Arma Tu Parque, Casa Kilele y Teusaca Tu Bici; que existe diversidad social y cultural que se expresa en manifestaciones artísticas en espacio público y en los recorridos culturales y la red de galerías y de casas culturales del sector; y que hay un liderazgo importante en manifestaciones artísticas como el graffiti, el circo y el teatro.
Fechas: 13, 19 y 26 de octubre de 2020
Total participantes: 9
Evidencias: 
Acta 201013 Primer grupo focal PCI PEMP Teusaquillo.pdf
Acta 201019 Segundo grupo focal PCI PEMP Teusaquillo.pdf
Acta 201026 Tercer grupo focal PCI PEMP Teusaquillo.pdf
</t>
    </r>
    <r>
      <rPr>
        <b/>
        <sz val="11"/>
        <rFont val="Calibri"/>
        <family val="2"/>
        <scheme val="minor"/>
      </rPr>
      <t xml:space="preserve">
</t>
    </r>
  </si>
  <si>
    <t xml:space="preserve">Los registros de asistencia no son un reflejo real de la participación en los escenarios virtuales, las personas no diligencian los formatos de asistencia por muchas razones, entre ellas, por la falta de alfabetización tecnológica. Es necesario educar al respecto.  </t>
  </si>
  <si>
    <t>Resultó muy pertinente el desarrollo de procesos participativos liderados por la comunidad misma. En este caso, el cabildo muisca desarrolló el proceso y el IDPC prestó acompañamiento técnico.</t>
  </si>
  <si>
    <t>Este periodo ha sido de aprendizaje en cuanto los procesos de declaratoria de PCI (inclusión en Lista Representativa de PCI). En este caso particular, se evidencia la necesidad de ampliar la participación más allá del grupo La Candelaria, así como de fortalecer la iniciativa de este proceso desde abajo porque requiere de mayor comprensión, compromiso e impulso por parte de las comunidades vinculadas al PCI.</t>
  </si>
  <si>
    <t xml:space="preserve">Las becas ejecutaron sus planes de trabajo de acuerdo con el cronograma, presentando un primer informe de avance la primera semana de octubre y cumpliendo con la entrega del informe final y sus productos el 15 de diciembre. Solo tres becas del Fortalecimiento a la dimensión digital de los museos registraron retrasos en el primer desembolso por los retrasos en la implementación de la plataforma BogData, razón por la cual se les autorizó una prórroga para la ejecución de los proyectos hasta el 15 y 31 de enero de 2021. Las becas que registran la novedad, son:
1. Museo de Arte Moderno de Bogotá - Desarrollo y actualización del sitio web Del Museo de Arte Moderno de Bogotá - Mambo
2. Shift Active - ICC:  La Acertijos De Malu
3. Grupo de Investigación del Patrimonio - Gipa - Nadia Lorena Guacaneme Castañeda - Mi Casa, Territorio Ancestral
</t>
  </si>
  <si>
    <t xml:space="preserve"> Mejorar las actividades de capacitación, orientación y acompañamiento a las organizaciones y colectivos para superar las barreras de acceso que persisten en la plataforma de fomento para la inscripción de los proyectos en las convocatorias de estímulos, lo que limita la participación de unos sectores sociales y reproduce la inequidad en la participación. Se registraron 16 propuestas rechazadas en la beca de proyectos museográficos para vivir juntos sobre 60 presentadas, incluyendo a organizaciones y colectivos de localidades históricamente marginadas.                                                                                                    A pesar de las barreras de acceso que provocaron el rechazo de varios proyectos por no cumplir requisitos, el éxito de la convocatoria relevó la importancia de diversificar los medios de difusión de la convocatoria, destacándose la inclusión de las emisoras comunitarias dentro de la estrategia de comunicaciones y la ampliación de las bases de datos institucionales para mejorar la cobertura de la convocatoria. </t>
  </si>
  <si>
    <t>Se avanzó en el ciclo de conversaciones en plataformas digitales para la construcción del guión museográfico del Museo de la Ciudad Autoconstruida con participación ciudadana. En estas actividades han participado 193 agentes sociales y comunitarios
Mesa Local de Memoria de Ciudad Bolívar - Séptimo encuentro (Octubre 1-2020) - Diversidad humana de la localidad, ¿quiénes habitan la localidad?
 Mesa Local de Memoria de Ciudad Bolívar - Octavo encuentro (Octubre 15-2020) - Fronteras porosas
Mesa Local de Memoria de Ciudad Bolívar - Noveno encuentro (Octubre 29-2020) - Usos de los espacios del Museo  
Mesa Local de Memoria de Ciudad Bolívar - Décimo encuentro (Noviembre 12-2020) - Propuesta de exposición inaugural MCA                                                
Mesa Local de Memoria de Ciudad Bolívar - Úndecimo encuentro  (Diciembre 10-2020) - Balance 2020 y proyección 2021 
Conversación con Christian Gil - Gestores rurales de Ciudad Bolívar (Octubre 2 -2020)
Conversación con Gabriel Díaz - Asociación de Turismo Rural Comunitaria (Octubre 5-2020)
Conversación con población indígena (Octubre 5-2020  )
Conversación con Red de juventudes, territorio, memoria y paz (Octubre 6-2020)
Conversación con Corporación Comunitaria Cuyeca A Obsun (Octubre 7-2020)
Conversación con procesos de defensa medioambiental (Octubre 13-2020)
 Conversación con Luz Marina Ramírez sobre la historia de la localidad y su archivo audiovisual (Octubre 14-2020)
Conversación con docentes de IE Fanny Mikey e IE Mirador, miembros del programa Colegios Amigos del Turista (Octubre 22-2020)
Conversación con Corporación Comunitaria Cuyeca A Obsun (Octubre 27-2020)
Recorrido por la zona rural de Ciudad Bolívar y conversación con organizaciones de la vereda Pasquilla (Octubre 28-2020)
Conversación con los maestros de obra del Museo de la Ciudad Autoconstruida (Octubre 28-2020)
Conversaciones con víctimas del conflicto armado (Octubre 29-2020 y noviembre 3-2020) 
Primer taller con niños y niñas - Corporación Cuyeca (Noviembre 11-2020)
Conversación con Blanca Pineda sobre historia de la localidad (Noviembre 24-2020)
Taller: Aprender a cuidar nuestras memorias, liderado por Luz Marina Ramírez  (Noviembre 25 y 26-2020)
 Conversación con Héctor Gutiérrez sobre la historia del ICES y del barrio Potosí (Noviembre 26-2020)
Taller: Memoria gráfica de Ciudad Bolívar, liderado por el Colectivo Movimiento de Fotógrafos (Noviembre 27-2020)
Conversación con Sercelino Piraza, líder del pueblo wounnan (Diciembre 2-2020) 
Taller: ¿Cómo suena Ciudad Bolívar? liderado por Cristian Mauricio Murcia (Diciembre 3 y 4-2020)
Segundo taller con niños y niñas - Corporación Cuyeca (Diciembre 5-2020)</t>
  </si>
  <si>
    <t>La articulación permite contundencia de acciones sectoriales</t>
  </si>
  <si>
    <t>Cumplimiento acumulado 2020</t>
  </si>
  <si>
    <r>
      <t>22 Participantes
80 Públicos, 160 interacciones</t>
    </r>
    <r>
      <rPr>
        <sz val="11"/>
        <color rgb="FFFF0000"/>
        <rFont val="Calibri"/>
        <family val="2"/>
      </rPr>
      <t xml:space="preserve"> </t>
    </r>
  </si>
  <si>
    <t xml:space="preserve">Se sostuvieron tres diálogos con grupos ciudadanos para entender los sentidos y formas de relacionarese con los Columbarios del Cementerio Central y su entorno. Se hicieron primeras reuniones de presentación y discusión del proyecto y la estrategia de participación con la Red de Protejedores de la Memoria (el 14 agosto) y con el Colectivo Artmenia  (17 de septiembre) y se sostuvieron diálogos en profundidad el 15 de septiembre con los arqueólogos y antropólogos forenses que hicieron parte de los procesos de prospección arqueológica realizados en los Columbarios y el 30 de septiembre  con el Colectivo Artmenia.  Adicionalmente se realizó un conversatorio el 10 de septiembre  por el Facebook Live del IDPC sobre los Columbarios del Cementerio Central con la participación del director del IDPC Patrick Morales, la coordinadora del equipo de investigaciones Ana Margarita Sierra y los académicos e investigadores Claudia Rojas y Daniel García. </t>
  </si>
  <si>
    <t>Los espacios de diálogo con los distintos colectivos y organizaciones relacionados con los Columbarios del Cementerio Central han dado cuenta de la gran diversidad de percepciones y expectativas que se tienen sobre este espacio. La intervención física de este lugar deberá dialogar y articular tales posiciones de manera efectiva e incluyente.</t>
  </si>
  <si>
    <t>111 participantes</t>
  </si>
  <si>
    <t>El 9 de noviembre se llevó a cabo el Consejo Local de Patrimonio extraordinario. Se revisó la ruta para la segunda fase de presupuestos participativos así como el formulario para la presentación de propuestas ciudadanas y los criterios de viabilidad y elegibilidad del sector cultura. (9 participantes)
Noviembre 8: Primer encuentro de mujeres campesinas sumapaceñas para la concertación sobre la instalación del monumento a la campesina en la localidad 20, evento realizado en articulación con Secretaría Distrital de la mujer, Alcaldía local de Sumapaz y Consejo local de mujeres. Durante esta jornada presencial en la vereda Santa Rosa, se llevó a cabo un ejercicio de cartografía corporal y presentaciones artísticas con mujeres habitantes en todas las veredas de Sumapaz. (34 participantes)
Noviembre 25: Evento virtual: Sumapaceñas en resiliencia, hablemos de nuestro papel en el territorio, que se realizó en el marco del día de la noviolencia contra las mujeres y en el que se abordó el tema de violencias de género, memoria y resistencias. El evento se realizó en articulación con Secretaría Diatrital de la mujer y Consejo local de mujeres de Sumapaz, con la asistencia de diversas mujeres residentes en la localidad. (52 participantes)
Diciembre 5: Evento virtual: segundo encuentro de mujeres campesinas sumapaceñas para la concertación sobre la instalación del monumento a la campesina en la localidad 20, evento realizado en articulación con Secretaría Distrital de la mujer, Alcaldía local de Sumapaz y Consejo local de mujeres. (16 participantes)</t>
  </si>
  <si>
    <t>Durante este trimestre, la Veeduría Distrital no convocó a las entidades en el marco de la formulación de los Observatorios Ciudadanos.</t>
  </si>
  <si>
    <t>El lunes 24 de agosto el IDPC asistió a las sesión de información y discusión de los Observatorios Ciudadanos relacioandos con el Sector Cultura. A través de las mesas de trabajo se pueden recibir sugerencias y aportes que contribuyan al mejoramiento de la gestión institucional. El apoyo de la Veeduria en esta materia se realiza a través de la plataforma Colibri</t>
  </si>
  <si>
    <t xml:space="preserve">Durante el mes de diciembre se realizó el envío del reporte de avance, ejecución y seguimiento de las actividades concertadas de la Política de Mujer y Equidad de Género correspondiente al último trimestre de 2020, solicitadas por la Secretaría de la Mujer. </t>
  </si>
  <si>
    <t>Ejecutado 1er trimestre</t>
  </si>
  <si>
    <t>Ejecutado 2to trimestre</t>
  </si>
  <si>
    <t>En este periodo se realizaron 7 diálogos con los siguientes actores sobre las memorias y sentidos que suscita el espacio de los Columbarios del Cementerio Central y su entorno:
1) Segundo diálogo con la Red de Protejedores de la Memoria, Unión del Costurero y Asomujer y Trabajo - 05 de octubre de 2020 
2) Diálogo con la Fundación Trazos y Garabatos (marmoleros) - 09 de octubre de 2020
3) Diálogo ampliado con marmoleros y floristas del Cementerio Central - 27 de octubre de 2020
4) Diálogo con la Fundación Procrear - 29 de octubre de 2020
5) Diálogo con gestoras y mujeres de la Casa de Todas de la localidad Los Mártires - 05 de noviembre de 2020
6) Segundo diálogo con arqueólogos y antropólogos forenses - 09 de noviembre de 2020
7) Diálogo con integrantes de la Red Comunitaria Trans - 27 de noviembre de 2020</t>
  </si>
  <si>
    <r>
      <t xml:space="preserve">Durante este trimestre se realizaron las siguientes actividades:
</t>
    </r>
    <r>
      <rPr>
        <u/>
        <sz val="11"/>
        <rFont val="Calibri"/>
        <family val="2"/>
      </rPr>
      <t>Entorno Barrial Suba:</t>
    </r>
    <r>
      <rPr>
        <sz val="11"/>
        <rFont val="Calibri"/>
        <family val="2"/>
      </rPr>
      <t xml:space="preserve">
1) Sesión de apertura proceso entornos barriales Suba (1) (16 participantes). 
2) Sesión de cierre proceso entornos barriales Suba (1) (15 participantes).
3) Laboratorio de creación sobre memorias patrimoniales realizada por la Cuadrilla Manos a la Obra y la Memoria de la localidad de Suba (6) (96 participantes)
También se desarrollaron diálogos radiales de divulgación del proceso Suba (4) (9 ciudadanos invitados) (1.323 reproducciones, 83 interacciones)
</t>
    </r>
    <r>
      <rPr>
        <u/>
        <sz val="11"/>
        <rFont val="Calibri"/>
        <family val="2"/>
      </rPr>
      <t>Entorno Barrial Bosa:</t>
    </r>
    <r>
      <rPr>
        <sz val="11"/>
        <rFont val="Calibri"/>
        <family val="2"/>
      </rPr>
      <t xml:space="preserve">
1) Sesión de apertura proceso entornos barriales Bosa (1) (24 participantes)
2) Sesión de cierre proceso entornos barriales Bosa (1) (35 participantes)
3) Laboratorio de creación sobre memorias patrimoniales realizada por la Cuadrilla Manos a la Obra y la Memoria de la localidad de Bosa (6) (137 participantes) 
También se desarrollaron diálogos radiales de divulgación del proceso Bosa (3) (11 ciudadanos invitados) (409 reproducciones, 13 interacciones).</t>
    </r>
  </si>
  <si>
    <t>343 participantes
1.732 reproducciones
96 interacciones</t>
  </si>
  <si>
    <t>Se realizó una sesión de sensibilización virtual  dirigida a la ciudadanía  con el apoyo de la Veeduria Distrital, contando con una participación de 25 personas.
El 4 de diciembre se realizó la Audiencia Pública de Rendición de Cuentas Sectorial de manera virtual, con una participación de 193 personas . Como resultado de esta audiencia se formularon varias preguntas a las entidades, y al IDPC le correspondió contestar 2.</t>
  </si>
  <si>
    <t>12 Mesa Temática Museos</t>
  </si>
  <si>
    <t>Se realizó una sesión de sensibilización virtual con el apoyo de la Veeduría Distrital dirigida a los servidores públicos de la entidad, con una participación de 109 servidores públicos (11 de septiembre)</t>
  </si>
  <si>
    <t>40 personas participaron entre adultos, niños y niñas</t>
  </si>
  <si>
    <t>337 (50 docentes participantes de los cuales 34 docentes terminaron el proceso, 287 niños, niñas, adolescentes y jovenes)</t>
  </si>
  <si>
    <t>847 (46 docentes, 801 niños, niñas, adolescentes y jovenes)</t>
  </si>
  <si>
    <t>Durante este período el IDPC acompañó los siguientes escenarios del Sistema Distrital de Arte, Cultura y Patrimonio:
Se asistió a los Consejos Locales de Arte, Cultura y Patrimonio de las localidades de Bosa (1 de octubre), Suba (2 de octubre, 4 de diciembre) y Cuidad Bolívar (1 de octubre), donde participó un total de 60 personas de la sociedad civil. 
Se participó en el Consejo Distrital de Arte, Cultura y Patrimonio del 15 de octubre de 2020, donde participaron 16 representantes de la sociedad civil. En este espacio se discutió sobre los presupuestos participativos, la Mesa de Agenda Temática Coyuntural Covid-19, el. Pacto por la Cultura y la agenda Participativa Anual del CDACP. En este espacio participaron 15 personas de la sociedad civil. 
Se participó en el Consejo de Cultura de Sectores Sociales del 18 de diciembre de 2020, donde se discutió sobre los presupuestos participativos locales y se presentaron los resultados de las becas poblacionales del primer semestre de la Secretaría de Cultura Recreación y Deporte, donde participaron 4 personas de la sociedad civil.
Finalmente, con relación a la Mesa Temática de Museos, se llevaron a cabo cinco (5) sesiones ordinarias y extraordinarias  (8 y 22 de octubre, 5 y 19 de noviembre y 3 de diciembre). Se contó con 83 asistentes, incluyendo los 17 miembros de la mesa, los invitados y los apoyos de la Secretaría Técnica a cargo del Museo de Bogotá.  Se cuentan entre los productos: actas, resultados de la encuesta de museos de Bogotá y micrositio y correo electrónico de la Mesa de Museos habilitado.  Los temas estuvieron asociados con la situación actual de los museos de la ciudad, capacitación en derechos de autor,  presentación sobre las categorías de bienes de interés cultural y criterios de exención predial para BIC en el Acuerdo 425 de 2009, informe de las sesiones de los Consejos Distritales en los que participa la Mesa,  elección del representante del sector productivo de la Mesa de Museos y reemplazo de la vacante del Museo de Arte Contemporáneo,  avance del Comité de Políticas Públicas, y trámite de la exención predial de los Museos No BIC en el Acuerdo 315 de 2020.</t>
  </si>
  <si>
    <t xml:space="preserve">Se llevó a cabo el Festival de activación del predio Hacienda El Carmen, con una agenda de dos (2) días y una amplia participación social en actividades diversas: cine en ruana, canastas campesinas, muralismo, títeres, malabarismo, música popular, entre otras. </t>
  </si>
  <si>
    <t>El arte y la cultura local se pontencian a través de acciones que dinamicen el patrimonio vivo. Hay motivación por las prácticas culturales y una fuerte apropiación social del territorio y los valores colectivos.</t>
  </si>
  <si>
    <t>Localidad de Usme(Borde Sur de la ciudad)</t>
  </si>
  <si>
    <t>124 (80 participación ciudadana)</t>
  </si>
  <si>
    <t>Virtual
Presencial</t>
  </si>
  <si>
    <t>Población con inclusión con enfoque de genero.
Ciudadanía que tiene influencia directa en el Parque Nacional Enrique Olaya Herrera, usuarios, deportistas, amigos del parque, empresas, trabajadores y habitantes</t>
  </si>
  <si>
    <r>
      <rPr>
        <b/>
        <sz val="11"/>
        <rFont val="Calibri"/>
        <family val="2"/>
      </rPr>
      <t>1.</t>
    </r>
    <r>
      <rPr>
        <sz val="11"/>
        <color rgb="FF000000"/>
        <rFont val="Calibri"/>
        <family val="2"/>
      </rPr>
      <t xml:space="preserve"> Recorrido de reconocimiento Parque Nacional para identificación de lugares emblemáticos y actividades, PARTICIPANTES: 10 personas, se identificaron algunos lugares emblemáticos, actividades y sus impactos tanto positivos como negativos en el parque.
</t>
    </r>
    <r>
      <rPr>
        <b/>
        <sz val="11"/>
        <rFont val="Calibri"/>
        <family val="2"/>
      </rPr>
      <t xml:space="preserve">2, 3 y 4. </t>
    </r>
    <r>
      <rPr>
        <sz val="11"/>
        <color rgb="FF000000"/>
        <rFont val="Calibri"/>
        <family val="2"/>
      </rPr>
      <t xml:space="preserve">Encuestas para identificar el contexto, funcionamiento y las percepciones de usuarios y trabajadores del Parque Nacional, PARTICIPANTES: 37 personas, se identificaron propuestas y percepciones del Parque Nacional por parte de usuarios y trabajadores.
</t>
    </r>
    <r>
      <rPr>
        <b/>
        <sz val="11"/>
        <rFont val="Calibri"/>
        <family val="2"/>
      </rPr>
      <t>5.</t>
    </r>
    <r>
      <rPr>
        <sz val="11"/>
        <color rgb="FF000000"/>
        <rFont val="Calibri"/>
        <family val="2"/>
      </rPr>
      <t xml:space="preserve"> Recorrido de espacios patrimoniales del Parque Nacional, PARTICIPANTES: 7 personas, se reconoció grado de afectación del patrimonio mueble e inmueble del Parque Nacional. A partir de esto se hacen propuestas desde el componente sociocultural.
</t>
    </r>
    <r>
      <rPr>
        <b/>
        <sz val="11"/>
        <rFont val="Calibri"/>
        <family val="2"/>
      </rPr>
      <t>6.</t>
    </r>
    <r>
      <rPr>
        <sz val="11"/>
        <color rgb="FF000000"/>
        <rFont val="Calibri"/>
        <family val="2"/>
      </rPr>
      <t xml:space="preserve"> Taller Participativo con Trabajadores del Parque Nacional, PARTICIPANTES: 13 personas (10 personas participación ciudadana),  se recopilaron propuestas de los trabajadores y se logró crear interés y compromiso con el proceso participativo del PEMP.
</t>
    </r>
    <r>
      <rPr>
        <b/>
        <sz val="11"/>
        <rFont val="Calibri"/>
        <family val="2"/>
      </rPr>
      <t xml:space="preserve">7. </t>
    </r>
    <r>
      <rPr>
        <sz val="11"/>
        <color rgb="FF000000"/>
        <rFont val="Calibri"/>
        <family val="2"/>
      </rPr>
      <t>Entrevista con iniciativas locales del Barrio El Paraíso (específicamente COHITEPA), PARTICIPANTES: 4 personas (3 personas participación ciudadana), se evaluaron propuestas del componente de turismo, se anotan propuestas de los participantes y se logra generar interés por el proceso participativo</t>
    </r>
    <r>
      <rPr>
        <b/>
        <sz val="11"/>
        <rFont val="Calibri"/>
        <family val="2"/>
      </rPr>
      <t>.</t>
    </r>
    <r>
      <rPr>
        <sz val="11"/>
        <color rgb="FF000000"/>
        <rFont val="Calibri"/>
        <family val="2"/>
      </rPr>
      <t xml:space="preserve">
</t>
    </r>
    <r>
      <rPr>
        <b/>
        <sz val="11"/>
        <rFont val="Calibri"/>
        <family val="2"/>
      </rPr>
      <t xml:space="preserve">8. </t>
    </r>
    <r>
      <rPr>
        <sz val="11"/>
        <color rgb="FF000000"/>
        <rFont val="Calibri"/>
        <family val="2"/>
      </rPr>
      <t xml:space="preserve">Taller Participativo con Amigos y Vigías del Parque Nacional, PARTICIPANTES: 17 personas (6 personas participación ciudadana), aportes de participantes permitieron fortalecer el proceso participativo. Se logró generar interés y vinculación con el proceso fortalecimiento.
</t>
    </r>
    <r>
      <rPr>
        <b/>
        <sz val="11"/>
        <rFont val="Calibri"/>
        <family val="2"/>
      </rPr>
      <t xml:space="preserve">9. </t>
    </r>
    <r>
      <rPr>
        <sz val="11"/>
        <color rgb="FF000000"/>
        <rFont val="Calibri"/>
        <family val="2"/>
      </rPr>
      <t xml:space="preserve">Presentación borrador de propuesta turismo PEMP – PNEOH con representante de la CAR, PARTICIPANTES: 2 personas (1 persona participación ciudadana), se hicieron comentarios y recomendaciones para mejorar el proceso de formulación de la estrategia de turismo, con énfasis en crear vínculos con otras entidades.
</t>
    </r>
    <r>
      <rPr>
        <b/>
        <sz val="11"/>
        <rFont val="Calibri"/>
        <family val="2"/>
      </rPr>
      <t xml:space="preserve">10. </t>
    </r>
    <r>
      <rPr>
        <sz val="11"/>
        <color rgb="FF000000"/>
        <rFont val="Calibri"/>
        <family val="2"/>
      </rPr>
      <t xml:space="preserve">Presentación borrador de propuesta turismo PEMP – PNEOH con representante de Jóvenes Ayudando a Jóvenes - iniciativa local de turismo, PARTICIPANTES: 2 personas (1 persona participación ciudadana), se hicieron comentarios sobre la estrategia de turismo, especialmente en lo que concierne al barrio El Paraíso. 
</t>
    </r>
    <r>
      <rPr>
        <b/>
        <sz val="11"/>
        <rFont val="Calibri"/>
        <family val="2"/>
      </rPr>
      <t xml:space="preserve">11. </t>
    </r>
    <r>
      <rPr>
        <sz val="11"/>
        <color rgb="FF000000"/>
        <rFont val="Calibri"/>
        <family val="2"/>
      </rPr>
      <t>Presentación borrador de propuesta turismo PEMP – PNEOH con representante del IDT, PARTICIPANTES: 5 personas (4 personas participación ciudadana),</t>
    </r>
    <r>
      <rPr>
        <b/>
        <sz val="11"/>
        <rFont val="Calibri"/>
        <family val="2"/>
      </rPr>
      <t xml:space="preserve"> </t>
    </r>
    <r>
      <rPr>
        <sz val="11"/>
        <color rgb="FF000000"/>
        <rFont val="Calibri"/>
        <family val="2"/>
      </rPr>
      <t xml:space="preserve">se hicieron comentarios sobre la estrategia de turismo, con énfasis en vincularse formalmente con el IDT y dar acceso a documentos de propuesta de los senderos.
</t>
    </r>
    <r>
      <rPr>
        <b/>
        <sz val="11"/>
        <rFont val="Calibri"/>
        <family val="2"/>
      </rPr>
      <t xml:space="preserve">12. </t>
    </r>
    <r>
      <rPr>
        <sz val="11"/>
        <color rgb="FF000000"/>
        <rFont val="Calibri"/>
        <family val="2"/>
      </rPr>
      <t>Taller Participativo con Deportistas del Parque Nacional, PARTICIPANTES: 27 personas (18 personas participación ciudadana), se logró un alto nivel de interés en el proceso participativo. Adicionalmente, se anotaron propuestas y problemáticas en torno a las actividades deportivas (en dimensiones ambiental, movilidad y sociocultural)</t>
    </r>
  </si>
  <si>
    <t>TOTAL</t>
  </si>
  <si>
    <t xml:space="preserve">
Durante este período el IDPC acompañó los siguientes escenarios del Sistema Distrital de Arte, Cultura y Patrimonio:
Tres reuniones del Consejo Distrital de Arte Cultura y Patrimonio (1 de abril, 23 de abril y 19 de junio) en las que asistieron 100 personas entre representantes delegados de las instituciones y consejeros y consejeras electos en representación de sus respectivos sectores y poblaciones. Adicionalmente se participó en una sesión de Mesa Técnica del Consejo para tratar la coyuntura relacionada con COVID-19 el 6 de mayo en la que participación al menos 9 personas según lista de confirmación de asistencia.
Dentro de las delegaciones a los Consejos de Cultura Poblacional se asistió a 5 reuniones dentro del periodo en las cuales se presentaron y discutieron los avances del sector cultura en el Plan de Desarrollo Distrital propuesto por la nueva administración y se expusieron acciones tomadas por las instituciones por la situación de pandemia. Las sesiones y reuniones fueron las siguientes: 
-Una reunión informal y de apoyo,, y una sesión ordinaria del Consejo de Cultura de Grupos Etarios los días 5 y 7 de mayo (36 personas). 
-A una sesión ordinaria del Consejo de Cultura de Sectores Sociales el 13 de mayo (31 personas).
-A la Segunda Sesión Consejo de Cultura de Grupos Étnicos el 04 de junio en la que asistieron 19 personas 
-A la primera sesión de Consejo de Cultura Poblacional el día 18 de junio en el que asistieron 18 personas. 
La Mesa Temática de Museos llevó a cabo una sesión ordinaria y cinco sesiones extraordinarias entre el 7 de mayo y el 23 de junio en razón de la crisis de los museos por los efectos de la pandemia. En estas sesiones se llevó a cabo la aprobación del reglamento interno y se definieron dos líneas de acción prioritarias para afrontar la crisis. En primer lugar, el desarrollo de un protocolo de bioseguridad para la apertura de los museos de Bogotá como tipo/guía al servicio de todas las entidades museales. En segundo lugar, el desarrollo de una encuesta que permitiera determinar el universo de los museos de la ciudad, sus características, sus necesidades y sus problemas por la crisis provocada por la pandemia. En el marco de las dos líneas de acción, la Mesa Temática de Museos, con el apoyo de la SCRD, la Secretaría de Desarrollo Económico y la Secretaria de Salud, asumió el liderazgo para la socialización del procedimiento distrital de registro para la apertura de los museos de la ciudad, gestión que favoreció que se pudieran poner a disposición de todos los museos de la ciudad el protocolo de bioseguridad, piezas comunicativas para el diligenciamiento del registro y ante todo convocar a todos los museos de la ciudad gracias a la encuesta, la cual contó con una estrategia comunicativa y un plan de acompañamiento personalizado para su desarrollo. La mesa temática de museos ampliada contó con la participación de 67 personas entre representantes de museos y funcionarios de la administración distrital y se llevó a cabo el martes 23 de junio a través de la plataforma Zoom. Se ha contado en promedio con 14 participantes por sesión, la mínima con 12 y la máxima con 16, sin incluir en el promedio la presencia de la mayoría de los museos de la ciudad en la sesión extraordinaria ampliada con todos los museos de la ciudad. Cabe recordar que la mesa está conformada por 17 delegaciones, de las cuales una está vacante, así que los miembros activos son 16.
Se asistió durante el periodo los Consejos Locales de Arte, Cultura y Patrimonio de las localidades de Usme (abril 29), Ciudad Bolívar (4 de junio) y Chapinero (26 de junio) en las que se encontraron 33 personas participando. Adicionalmente el IDPC viene acompañando Mesas Sectoriales Locales de Cultura y otras instancias en las localidades de La Candelaria, Santafé, Los Mártires, Bosa y Sumapaz). </t>
  </si>
  <si>
    <t>17 en total
6 Mesa Temática Museos</t>
  </si>
  <si>
    <t>7 Mesa Temática Museos
3 Convocados por otras entidades</t>
  </si>
  <si>
    <t>5 Mesa Temática Museo
6 convocados por otras entidades</t>
  </si>
  <si>
    <t>Instancias de participación ciudadana (Consejo Distrital de Arte, Cultura y Patrimonio, Consejos Distritales de Cultura Poblacional, Mesa Temática de Museos, y Consejos Locales de Arte, Cultura y Patrimonio). La única instancia que es convocada por el IDPC es la Mesa Temática de Museos cuya secretaría técnica está a cargo del Museo de Bogotá.</t>
  </si>
  <si>
    <t>Las experiencias de los talleres demuestran que la estrategia de participación por grupos focales, funciona y es mas efectiva para el trabajo que se pretende, siendo un mecanismo de articulación, donde el abordaje institucional tienen en cuenta las características y los intereses diferenciados de cada una de las personas que se relacionan con el parque. 
Se da la especificidad de los grupos puesto que, en talleres anteriores donde se convocó a talleres generales, muchos de los asistentes se abstuvieron de  participar y no continuaron en el proceso, porque algunas personas expertas tomaban la vocería y cohibían la participación de otros grupos de ciudadanos, que no se sentían confidentes para aportar con tanto detalle técnico. Efectivamente en los talleres por grupos focales,  se puede constatar que  hay participantes que tienen mucho que aportar, abordando otras temáticas desde el ámbito de la gobernanza de las zonas de uso del parque y de la apropiación ciudadana. 
Por otra parte, la crisis sanitaria del COVID-19, ha impulsado los mecanismos de encuentro y participación digital, que han demostrado ser eficaces, convocando a un mayor numero de personas y logrando un uso más eficiente del tiempo, dado que la actividad no requiere desplazamientos.</t>
  </si>
  <si>
    <r>
      <t xml:space="preserve">En ejercicio de Secretaría Técnica de instancias del Sistema Distrital de Patrimonio Cultural se convocó  a una Mesa de Consejeros y Consejeras Locales de Patrimonio Cultural el día 10 de diciembre con asistencia de 21 personas en representación de la ciudadanía. En este espacio se socializó el proyecto 7 Entornos del IDPC, la oferta institucional de la Veeduría Distrital, se dio la bienvenida al nuevo consejero local de patrimonio cultural de la localidad de Santa Fe, se discutieron las problemáticas de los vivanderos de las plazas de mercado de la ciudad, y se realizó el balance de la mesa del año 2020, proponiendo algunas acciones a realizar en la siguiente vigencia.
En ejercicio de Secretaría Técnica del Consejo Distrital de Patrimonio Cultural se convocó a cinco sesiones durante el período: </t>
    </r>
    <r>
      <rPr>
        <u/>
        <sz val="11"/>
        <rFont val="Calibri"/>
        <family val="2"/>
      </rPr>
      <t>1) Cuarta sesión ordinaria del 14 de octubre.</t>
    </r>
    <r>
      <rPr>
        <sz val="11"/>
        <rFont val="Calibri"/>
        <family val="2"/>
      </rPr>
      <t xml:space="preserve"> Casos y temas presentados: 1. Solicitud de cambio de categoría de “C” a “B” del inmueble ubicado en la Avenida Carrera 10 No. 12 – 58 / 66. 2. Presentación del Proyecto de Acuerdo 001 de 2020 “Por medio del cual se crea un Comité Técnico del Consejo Distrital de Patrimonio Cultural”. 3. Propuesta y gestiones adelantadas en relación a la modificación del Decreto 070 de 2015. 4. Propuesta de debate de monumentos en espacio público (6 asistentes que no hacen parte de entidades distritales). </t>
    </r>
    <r>
      <rPr>
        <u/>
        <sz val="11"/>
        <rFont val="Calibri"/>
        <family val="2"/>
      </rPr>
      <t>2) Quinta sesión ordinaria del 11 de noviembre.</t>
    </r>
    <r>
      <rPr>
        <sz val="11"/>
        <rFont val="Calibri"/>
        <family val="2"/>
      </rPr>
      <t xml:space="preserve"> Casos y temas presentados: 1. Debate sobre monumentos en espacio público. 2. Revisión del Acuerdo No. 001 de 2020 “Por medio de la cual se crea un Comité Técnico del Consejo Distrital de Patrimonio Cultural“. Postulación de Consejeros para hacer parte del Comité Técnico del Consejo Distrital de Patrimonio Cultural. 3. Consideraciones sobre la modificación del Decreto Distrital 070 de 2015. 4. Recurso de Reposición interpuesto en contra de la Resolución SCRD No. 529 de 2020 relacionada con el trámite de exclusión del ámbito distrital del inmueble localizado en la Avenida Calle 45 No.15-17/19 (6 asistentes que no hacen parte de entidades distritales). </t>
    </r>
    <r>
      <rPr>
        <u/>
        <sz val="11"/>
        <rFont val="Calibri"/>
        <family val="2"/>
      </rPr>
      <t>3) Sexta sesión (extraordinaria) del 3 de diciembre.</t>
    </r>
    <r>
      <rPr>
        <sz val="11"/>
        <rFont val="Calibri"/>
        <family val="2"/>
      </rPr>
      <t xml:space="preserve"> Casos y temas presentados: 1. Presentación de avances del Plan Especial de Manejo y Protección (PEMP) del Centro Histórico. 2. Consulta de los valores patrimoniales de los predios ubicados en: Carrera 7 No. 53 – 52; Carrera 7 No. 53 -82; Carrera 7 No. 53 – 86; Calle 54 No. 6 – 37/43; Calle 54 No. 6 – 21/25 y Calle 54 No. 6 – 15/19, Carrera 6 No. 53 -65 (5 asistentes que no hacen parte de entidades distritales). </t>
    </r>
    <r>
      <rPr>
        <u/>
        <sz val="11"/>
        <rFont val="Calibri"/>
        <family val="2"/>
      </rPr>
      <t>4) Séptima sesión ordinaria del 9 de diciembre</t>
    </r>
    <r>
      <rPr>
        <sz val="11"/>
        <rFont val="Calibri"/>
        <family val="2"/>
      </rPr>
      <t xml:space="preserve">. Casos y temas presentados: 1. Solicitud de cambio de categoría de restitución total a conservación tipológica del inmueble localizado en la Calle 17 A Sur No. 6 – 28 Este. 2. Recurso de reposición del Colegio Mayor de Nuestra Señora del Rosario contra la Resolución SCRD 360 de 2020 “Por la cual se resuelve una solicitud de declaratoria como Bienes de Interés Cultural del ámbito distrital de un conjunto de bienes muebles localizados en el espacio público, afectos al uso público o en áreas privadas de la ciudad”. 3. Recurso de reposición de la Universidad Externado de Colombia contra la Resolución SCRD 360 de 2020 “Por la cual se resuelve una solicitud de declaratoria como Bienes de Interés Cultural del ámbito distrital de un conjunto de bienes muebles localizados en el espacio público, afectos al uso público o en áreas privadas de la ciudad” (5 asistentes que no hacen parte de entidades distritales). </t>
    </r>
    <r>
      <rPr>
        <u/>
        <sz val="11"/>
        <rFont val="Calibri"/>
        <family val="2"/>
      </rPr>
      <t xml:space="preserve"> 5) Octava sesión (extraordinaria) del 16 de diciembre. </t>
    </r>
    <r>
      <rPr>
        <sz val="11"/>
        <rFont val="Calibri"/>
        <family val="2"/>
      </rPr>
      <t>Casos y temas a presentar: 1. Solicitud de exclusión del tanque de agua de la Hacienda Tagaste localizada en la Avenida Carrera 86 No. 11 B – 51 Interior 1. 2. Solicitud de inclusión en el inventario de Bienes de Interés Cultural del ámbito distrital del Centro de Memoria, Paz y Reconciliación localizado en la Avenida Carrera 19 No. 24 B - 09/04/37/39/41. 3. Solicitud de declaratoria del bien mueble Virgen de Fátima, localizado en la Vereda Fátima, Mejora 17, en el Sector Parque Nacional Oriental en zona rural de la localidad de Santa Fe (6 asistentes que no hacen parte de entidades distritales).</t>
    </r>
  </si>
  <si>
    <t>Proceso Declaratoria de Sumapaz como Patrimonio de la Humanidad por la Unesco</t>
  </si>
  <si>
    <r>
      <t xml:space="preserve">Para la ejecución del </t>
    </r>
    <r>
      <rPr>
        <u/>
        <sz val="11"/>
        <rFont val="Calibri"/>
        <family val="2"/>
      </rPr>
      <t xml:space="preserve">recorrido "Relatos de cuerpos diversos" </t>
    </r>
    <r>
      <rPr>
        <sz val="11"/>
        <rFont val="Calibri"/>
        <family val="2"/>
      </rPr>
      <t>fue necesario cumplir con las siguientes actividades:                                                                          
1. Acuerdo con los integrantes de la comunidad LGBTI acerca de las temáticas a tratar en el recorrido virtual.
2. Asistencia a las diferentes sesiones acordadas para tratar temáticas sobre patrimonio, experiencias a nivel nacional e internacional en relación a la apropiación y divulgación del patrimonio. 
3. La realización de nueve entrevistas (Colectivo House of Tupamaras(2 personas), Katalina Ángel, Organza Histeria, Julian Bernards, Manuel Velandia, Madorilyn Crawford, Ruben Dario Gómez y Jorge Peñuela) claves para dinamizar y dar más contenido al recorrido virtual.                                                                                                                
4. Elaboración del guión interpretativo donde se condensó toda la información acerca de  las temáticas acordadas para cada integrante de la comunidad LGBTI.                                                                                                  
5. Edición de las entrevistas realizadas.                                                                            
6. Estructuración del recorrido en la plataforma Google Earth donde se incluyo los insumos recogidos por los integrantes de la comunidad.                                                                                                  
7. Dos pruebas de recorrido con el grupo para finiquitar la información que se iba a exponer en el recorrido, asi como mirar elementos de expresión corporal y voz.                                                                               
8. Ejecución del recorrido "Relatos de cuerpos diversos" con la comunidad LGBTI, el día 24 de noviembre de 2020 por el facebook live del IDPC.                                                                             
9. Evaluación de todo el proceso de conformación del recorrido virtual por parte de la comunidad LGBTI.    
Para el caso de la comunidad de USME y la ejecución del</t>
    </r>
    <r>
      <rPr>
        <u/>
        <sz val="11"/>
        <rFont val="Calibri"/>
        <family val="2"/>
      </rPr>
      <t xml:space="preserve"> recorrido "Usminia y los senderos de agua. narrativas de un sur que resiste"</t>
    </r>
    <r>
      <rPr>
        <sz val="11"/>
        <rFont val="Calibri"/>
        <family val="2"/>
      </rPr>
      <t xml:space="preserve"> se cumplieron las siguientes actividades:                                                                                                  
1. Acuerdo con los integrantes de la comunidad de Usme acerca de las temáticas a tratar en el recorrido virtual. 
2. Asistencia a las diferentes sesiones acordadas para tratar temáticas sobre patrimonio, experiencias a nivel nacional e internacional en relación a la apropiación y divulgación del patrimonio.
3. La recolección de entrevistas de campesinos y habitantes de Usme, así como la invitación de la Sra. marible Guerrero con el tema Agroparque Los Soches y de Elizabeth Porras con el tema del monumento a Usminia.  
4. Elaboración del guión interpretativo donde se condensó toda la información acerca de  las temáticas acordadas para cada integrante de la comunidad de Usme.       
5. Edición de las entrevistas realizadas.                                                                             
6. Estructuración del recorrido en la plataforma Google Earth y en Genially donde se incluyo los insumos recogidos por los integrantes de la comunidad.                                                                                                  
7. Dos pruebas de recorrido con el grupo para finiquitar la información que se iba a exponer en el recorrido, asi como mirar elementos de expresión corporal y voz.                                                                               
8. Ejecución del recorrido "Usminia y los senderos de agua. narrativas de un sur que resiste" con la comunidad de Usme, el día 26 de noviembre de 2020 por el facebook live del IDPC.                                                                            
9. Evaluación de todo el proceso de conformación del recorrido virtual por parte de la comunidad de Usme.        </t>
    </r>
  </si>
  <si>
    <t xml:space="preserve">
Con relación al Programa Distrital de Estímulos en este periodo se realizó la asignación de los estímulos a 19 propuestas ganadoras correspondientes a las siguientes Becas y premios del programa distrital de estimulos - IDPC, orientados a la investigacion, salvaguardia, reconocimiento y activacion del patrimonio cultural desde la ciudadania: 
En el mes de octubre se publicó el acto administratrivo de resolucion de ganadores de la Beca de Activacion de procesos de  Memoria y Patrimonio,  a traves del cual se otorgaron 4 estímulos a las propuestas ganadoras.
En el mes de octubre se publicó el acto administratrivo de resolucion de ganadores del premio de Fotografia Ciudad de Bogotá, a traves del cual se otorgó un estimulo a cada uno de los 3 ganadores de la convocatoria. 
En el mes de noviembre se publicó el acto administratrivo de resolucion de ganadores del premio de Dibujatón, a traves del cual se otorgó un estimulo a cada uno de los 3 ganadores de la convocatoria. 
En el mes de noviembre se publicó acto Administrativo de resolucion de ganadores del PREMIO TIENDAS CON MEMORIA. RECONOCIMIENTO PARA LA ACTIVACIÓN DE LUGARES DE COMERCIO TRADICIONAL EN BOGOTÁ”. Mediante este acto administrativo de otorgaron 6 estímulos.
En el mes de noviembre Se publicó Acto Administrativo de resolucion de ganadores del  PREMIO EN RECONOCIMIENTO AL AGENCIAMIENTO SOCIAL DEL PATRIMONIO CULTURAL A NIVEL LOCAL". Mediante este acto administrativo de otorgaron 2 estímulos.
En el mes de noviembre se publicó acto administrativo de resolución de ganadores de la convocatoria: “Beca para la Recuperación de Fiestas Tradicionales de Navidad” del programa Distrital de Estímulos 2020, de la Secretaría Distrital de Cultura, Recreación y Deporte y se ordena el desembolso del estímulo económico”. El paragrafo 1 de este acto administrativo establece que el IDPC otorgará 2 estimulos a 2 de los ganadores seleccionados en la convocatoria. 
Duarente el mes de noviembre fue necesario expedir un acto administrativo excluyendo del listado de ganadores de la Beca de Sectores Sociales a Cabildo Inga, toda vez que presentó una inhabilidad estipulada en las condiciones generales de participación. De esa manera el número total de estimulos otorgados en el tercewr trimestre disminuyo a 36 .
El no cumplimiento total de la meta proyectada de 61 estimulos obedece a que se esperaba la asignación de la totalidad de estímulos proyectados en las becas de segundo semestre, sin embargo, en dos de estás no se logró la entrega del 100% de los estímulos, debido al número de propuestas habilitadas para la evaluación y la definición de ganadores por parte de los jurados.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</si>
</sst>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rgb="FF000000"/>
      <name val="Calibri"/>
    </font>
    <font>
      <sz val="11"/>
      <name val="Calibri"/>
      <family val="2"/>
    </font>
    <font>
      <b/>
      <sz val="11"/>
      <name val="Calibri"/>
      <family val="2"/>
    </font>
    <font>
      <sz val="11"/>
      <color rgb="FF000000"/>
      <name val="Calibri"/>
      <family val="2"/>
    </font>
    <font>
      <sz val="11"/>
      <color rgb="FF000000"/>
      <name val="Calibri"/>
      <family val="2"/>
    </font>
    <font>
      <sz val="11"/>
      <color theme="1"/>
      <name val="Calibri"/>
      <family val="2"/>
    </font>
    <font>
      <b/>
      <sz val="11"/>
      <color theme="1"/>
      <name val="Calibri"/>
      <family val="2"/>
    </font>
    <font>
      <sz val="11"/>
      <color rgb="FFFF0000"/>
      <name val="Calibri"/>
      <family val="2"/>
    </font>
    <font>
      <u/>
      <sz val="11"/>
      <name val="Calibri"/>
      <family val="2"/>
    </font>
    <font>
      <b/>
      <sz val="11"/>
      <name val="Calibri"/>
      <family val="2"/>
      <scheme val="minor"/>
    </font>
    <font>
      <sz val="11"/>
      <name val="Calibri"/>
      <family val="2"/>
      <scheme val="minor"/>
    </font>
    <font>
      <sz val="9"/>
      <color indexed="81"/>
      <name val="Tahoma"/>
      <family val="2"/>
    </font>
    <font>
      <b/>
      <sz val="9"/>
      <color indexed="81"/>
      <name val="Tahoma"/>
      <family val="2"/>
    </font>
    <font>
      <sz val="11"/>
      <name val="Calibri"/>
      <family val="2"/>
    </font>
    <font>
      <sz val="11"/>
      <color theme="1"/>
      <name val="Calibri"/>
      <family val="2"/>
    </font>
  </fonts>
  <fills count="30">
    <fill>
      <patternFill patternType="none"/>
    </fill>
    <fill>
      <patternFill patternType="gray125"/>
    </fill>
    <fill>
      <patternFill patternType="solid">
        <fgColor rgb="FFBDD6EE"/>
        <bgColor rgb="FFBDD6EE"/>
      </patternFill>
    </fill>
    <fill>
      <patternFill patternType="solid">
        <fgColor rgb="FFCFE2F3"/>
        <bgColor rgb="FFCFE2F3"/>
      </patternFill>
    </fill>
    <fill>
      <patternFill patternType="solid">
        <fgColor rgb="FF9FC5E8"/>
        <bgColor rgb="FF9FC5E8"/>
      </patternFill>
    </fill>
    <fill>
      <patternFill patternType="solid">
        <fgColor rgb="FFD9EAD3"/>
        <bgColor rgb="FFD9EAD3"/>
      </patternFill>
    </fill>
    <fill>
      <patternFill patternType="solid">
        <fgColor rgb="FFFFFFFF"/>
        <bgColor rgb="FFFFFFFF"/>
      </patternFill>
    </fill>
    <fill>
      <patternFill patternType="solid">
        <fgColor theme="0"/>
        <bgColor rgb="FFFFFFFF"/>
      </patternFill>
    </fill>
    <fill>
      <patternFill patternType="solid">
        <fgColor theme="0"/>
        <bgColor rgb="FFD9EAD3"/>
      </patternFill>
    </fill>
    <fill>
      <patternFill patternType="solid">
        <fgColor theme="0"/>
        <bgColor indexed="64"/>
      </patternFill>
    </fill>
    <fill>
      <patternFill patternType="solid">
        <fgColor theme="0"/>
        <bgColor rgb="FFFCE5CD"/>
      </patternFill>
    </fill>
    <fill>
      <patternFill patternType="solid">
        <fgColor theme="0"/>
        <bgColor rgb="FFCFE2F3"/>
      </patternFill>
    </fill>
    <fill>
      <patternFill patternType="solid">
        <fgColor theme="0"/>
        <bgColor rgb="FFFFE599"/>
      </patternFill>
    </fill>
    <fill>
      <patternFill patternType="solid">
        <fgColor theme="9" tint="0.79998168889431442"/>
        <bgColor rgb="FFD9EAD3"/>
      </patternFill>
    </fill>
    <fill>
      <patternFill patternType="solid">
        <fgColor theme="7" tint="0.79998168889431442"/>
        <bgColor rgb="FFFFE599"/>
      </patternFill>
    </fill>
    <fill>
      <patternFill patternType="solid">
        <fgColor theme="7" tint="0.79998168889431442"/>
        <bgColor rgb="FFFFF2CC"/>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9" tint="0.79998168889431442"/>
        <bgColor rgb="FFCFE2F3"/>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2EFD9"/>
        <bgColor indexed="64"/>
      </patternFill>
    </fill>
    <fill>
      <patternFill patternType="solid">
        <fgColor rgb="FFFEF2CB"/>
        <bgColor indexed="64"/>
      </patternFill>
    </fill>
    <fill>
      <patternFill patternType="solid">
        <fgColor rgb="FFE2EFD9"/>
        <bgColor rgb="FFE2EFD9"/>
      </patternFill>
    </fill>
    <fill>
      <patternFill patternType="solid">
        <fgColor rgb="FFFEF2CB"/>
        <bgColor rgb="FFFEF2CB"/>
      </patternFill>
    </fill>
    <fill>
      <patternFill patternType="solid">
        <fgColor theme="0"/>
        <bgColor theme="0"/>
      </patternFill>
    </fill>
    <fill>
      <patternFill patternType="solid">
        <fgColor theme="7" tint="0.59999389629810485"/>
        <bgColor indexed="64"/>
      </patternFill>
    </fill>
    <fill>
      <patternFill patternType="solid">
        <fgColor theme="7" tint="0.59999389629810485"/>
        <bgColor rgb="FFD9EAD3"/>
      </patternFill>
    </fill>
    <fill>
      <patternFill patternType="solid">
        <fgColor theme="7" tint="0.59999389629810485"/>
        <bgColor rgb="FFCFE2F3"/>
      </patternFill>
    </fill>
    <fill>
      <patternFill patternType="solid">
        <fgColor theme="7" tint="0.59999389629810485"/>
        <bgColor rgb="FFFFE599"/>
      </patternFill>
    </fill>
  </fills>
  <borders count="3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s>
  <cellStyleXfs count="5">
    <xf numFmtId="0" fontId="0" fillId="0" borderId="0"/>
    <xf numFmtId="0" fontId="4" fillId="0" borderId="8"/>
    <xf numFmtId="9" fontId="3" fillId="0" borderId="8" applyFont="0" applyFill="0" applyBorder="0" applyAlignment="0" applyProtection="0"/>
    <xf numFmtId="0" fontId="4" fillId="0" borderId="8"/>
    <xf numFmtId="0" fontId="4" fillId="0" borderId="8"/>
  </cellStyleXfs>
  <cellXfs count="242">
    <xf numFmtId="0" fontId="0" fillId="0" borderId="0" xfId="0" applyFont="1" applyAlignment="1"/>
    <xf numFmtId="0" fontId="1" fillId="0" borderId="0" xfId="0" applyFont="1" applyAlignment="1">
      <alignment wrapText="1"/>
    </xf>
    <xf numFmtId="0" fontId="1" fillId="6"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xf numFmtId="0" fontId="2" fillId="3" borderId="2" xfId="0" applyFont="1" applyFill="1" applyBorder="1" applyAlignment="1">
      <alignment horizontal="center" vertical="center" wrapText="1"/>
    </xf>
    <xf numFmtId="0" fontId="1" fillId="0" borderId="0" xfId="0" applyFont="1" applyFill="1" applyAlignment="1"/>
    <xf numFmtId="0" fontId="2" fillId="5" borderId="2" xfId="0" applyFont="1" applyFill="1" applyBorder="1" applyAlignment="1">
      <alignment horizontal="center" vertical="center" wrapText="1"/>
    </xf>
    <xf numFmtId="0" fontId="2" fillId="6" borderId="7" xfId="0" applyFont="1" applyFill="1" applyBorder="1" applyAlignment="1">
      <alignment wrapText="1"/>
    </xf>
    <xf numFmtId="0" fontId="2" fillId="6" borderId="8" xfId="0" applyFont="1" applyFill="1" applyBorder="1" applyAlignment="1">
      <alignment wrapText="1"/>
    </xf>
    <xf numFmtId="0" fontId="1" fillId="0" borderId="0" xfId="0" applyFont="1" applyAlignment="1">
      <alignment horizontal="center" vertical="center" wrapText="1"/>
    </xf>
    <xf numFmtId="0" fontId="1" fillId="7"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9" borderId="0" xfId="0" applyFont="1" applyFill="1" applyAlignment="1">
      <alignment wrapText="1"/>
    </xf>
    <xf numFmtId="0" fontId="1" fillId="9" borderId="0" xfId="0" applyFont="1" applyFill="1" applyAlignment="1"/>
    <xf numFmtId="0" fontId="1" fillId="9" borderId="0" xfId="0" applyFont="1" applyFill="1" applyAlignment="1">
      <alignment horizontal="center" vertical="center" wrapText="1"/>
    </xf>
    <xf numFmtId="0" fontId="1" fillId="0" borderId="0" xfId="0" applyFont="1" applyAlignment="1"/>
    <xf numFmtId="0" fontId="1" fillId="7" borderId="2" xfId="3" applyFont="1" applyFill="1" applyBorder="1" applyAlignment="1">
      <alignment horizontal="center" vertical="center" wrapText="1"/>
    </xf>
    <xf numFmtId="0" fontId="1" fillId="9" borderId="2" xfId="3" applyFont="1" applyFill="1" applyBorder="1" applyAlignment="1">
      <alignment horizontal="center" vertical="center" wrapText="1"/>
    </xf>
    <xf numFmtId="0" fontId="1" fillId="7" borderId="2" xfId="4" applyFont="1" applyFill="1" applyBorder="1" applyAlignment="1">
      <alignment horizontal="center" vertical="center" wrapText="1"/>
    </xf>
    <xf numFmtId="0" fontId="1" fillId="9" borderId="2" xfId="4" applyFont="1" applyFill="1" applyBorder="1" applyAlignment="1">
      <alignment horizontal="center" vertical="center" wrapText="1"/>
    </xf>
    <xf numFmtId="0" fontId="1" fillId="7" borderId="4" xfId="4" applyFont="1" applyFill="1" applyBorder="1" applyAlignment="1">
      <alignment horizontal="center" vertical="center" wrapText="1"/>
    </xf>
    <xf numFmtId="0" fontId="1" fillId="9" borderId="4" xfId="4" applyFont="1" applyFill="1" applyBorder="1" applyAlignment="1">
      <alignment horizontal="center" vertical="center" wrapText="1"/>
    </xf>
    <xf numFmtId="0" fontId="1" fillId="9" borderId="8" xfId="4" applyFont="1" applyFill="1" applyAlignment="1">
      <alignment horizontal="center" vertical="center" wrapText="1"/>
    </xf>
    <xf numFmtId="0" fontId="1" fillId="9" borderId="5" xfId="4" applyFont="1" applyFill="1" applyBorder="1" applyAlignment="1">
      <alignment horizontal="center" vertical="center" wrapText="1"/>
    </xf>
    <xf numFmtId="0" fontId="1" fillId="9" borderId="8" xfId="0" applyFont="1" applyFill="1" applyBorder="1" applyAlignment="1">
      <alignment wrapText="1"/>
    </xf>
    <xf numFmtId="0" fontId="2" fillId="13" borderId="2" xfId="0" applyFont="1" applyFill="1" applyBorder="1" applyAlignment="1">
      <alignment horizontal="center" vertical="center" wrapText="1"/>
    </xf>
    <xf numFmtId="0" fontId="1" fillId="13" borderId="2" xfId="0" applyFont="1" applyFill="1" applyBorder="1" applyAlignment="1">
      <alignment horizontal="center" vertical="center" wrapText="1"/>
    </xf>
    <xf numFmtId="0" fontId="1" fillId="13" borderId="4" xfId="4" applyFont="1" applyFill="1" applyBorder="1" applyAlignment="1">
      <alignment horizontal="center" vertical="center" wrapText="1"/>
    </xf>
    <xf numFmtId="0" fontId="2" fillId="14" borderId="2"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4" xfId="4"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17" borderId="2" xfId="0" applyFont="1" applyFill="1" applyBorder="1" applyAlignment="1">
      <alignment horizontal="center" vertical="center" wrapText="1"/>
    </xf>
    <xf numFmtId="9" fontId="1" fillId="13" borderId="2" xfId="0" applyNumberFormat="1"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9" borderId="11" xfId="3" applyFont="1" applyFill="1" applyBorder="1" applyAlignment="1">
      <alignment horizontal="center" vertical="center" wrapText="1"/>
    </xf>
    <xf numFmtId="0" fontId="1" fillId="9" borderId="11" xfId="4" applyFont="1" applyFill="1" applyBorder="1" applyAlignment="1">
      <alignment horizontal="center" vertical="center" wrapText="1"/>
    </xf>
    <xf numFmtId="0" fontId="1" fillId="10" borderId="3" xfId="0" applyFont="1" applyFill="1" applyBorder="1" applyAlignment="1">
      <alignment horizontal="center" vertical="center" wrapText="1"/>
    </xf>
    <xf numFmtId="9" fontId="1" fillId="16" borderId="2" xfId="0" applyNumberFormat="1" applyFont="1" applyFill="1" applyBorder="1" applyAlignment="1">
      <alignment horizontal="center" vertical="center" wrapText="1"/>
    </xf>
    <xf numFmtId="0" fontId="1" fillId="16" borderId="4" xfId="4" applyFont="1" applyFill="1" applyBorder="1" applyAlignment="1">
      <alignment horizontal="center" vertical="center" wrapText="1"/>
    </xf>
    <xf numFmtId="0" fontId="1" fillId="7" borderId="12" xfId="0" applyFont="1" applyFill="1" applyBorder="1" applyAlignment="1">
      <alignment horizontal="center" vertical="center" wrapText="1"/>
    </xf>
    <xf numFmtId="0" fontId="2" fillId="18" borderId="2" xfId="0" applyFont="1" applyFill="1" applyBorder="1" applyAlignment="1">
      <alignment horizontal="center" vertical="center" wrapText="1"/>
    </xf>
    <xf numFmtId="0" fontId="1" fillId="17" borderId="4" xfId="4" applyFont="1" applyFill="1" applyBorder="1" applyAlignment="1">
      <alignment horizontal="center" vertical="center" wrapText="1"/>
    </xf>
    <xf numFmtId="0" fontId="1" fillId="15" borderId="2" xfId="4" applyFont="1" applyFill="1" applyBorder="1" applyAlignment="1">
      <alignment horizontal="center" vertical="center" wrapText="1"/>
    </xf>
    <xf numFmtId="9" fontId="1" fillId="17"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1" fillId="9" borderId="8" xfId="0" applyNumberFormat="1" applyFont="1" applyFill="1" applyBorder="1" applyAlignment="1">
      <alignment wrapText="1"/>
    </xf>
    <xf numFmtId="1" fontId="1" fillId="9" borderId="0" xfId="0" applyNumberFormat="1" applyFont="1" applyFill="1" applyAlignment="1">
      <alignment wrapText="1"/>
    </xf>
    <xf numFmtId="1" fontId="1" fillId="0" borderId="0" xfId="0" applyNumberFormat="1" applyFont="1" applyFill="1" applyAlignment="1"/>
    <xf numFmtId="1" fontId="2" fillId="18" borderId="2" xfId="0" applyNumberFormat="1" applyFont="1" applyFill="1" applyBorder="1" applyAlignment="1">
      <alignment horizontal="center" vertical="center" wrapText="1"/>
    </xf>
    <xf numFmtId="1" fontId="2" fillId="14" borderId="2" xfId="0" applyNumberFormat="1" applyFont="1" applyFill="1" applyBorder="1" applyAlignment="1">
      <alignment horizontal="center" vertical="center" wrapText="1"/>
    </xf>
    <xf numFmtId="1" fontId="1" fillId="13" borderId="2" xfId="0" applyNumberFormat="1" applyFont="1" applyFill="1" applyBorder="1" applyAlignment="1">
      <alignment horizontal="center" vertical="center" wrapText="1"/>
    </xf>
    <xf numFmtId="1" fontId="2" fillId="13" borderId="2" xfId="0" applyNumberFormat="1" applyFont="1" applyFill="1" applyBorder="1" applyAlignment="1">
      <alignment horizontal="center" vertical="center" wrapText="1"/>
    </xf>
    <xf numFmtId="1" fontId="1" fillId="13" borderId="4" xfId="4" applyNumberFormat="1" applyFont="1" applyFill="1" applyBorder="1" applyAlignment="1">
      <alignment horizontal="center" vertical="center" wrapText="1"/>
    </xf>
    <xf numFmtId="1" fontId="1" fillId="17" borderId="4" xfId="4" applyNumberFormat="1" applyFont="1" applyFill="1" applyBorder="1" applyAlignment="1">
      <alignment horizontal="center" vertical="center" wrapText="1"/>
    </xf>
    <xf numFmtId="1" fontId="2" fillId="8" borderId="8" xfId="0" applyNumberFormat="1" applyFont="1" applyFill="1" applyBorder="1" applyAlignment="1">
      <alignment horizontal="center" vertical="center" wrapText="1"/>
    </xf>
    <xf numFmtId="1" fontId="2" fillId="11" borderId="8" xfId="0" applyNumberFormat="1" applyFont="1" applyFill="1" applyBorder="1" applyAlignment="1">
      <alignment horizontal="center" vertical="center" wrapText="1"/>
    </xf>
    <xf numFmtId="1" fontId="2" fillId="12" borderId="8"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9" borderId="1" xfId="0" applyFont="1" applyFill="1" applyBorder="1" applyAlignment="1">
      <alignment horizontal="center" vertical="center" wrapText="1"/>
    </xf>
    <xf numFmtId="0" fontId="1" fillId="10" borderId="3" xfId="3"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9" borderId="0" xfId="0" applyFont="1" applyFill="1"/>
    <xf numFmtId="0" fontId="1" fillId="0" borderId="0" xfId="0" applyFont="1" applyAlignment="1">
      <alignment vertical="center" wrapText="1"/>
    </xf>
    <xf numFmtId="0" fontId="1" fillId="0" borderId="0" xfId="0" applyFont="1" applyAlignment="1">
      <alignment vertical="center"/>
    </xf>
    <xf numFmtId="0" fontId="1" fillId="7" borderId="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9" borderId="20"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1" fillId="17" borderId="9"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9" borderId="9"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5" xfId="0" applyFont="1" applyFill="1" applyBorder="1" applyAlignment="1">
      <alignment horizontal="center" vertical="center" wrapText="1"/>
    </xf>
    <xf numFmtId="0" fontId="1" fillId="9" borderId="8" xfId="3" applyFont="1" applyFill="1" applyAlignment="1">
      <alignment horizontal="center" vertical="center" wrapText="1"/>
    </xf>
    <xf numFmtId="1" fontId="1" fillId="17" borderId="2" xfId="0" applyNumberFormat="1" applyFont="1" applyFill="1" applyBorder="1" applyAlignment="1">
      <alignment horizontal="center" vertical="center" wrapText="1"/>
    </xf>
    <xf numFmtId="1" fontId="1" fillId="15" borderId="2" xfId="0" applyNumberFormat="1" applyFont="1" applyFill="1" applyBorder="1" applyAlignment="1">
      <alignment horizontal="center" vertical="center" wrapText="1"/>
    </xf>
    <xf numFmtId="1" fontId="1" fillId="15" borderId="4" xfId="4" applyNumberFormat="1" applyFont="1" applyFill="1" applyBorder="1" applyAlignment="1">
      <alignment horizontal="center" vertical="center" wrapText="1"/>
    </xf>
    <xf numFmtId="1" fontId="1" fillId="13" borderId="2" xfId="3" applyNumberFormat="1" applyFont="1" applyFill="1" applyBorder="1" applyAlignment="1">
      <alignment horizontal="center" vertical="center" wrapText="1"/>
    </xf>
    <xf numFmtId="1" fontId="1" fillId="17" borderId="2" xfId="3" applyNumberFormat="1" applyFont="1" applyFill="1" applyBorder="1" applyAlignment="1">
      <alignment horizontal="center" vertical="center" wrapText="1"/>
    </xf>
    <xf numFmtId="0" fontId="1" fillId="13" borderId="2" xfId="3" applyFont="1" applyFill="1" applyBorder="1" applyAlignment="1">
      <alignment horizontal="center" vertical="center" wrapText="1"/>
    </xf>
    <xf numFmtId="0" fontId="1" fillId="17" borderId="2" xfId="3" applyFont="1" applyFill="1" applyBorder="1" applyAlignment="1">
      <alignment horizontal="center" vertical="center" wrapText="1"/>
    </xf>
    <xf numFmtId="1" fontId="1" fillId="15" borderId="2" xfId="3" applyNumberFormat="1" applyFont="1" applyFill="1" applyBorder="1" applyAlignment="1">
      <alignment horizontal="center" vertical="center" wrapText="1"/>
    </xf>
    <xf numFmtId="0" fontId="1" fillId="15" borderId="2" xfId="3" applyFont="1" applyFill="1" applyBorder="1" applyAlignment="1">
      <alignment horizontal="center" vertical="center" wrapText="1"/>
    </xf>
    <xf numFmtId="0" fontId="1" fillId="20" borderId="2" xfId="0" applyFont="1" applyFill="1" applyBorder="1" applyAlignment="1">
      <alignment horizontal="center" vertical="center" wrapText="1"/>
    </xf>
    <xf numFmtId="9" fontId="1" fillId="20" borderId="2" xfId="0" applyNumberFormat="1" applyFont="1" applyFill="1" applyBorder="1" applyAlignment="1">
      <alignment horizontal="center" vertical="center" wrapText="1"/>
    </xf>
    <xf numFmtId="1" fontId="1" fillId="20" borderId="2" xfId="0" applyNumberFormat="1" applyFont="1" applyFill="1" applyBorder="1" applyAlignment="1">
      <alignment horizontal="center" vertical="center" wrapText="1"/>
    </xf>
    <xf numFmtId="1" fontId="1" fillId="20" borderId="2" xfId="3" applyNumberFormat="1" applyFont="1" applyFill="1" applyBorder="1" applyAlignment="1">
      <alignment horizontal="center" vertical="center" wrapText="1"/>
    </xf>
    <xf numFmtId="0" fontId="1" fillId="20" borderId="2" xfId="3" applyFont="1" applyFill="1" applyBorder="1" applyAlignment="1">
      <alignment horizontal="center" vertical="center" wrapText="1"/>
    </xf>
    <xf numFmtId="0" fontId="1" fillId="20" borderId="9" xfId="0" applyFont="1" applyFill="1" applyBorder="1" applyAlignment="1">
      <alignment horizontal="center" vertical="center" wrapText="1"/>
    </xf>
    <xf numFmtId="1" fontId="1" fillId="20" borderId="2" xfId="4"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1" fillId="17" borderId="0" xfId="0" applyFont="1" applyFill="1" applyAlignment="1">
      <alignment horizontal="center" vertical="center" wrapText="1"/>
    </xf>
    <xf numFmtId="0" fontId="1" fillId="16" borderId="0" xfId="0" applyFont="1" applyFill="1" applyAlignment="1">
      <alignment horizontal="center" vertical="center" wrapText="1"/>
    </xf>
    <xf numFmtId="0" fontId="1" fillId="9" borderId="9" xfId="3" applyFont="1" applyFill="1" applyBorder="1" applyAlignment="1">
      <alignment horizontal="center" vertical="center" wrapText="1"/>
    </xf>
    <xf numFmtId="0" fontId="1" fillId="9" borderId="9" xfId="4" applyFont="1" applyFill="1" applyBorder="1" applyAlignment="1">
      <alignment horizontal="center" vertical="center" wrapText="1"/>
    </xf>
    <xf numFmtId="0" fontId="1" fillId="16" borderId="1" xfId="0" applyFont="1" applyFill="1" applyBorder="1" applyAlignment="1">
      <alignment horizontal="left" vertical="center" wrapText="1"/>
    </xf>
    <xf numFmtId="0" fontId="1" fillId="17" borderId="1" xfId="0" applyFont="1" applyFill="1" applyBorder="1" applyAlignment="1">
      <alignment horizontal="left" vertical="center" wrapText="1"/>
    </xf>
    <xf numFmtId="0" fontId="1" fillId="9" borderId="18" xfId="0" applyFont="1" applyFill="1" applyBorder="1" applyAlignment="1">
      <alignment horizontal="left" vertical="center" wrapText="1"/>
    </xf>
    <xf numFmtId="0" fontId="1" fillId="17" borderId="9" xfId="0" applyFont="1" applyFill="1" applyBorder="1" applyAlignment="1">
      <alignment horizontal="left" vertical="center" wrapText="1"/>
    </xf>
    <xf numFmtId="0" fontId="1" fillId="17" borderId="2" xfId="0" applyFont="1" applyFill="1" applyBorder="1" applyAlignment="1">
      <alignment horizontal="left" vertical="center" wrapText="1"/>
    </xf>
    <xf numFmtId="1" fontId="1" fillId="17" borderId="2" xfId="0" applyNumberFormat="1" applyFont="1" applyFill="1" applyBorder="1" applyAlignment="1">
      <alignment horizontal="left" vertical="center" wrapText="1"/>
    </xf>
    <xf numFmtId="1" fontId="1" fillId="17" borderId="2" xfId="3" applyNumberFormat="1" applyFont="1" applyFill="1" applyBorder="1" applyAlignment="1">
      <alignment horizontal="left" vertical="center" wrapText="1"/>
    </xf>
    <xf numFmtId="0" fontId="1" fillId="17" borderId="2" xfId="3" applyFont="1" applyFill="1" applyBorder="1" applyAlignment="1">
      <alignment horizontal="left" vertical="center" wrapText="1"/>
    </xf>
    <xf numFmtId="1" fontId="1" fillId="17" borderId="4" xfId="4" applyNumberFormat="1" applyFont="1" applyFill="1" applyBorder="1" applyAlignment="1">
      <alignment horizontal="left" vertical="center" wrapText="1"/>
    </xf>
    <xf numFmtId="0" fontId="1" fillId="9"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9" borderId="18" xfId="0" applyFont="1" applyFill="1" applyBorder="1" applyAlignment="1">
      <alignment horizontal="center" vertical="center" wrapText="1"/>
    </xf>
    <xf numFmtId="1" fontId="1" fillId="13" borderId="1" xfId="0" applyNumberFormat="1" applyFont="1" applyFill="1" applyBorder="1" applyAlignment="1">
      <alignment horizontal="center" vertical="center" wrapText="1"/>
    </xf>
    <xf numFmtId="0" fontId="1" fillId="20"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17" borderId="21" xfId="0" applyFont="1" applyFill="1" applyBorder="1" applyAlignment="1">
      <alignment horizontal="center" vertical="center" wrapText="1"/>
    </xf>
    <xf numFmtId="0" fontId="1" fillId="17" borderId="18" xfId="0" applyFont="1" applyFill="1" applyBorder="1" applyAlignment="1">
      <alignment horizontal="center" vertical="center" wrapText="1"/>
    </xf>
    <xf numFmtId="0" fontId="1" fillId="15" borderId="13" xfId="0" applyFont="1" applyFill="1" applyBorder="1" applyAlignment="1">
      <alignment horizontal="center" vertical="center" wrapText="1"/>
    </xf>
    <xf numFmtId="1" fontId="1" fillId="17" borderId="1" xfId="0" applyNumberFormat="1" applyFont="1" applyFill="1" applyBorder="1" applyAlignment="1">
      <alignment horizontal="center" vertical="center" wrapText="1"/>
    </xf>
    <xf numFmtId="1" fontId="1" fillId="17" borderId="1" xfId="0" applyNumberFormat="1" applyFont="1" applyFill="1" applyBorder="1" applyAlignment="1">
      <alignment horizontal="left" vertical="center" wrapText="1"/>
    </xf>
    <xf numFmtId="1" fontId="1" fillId="15" borderId="1" xfId="0" applyNumberFormat="1"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8" xfId="0" applyFont="1" applyBorder="1" applyAlignment="1">
      <alignment wrapText="1"/>
    </xf>
    <xf numFmtId="0" fontId="1" fillId="0" borderId="8" xfId="0" applyFont="1" applyBorder="1" applyAlignment="1"/>
    <xf numFmtId="0" fontId="1" fillId="6" borderId="9"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10" borderId="9" xfId="0" applyFont="1" applyFill="1" applyBorder="1" applyAlignment="1">
      <alignment horizontal="center" vertical="center" wrapText="1"/>
    </xf>
    <xf numFmtId="1" fontId="1" fillId="13" borderId="2" xfId="4" applyNumberFormat="1"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18" borderId="2" xfId="0" applyFont="1" applyFill="1" applyBorder="1" applyAlignment="1">
      <alignment horizontal="center" vertical="center" wrapText="1"/>
    </xf>
    <xf numFmtId="0" fontId="1" fillId="14" borderId="2" xfId="0" applyFont="1" applyFill="1" applyBorder="1" applyAlignment="1">
      <alignment horizontal="center" vertical="center" wrapText="1"/>
    </xf>
    <xf numFmtId="1" fontId="1" fillId="18" borderId="2" xfId="0" applyNumberFormat="1" applyFont="1" applyFill="1" applyBorder="1" applyAlignment="1">
      <alignment horizontal="center" vertical="center" wrapText="1"/>
    </xf>
    <xf numFmtId="1" fontId="1" fillId="14" borderId="2" xfId="0" applyNumberFormat="1" applyFont="1" applyFill="1" applyBorder="1" applyAlignment="1">
      <alignment horizontal="center" vertical="center" wrapText="1"/>
    </xf>
    <xf numFmtId="0" fontId="1" fillId="18" borderId="9" xfId="0" applyFont="1" applyFill="1" applyBorder="1" applyAlignment="1">
      <alignment horizontal="center" vertical="center" wrapText="1"/>
    </xf>
    <xf numFmtId="0" fontId="1" fillId="14" borderId="9" xfId="0" applyFont="1" applyFill="1" applyBorder="1" applyAlignment="1">
      <alignment horizontal="center" vertical="center" wrapText="1"/>
    </xf>
    <xf numFmtId="1" fontId="1" fillId="18" borderId="2" xfId="3" applyNumberFormat="1" applyFont="1" applyFill="1" applyBorder="1" applyAlignment="1">
      <alignment horizontal="center" vertical="center" wrapText="1"/>
    </xf>
    <xf numFmtId="1" fontId="1" fillId="14" borderId="2" xfId="3" applyNumberFormat="1" applyFont="1" applyFill="1" applyBorder="1" applyAlignment="1">
      <alignment horizontal="center" vertical="center" wrapText="1"/>
    </xf>
    <xf numFmtId="0" fontId="1" fillId="18" borderId="2" xfId="3" applyFont="1" applyFill="1" applyBorder="1" applyAlignment="1">
      <alignment horizontal="center" vertical="center" wrapText="1"/>
    </xf>
    <xf numFmtId="0" fontId="1" fillId="14" borderId="2" xfId="3" applyFont="1" applyFill="1" applyBorder="1" applyAlignment="1">
      <alignment horizontal="center" vertical="center" wrapText="1"/>
    </xf>
    <xf numFmtId="1" fontId="1" fillId="14" borderId="2" xfId="4" applyNumberFormat="1" applyFont="1" applyFill="1" applyBorder="1" applyAlignment="1">
      <alignment horizontal="center" vertical="center" wrapText="1"/>
    </xf>
    <xf numFmtId="1" fontId="1" fillId="18" borderId="1" xfId="0" applyNumberFormat="1" applyFont="1" applyFill="1" applyBorder="1" applyAlignment="1">
      <alignment horizontal="center" vertical="center" wrapText="1"/>
    </xf>
    <xf numFmtId="0" fontId="1" fillId="18" borderId="9" xfId="0" applyFont="1" applyFill="1" applyBorder="1" applyAlignment="1">
      <alignment horizontal="left" vertical="center" wrapText="1"/>
    </xf>
    <xf numFmtId="0" fontId="1" fillId="18" borderId="2" xfId="0" applyFont="1" applyFill="1" applyBorder="1" applyAlignment="1">
      <alignment horizontal="left" vertical="center" wrapText="1"/>
    </xf>
    <xf numFmtId="0" fontId="9" fillId="17"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13" borderId="3" xfId="0" applyFont="1" applyFill="1" applyBorder="1" applyAlignment="1">
      <alignment horizontal="center" vertical="center" wrapText="1"/>
    </xf>
    <xf numFmtId="0" fontId="1" fillId="20" borderId="4" xfId="0" applyFont="1" applyFill="1" applyBorder="1" applyAlignment="1">
      <alignment horizontal="center" vertical="center" wrapText="1"/>
    </xf>
    <xf numFmtId="0" fontId="1" fillId="18" borderId="6" xfId="0" applyFont="1" applyFill="1" applyBorder="1" applyAlignment="1">
      <alignment horizontal="center" vertical="center" wrapText="1"/>
    </xf>
    <xf numFmtId="0" fontId="1" fillId="14" borderId="6" xfId="0" applyFont="1" applyFill="1" applyBorder="1" applyAlignment="1">
      <alignment horizontal="center" vertical="center" wrapText="1"/>
    </xf>
    <xf numFmtId="0" fontId="1" fillId="20" borderId="6" xfId="0" applyFont="1" applyFill="1" applyBorder="1" applyAlignment="1">
      <alignment horizontal="center" vertical="center" wrapText="1"/>
    </xf>
    <xf numFmtId="0" fontId="3" fillId="21" borderId="9" xfId="0" applyFont="1" applyFill="1" applyBorder="1" applyAlignment="1">
      <alignment horizontal="center" vertical="center" wrapText="1"/>
    </xf>
    <xf numFmtId="0" fontId="3" fillId="22" borderId="9" xfId="0" applyFont="1" applyFill="1" applyBorder="1" applyAlignment="1">
      <alignment horizontal="center" vertical="center" wrapText="1"/>
    </xf>
    <xf numFmtId="0" fontId="1" fillId="20" borderId="29"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20" borderId="30" xfId="0" applyFont="1" applyFill="1" applyBorder="1" applyAlignment="1">
      <alignment horizontal="center" vertical="center" wrapText="1"/>
    </xf>
    <xf numFmtId="1" fontId="1" fillId="19" borderId="9" xfId="0" applyNumberFormat="1" applyFont="1" applyFill="1" applyBorder="1" applyAlignment="1">
      <alignment horizontal="center" vertical="center" wrapText="1"/>
    </xf>
    <xf numFmtId="0" fontId="1" fillId="9" borderId="9"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1" fillId="24" borderId="2" xfId="0" applyFont="1" applyFill="1" applyBorder="1" applyAlignment="1">
      <alignment horizontal="center" vertical="center" wrapText="1"/>
    </xf>
    <xf numFmtId="0" fontId="13" fillId="23" borderId="2" xfId="0" applyFont="1" applyFill="1" applyBorder="1" applyAlignment="1">
      <alignment horizontal="center" vertical="center" wrapText="1"/>
    </xf>
    <xf numFmtId="0" fontId="14" fillId="23" borderId="2" xfId="0" applyFont="1" applyFill="1" applyBorder="1" applyAlignment="1">
      <alignment horizontal="left" vertical="center" wrapText="1"/>
    </xf>
    <xf numFmtId="0" fontId="13" fillId="24" borderId="2" xfId="0" applyFont="1" applyFill="1" applyBorder="1" applyAlignment="1">
      <alignment horizontal="center" vertical="center" wrapText="1"/>
    </xf>
    <xf numFmtId="0" fontId="14" fillId="25" borderId="3" xfId="0" applyFont="1" applyFill="1" applyBorder="1" applyAlignment="1">
      <alignment horizontal="center" vertical="center" wrapText="1"/>
    </xf>
    <xf numFmtId="0" fontId="14" fillId="25"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13" fillId="0" borderId="2" xfId="0" applyFont="1" applyBorder="1" applyAlignment="1">
      <alignment horizontal="center" vertical="center" wrapText="1"/>
    </xf>
    <xf numFmtId="1" fontId="1" fillId="14" borderId="1" xfId="0" applyNumberFormat="1"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13" borderId="18" xfId="0" applyFont="1" applyFill="1" applyBorder="1" applyAlignment="1">
      <alignment horizontal="center" vertical="center" wrapText="1"/>
    </xf>
    <xf numFmtId="0" fontId="1" fillId="16" borderId="18" xfId="0" applyFont="1" applyFill="1" applyBorder="1" applyAlignment="1">
      <alignment horizontal="center" vertical="center" wrapText="1"/>
    </xf>
    <xf numFmtId="0" fontId="1" fillId="15" borderId="18" xfId="0" applyFont="1" applyFill="1" applyBorder="1" applyAlignment="1">
      <alignment horizontal="center" vertical="center" wrapText="1"/>
    </xf>
    <xf numFmtId="1" fontId="1" fillId="13" borderId="18" xfId="0" applyNumberFormat="1" applyFont="1" applyFill="1" applyBorder="1" applyAlignment="1">
      <alignment horizontal="center" vertical="center" wrapText="1"/>
    </xf>
    <xf numFmtId="1" fontId="1" fillId="17" borderId="18" xfId="0" applyNumberFormat="1" applyFont="1" applyFill="1" applyBorder="1" applyAlignment="1">
      <alignment horizontal="center" vertical="center" wrapText="1"/>
    </xf>
    <xf numFmtId="1" fontId="1" fillId="17" borderId="18" xfId="0" applyNumberFormat="1" applyFont="1" applyFill="1" applyBorder="1" applyAlignment="1">
      <alignment horizontal="left" vertical="center" wrapText="1"/>
    </xf>
    <xf numFmtId="1" fontId="1" fillId="15" borderId="18" xfId="0" applyNumberFormat="1" applyFont="1" applyFill="1" applyBorder="1" applyAlignment="1">
      <alignment horizontal="center" vertical="center" wrapText="1"/>
    </xf>
    <xf numFmtId="1" fontId="1" fillId="18" borderId="18" xfId="0" applyNumberFormat="1"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1" fontId="1" fillId="14" borderId="18" xfId="0" applyNumberFormat="1" applyFont="1" applyFill="1" applyBorder="1" applyAlignment="1">
      <alignment horizontal="center" vertical="center" wrapText="1"/>
    </xf>
    <xf numFmtId="1" fontId="1" fillId="20" borderId="18" xfId="0" applyNumberFormat="1" applyFont="1" applyFill="1" applyBorder="1" applyAlignment="1">
      <alignment horizontal="center" vertical="center" wrapText="1"/>
    </xf>
    <xf numFmtId="1" fontId="1" fillId="20" borderId="1" xfId="0" applyNumberFormat="1" applyFont="1" applyFill="1" applyBorder="1" applyAlignment="1">
      <alignment horizontal="center" vertical="center" wrapText="1"/>
    </xf>
    <xf numFmtId="0" fontId="1" fillId="26" borderId="9" xfId="0" applyFont="1" applyFill="1" applyBorder="1" applyAlignment="1">
      <alignment horizontal="center" vertical="center" wrapText="1"/>
    </xf>
    <xf numFmtId="0" fontId="1" fillId="26" borderId="9" xfId="0" applyFont="1" applyFill="1" applyBorder="1" applyAlignment="1">
      <alignment wrapText="1"/>
    </xf>
    <xf numFmtId="1" fontId="1" fillId="26" borderId="9" xfId="0" applyNumberFormat="1" applyFont="1" applyFill="1" applyBorder="1" applyAlignment="1">
      <alignment wrapText="1"/>
    </xf>
    <xf numFmtId="1" fontId="2" fillId="27" borderId="9" xfId="0" applyNumberFormat="1" applyFont="1" applyFill="1" applyBorder="1" applyAlignment="1">
      <alignment horizontal="center" vertical="center" wrapText="1"/>
    </xf>
    <xf numFmtId="1" fontId="2" fillId="28" borderId="9" xfId="0" applyNumberFormat="1" applyFont="1" applyFill="1" applyBorder="1" applyAlignment="1">
      <alignment horizontal="center" vertical="center" wrapText="1"/>
    </xf>
    <xf numFmtId="1" fontId="2" fillId="29" borderId="9" xfId="0" applyNumberFormat="1" applyFont="1" applyFill="1" applyBorder="1" applyAlignment="1">
      <alignment horizontal="center" vertical="center" wrapText="1"/>
    </xf>
    <xf numFmtId="9" fontId="1" fillId="26" borderId="4" xfId="0" applyNumberFormat="1" applyFont="1" applyFill="1" applyBorder="1" applyAlignment="1">
      <alignment horizontal="center" vertical="center" wrapText="1"/>
    </xf>
    <xf numFmtId="1" fontId="1" fillId="26" borderId="2" xfId="0" applyNumberFormat="1" applyFont="1" applyFill="1" applyBorder="1" applyAlignment="1">
      <alignment horizontal="center" vertical="center" wrapText="1"/>
    </xf>
    <xf numFmtId="1" fontId="1" fillId="18" borderId="2" xfId="0" applyNumberFormat="1" applyFont="1" applyFill="1" applyBorder="1" applyAlignment="1">
      <alignment horizontal="left" vertical="center" wrapText="1"/>
    </xf>
    <xf numFmtId="0" fontId="1" fillId="18" borderId="6" xfId="0" applyFont="1" applyFill="1" applyBorder="1" applyAlignment="1">
      <alignment vertical="center" wrapText="1"/>
    </xf>
    <xf numFmtId="0" fontId="1" fillId="9" borderId="19" xfId="0" applyFont="1" applyFill="1" applyBorder="1" applyAlignment="1">
      <alignment horizontal="center" vertical="center" wrapText="1"/>
    </xf>
    <xf numFmtId="0" fontId="0" fillId="0" borderId="28"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7" borderId="9" xfId="0" applyFont="1" applyFill="1" applyBorder="1" applyAlignment="1">
      <alignment horizontal="center" vertical="center" wrapText="1"/>
    </xf>
    <xf numFmtId="1" fontId="2" fillId="5" borderId="3" xfId="0" applyNumberFormat="1"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0" fontId="2" fillId="4"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6" fillId="3" borderId="1" xfId="0" applyFont="1" applyFill="1" applyBorder="1" applyAlignment="1">
      <alignment horizontal="center" vertical="center" wrapText="1"/>
    </xf>
    <xf numFmtId="0" fontId="5" fillId="0" borderId="6" xfId="0" applyFont="1" applyBorder="1" applyAlignment="1">
      <alignment horizontal="center" vertical="center" wrapText="1"/>
    </xf>
    <xf numFmtId="1" fontId="2" fillId="4" borderId="0" xfId="0" applyNumberFormat="1" applyFont="1" applyFill="1" applyAlignment="1">
      <alignment horizontal="center" vertical="center" wrapText="1"/>
    </xf>
    <xf numFmtId="1" fontId="1" fillId="0" borderId="0" xfId="0" applyNumberFormat="1" applyFont="1" applyAlignment="1">
      <alignment horizontal="center" vertical="center" wrapText="1"/>
    </xf>
    <xf numFmtId="0" fontId="1" fillId="7" borderId="22"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9" borderId="9" xfId="0" applyFont="1" applyFill="1" applyBorder="1" applyAlignment="1">
      <alignment horizontal="center" vertical="center" wrapText="1"/>
    </xf>
    <xf numFmtId="0" fontId="1" fillId="0" borderId="9" xfId="0" applyFont="1" applyBorder="1" applyAlignment="1">
      <alignment wrapText="1"/>
    </xf>
    <xf numFmtId="0" fontId="1" fillId="9" borderId="16" xfId="0" applyFont="1" applyFill="1" applyBorder="1" applyAlignment="1">
      <alignment horizontal="center" vertical="center" wrapText="1"/>
    </xf>
    <xf numFmtId="0" fontId="1" fillId="0" borderId="23" xfId="0" applyFont="1" applyBorder="1" applyAlignment="1">
      <alignment wrapText="1"/>
    </xf>
    <xf numFmtId="0" fontId="1" fillId="9" borderId="18" xfId="0" applyFont="1" applyFill="1" applyBorder="1" applyAlignment="1">
      <alignment horizontal="center" vertical="center" wrapText="1"/>
    </xf>
    <xf numFmtId="0" fontId="1" fillId="0" borderId="15" xfId="0" applyFont="1" applyBorder="1" applyAlignment="1">
      <alignment wrapText="1"/>
    </xf>
    <xf numFmtId="0" fontId="1" fillId="9" borderId="17" xfId="0" applyFont="1" applyFill="1" applyBorder="1" applyAlignment="1">
      <alignment horizontal="center" vertical="center" wrapText="1"/>
    </xf>
    <xf numFmtId="0" fontId="1" fillId="0" borderId="24" xfId="0" applyFont="1" applyBorder="1" applyAlignment="1">
      <alignment wrapText="1"/>
    </xf>
    <xf numFmtId="0" fontId="1" fillId="0" borderId="9" xfId="0" applyFont="1" applyBorder="1" applyAlignment="1">
      <alignment horizontal="center" vertical="center" wrapText="1"/>
    </xf>
    <xf numFmtId="0" fontId="1" fillId="0" borderId="23" xfId="0" applyFont="1" applyBorder="1" applyAlignment="1">
      <alignment horizontal="center" vertical="center" wrapText="1"/>
    </xf>
    <xf numFmtId="1" fontId="1" fillId="26" borderId="9" xfId="0" applyNumberFormat="1" applyFont="1" applyFill="1" applyBorder="1" applyAlignment="1">
      <alignment horizontal="center" vertical="center" wrapText="1"/>
    </xf>
    <xf numFmtId="0" fontId="0" fillId="0" borderId="27" xfId="0" applyFont="1" applyBorder="1" applyAlignment="1">
      <alignment horizontal="center" vertical="center" wrapText="1"/>
    </xf>
    <xf numFmtId="0" fontId="1" fillId="7" borderId="1" xfId="3" applyFont="1" applyFill="1" applyBorder="1" applyAlignment="1">
      <alignment horizontal="center" vertical="center" wrapText="1"/>
    </xf>
    <xf numFmtId="0" fontId="1" fillId="10" borderId="19" xfId="0" applyFont="1" applyFill="1" applyBorder="1" applyAlignment="1">
      <alignment horizontal="left" vertical="center" wrapText="1"/>
    </xf>
    <xf numFmtId="0" fontId="1" fillId="0" borderId="25" xfId="0" applyFont="1" applyBorder="1" applyAlignment="1">
      <alignment vertical="center" wrapText="1"/>
    </xf>
    <xf numFmtId="0" fontId="1" fillId="9" borderId="1" xfId="3" applyFont="1" applyFill="1" applyBorder="1" applyAlignment="1">
      <alignment horizontal="center" vertical="center" wrapText="1"/>
    </xf>
    <xf numFmtId="0" fontId="1" fillId="9" borderId="6" xfId="0" applyFont="1" applyFill="1" applyBorder="1" applyAlignment="1">
      <alignment horizontal="center" vertical="center" wrapText="1"/>
    </xf>
    <xf numFmtId="0" fontId="1" fillId="7" borderId="16" xfId="0" applyFont="1" applyFill="1" applyBorder="1" applyAlignment="1">
      <alignment horizontal="center" vertical="center" wrapText="1"/>
    </xf>
  </cellXfs>
  <cellStyles count="5">
    <cellStyle name="Normal" xfId="0" builtinId="0"/>
    <cellStyle name="Normal 2" xfId="1"/>
    <cellStyle name="Normal 3" xfId="3"/>
    <cellStyle name="Normal 4" xfId="4"/>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7"/>
  <sheetViews>
    <sheetView tabSelected="1" topLeftCell="AB1" zoomScale="70" zoomScaleNormal="70" workbookViewId="0">
      <pane ySplit="2" topLeftCell="A3" activePane="bottomLeft" state="frozen"/>
      <selection pane="bottomLeft" activeCell="AC1" sqref="AC1:AI1"/>
    </sheetView>
  </sheetViews>
  <sheetFormatPr baseColWidth="10" defaultColWidth="14.42578125" defaultRowHeight="15" customHeight="1" x14ac:dyDescent="0.25"/>
  <cols>
    <col min="1" max="1" width="5.28515625" style="6" customWidth="1"/>
    <col min="2" max="2" width="26.42578125" style="6" customWidth="1"/>
    <col min="3" max="3" width="30.42578125" style="6" customWidth="1"/>
    <col min="4" max="4" width="25.42578125" style="6" customWidth="1"/>
    <col min="5" max="6" width="27.42578125" style="6" customWidth="1"/>
    <col min="7" max="7" width="36.28515625" style="6" customWidth="1"/>
    <col min="8" max="8" width="25.7109375" style="6" customWidth="1"/>
    <col min="9" max="9" width="29.5703125" style="6" customWidth="1"/>
    <col min="10" max="10" width="30" style="6" customWidth="1"/>
    <col min="11" max="11" width="37.42578125" style="6" customWidth="1"/>
    <col min="12" max="12" width="15.140625" style="6" customWidth="1"/>
    <col min="13" max="13" width="18.28515625" style="6" customWidth="1"/>
    <col min="14" max="14" width="11.140625" style="6" customWidth="1"/>
    <col min="15" max="15" width="90.5703125" style="6" customWidth="1"/>
    <col min="16" max="16" width="21.42578125" style="6" customWidth="1"/>
    <col min="17" max="17" width="15" style="6" customWidth="1"/>
    <col min="18" max="18" width="11.42578125" style="6" customWidth="1"/>
    <col min="19" max="19" width="116.5703125" style="6" customWidth="1"/>
    <col min="20" max="20" width="19.42578125" style="6" customWidth="1"/>
    <col min="21" max="21" width="16.85546875" style="51" customWidth="1"/>
    <col min="22" max="22" width="14.140625" style="51" customWidth="1"/>
    <col min="23" max="23" width="100.140625" style="51" customWidth="1"/>
    <col min="24" max="26" width="17.5703125" style="51" customWidth="1"/>
    <col min="27" max="27" width="123.5703125" style="51" customWidth="1"/>
    <col min="28" max="28" width="17.5703125" style="51" customWidth="1"/>
    <col min="29" max="29" width="17.42578125" style="51" customWidth="1"/>
    <col min="30" max="30" width="11.28515625" style="51" customWidth="1"/>
    <col min="31" max="33" width="12.140625" style="51" customWidth="1"/>
    <col min="34" max="34" width="16.85546875" style="51" customWidth="1"/>
    <col min="35" max="35" width="17.42578125" style="51" customWidth="1"/>
    <col min="36" max="36" width="42.42578125" style="6" customWidth="1"/>
    <col min="37" max="37" width="58.140625" style="6" customWidth="1"/>
    <col min="38" max="38" width="40.28515625" style="6" customWidth="1"/>
    <col min="39" max="40" width="26.42578125" style="6" customWidth="1"/>
    <col min="41" max="41" width="18.42578125" style="6" customWidth="1"/>
    <col min="42" max="42" width="29.42578125" style="6" customWidth="1"/>
    <col min="43" max="43" width="30.85546875" style="6" customWidth="1"/>
    <col min="44" max="45" width="19.42578125" style="6" customWidth="1"/>
    <col min="46" max="46" width="30.42578125" style="6" customWidth="1"/>
    <col min="47" max="48" width="10.7109375" style="6" customWidth="1"/>
    <col min="49" max="16384" width="14.42578125" style="6"/>
  </cols>
  <sheetData>
    <row r="1" spans="1:48" s="4" customFormat="1" ht="44.1" customHeight="1" x14ac:dyDescent="0.25">
      <c r="A1" s="204" t="s">
        <v>0</v>
      </c>
      <c r="B1" s="206" t="s">
        <v>1</v>
      </c>
      <c r="C1" s="206" t="s">
        <v>2</v>
      </c>
      <c r="D1" s="206" t="s">
        <v>3</v>
      </c>
      <c r="E1" s="206" t="s">
        <v>4</v>
      </c>
      <c r="F1" s="206" t="s">
        <v>85</v>
      </c>
      <c r="G1" s="206" t="s">
        <v>126</v>
      </c>
      <c r="H1" s="206" t="s">
        <v>109</v>
      </c>
      <c r="I1" s="218" t="s">
        <v>78</v>
      </c>
      <c r="J1" s="105" t="s">
        <v>5</v>
      </c>
      <c r="K1" s="211" t="s">
        <v>6</v>
      </c>
      <c r="L1" s="212"/>
      <c r="M1" s="215" t="s">
        <v>81</v>
      </c>
      <c r="N1" s="216"/>
      <c r="O1" s="216"/>
      <c r="P1" s="217"/>
      <c r="Q1" s="215" t="s">
        <v>82</v>
      </c>
      <c r="R1" s="216"/>
      <c r="S1" s="216"/>
      <c r="T1" s="217"/>
      <c r="U1" s="208" t="s">
        <v>83</v>
      </c>
      <c r="V1" s="209"/>
      <c r="W1" s="209"/>
      <c r="X1" s="210"/>
      <c r="Y1" s="208" t="s">
        <v>84</v>
      </c>
      <c r="Z1" s="209"/>
      <c r="AA1" s="209"/>
      <c r="AB1" s="210"/>
      <c r="AC1" s="220" t="s">
        <v>361</v>
      </c>
      <c r="AD1" s="220"/>
      <c r="AE1" s="220"/>
      <c r="AF1" s="221"/>
      <c r="AG1" s="221"/>
      <c r="AH1" s="221"/>
      <c r="AI1" s="221"/>
      <c r="AJ1" s="206" t="s">
        <v>7</v>
      </c>
      <c r="AK1" s="206" t="s">
        <v>96</v>
      </c>
      <c r="AL1" s="206" t="s">
        <v>8</v>
      </c>
      <c r="AM1" s="206" t="s">
        <v>9</v>
      </c>
      <c r="AN1" s="206" t="s">
        <v>10</v>
      </c>
      <c r="AO1" s="206" t="s">
        <v>11</v>
      </c>
      <c r="AP1" s="206" t="s">
        <v>12</v>
      </c>
      <c r="AQ1" s="206" t="s">
        <v>13</v>
      </c>
      <c r="AR1" s="206" t="s">
        <v>14</v>
      </c>
      <c r="AS1" s="206" t="s">
        <v>15</v>
      </c>
      <c r="AT1" s="206" t="s">
        <v>16</v>
      </c>
      <c r="AU1" s="1"/>
      <c r="AV1" s="1"/>
    </row>
    <row r="2" spans="1:48" s="4" customFormat="1" ht="78.599999999999994" customHeight="1" x14ac:dyDescent="0.25">
      <c r="A2" s="205"/>
      <c r="B2" s="205"/>
      <c r="C2" s="205"/>
      <c r="D2" s="205"/>
      <c r="E2" s="205"/>
      <c r="F2" s="213"/>
      <c r="G2" s="205"/>
      <c r="H2" s="205"/>
      <c r="I2" s="219"/>
      <c r="J2" s="5" t="s">
        <v>17</v>
      </c>
      <c r="K2" s="5" t="s">
        <v>18</v>
      </c>
      <c r="L2" s="5" t="s">
        <v>257</v>
      </c>
      <c r="M2" s="27" t="s">
        <v>19</v>
      </c>
      <c r="N2" s="44" t="s">
        <v>20</v>
      </c>
      <c r="O2" s="44" t="s">
        <v>95</v>
      </c>
      <c r="P2" s="30" t="s">
        <v>101</v>
      </c>
      <c r="Q2" s="7" t="s">
        <v>19</v>
      </c>
      <c r="R2" s="44" t="s">
        <v>20</v>
      </c>
      <c r="S2" s="44" t="s">
        <v>104</v>
      </c>
      <c r="T2" s="30" t="s">
        <v>22</v>
      </c>
      <c r="U2" s="55" t="s">
        <v>19</v>
      </c>
      <c r="V2" s="52" t="s">
        <v>20</v>
      </c>
      <c r="W2" s="52" t="s">
        <v>23</v>
      </c>
      <c r="X2" s="53" t="s">
        <v>22</v>
      </c>
      <c r="Y2" s="55" t="s">
        <v>19</v>
      </c>
      <c r="Z2" s="52" t="s">
        <v>20</v>
      </c>
      <c r="AA2" s="52" t="s">
        <v>21</v>
      </c>
      <c r="AB2" s="53" t="s">
        <v>22</v>
      </c>
      <c r="AC2" s="48" t="s">
        <v>19</v>
      </c>
      <c r="AD2" s="48" t="s">
        <v>370</v>
      </c>
      <c r="AE2" s="48" t="s">
        <v>371</v>
      </c>
      <c r="AF2" s="48" t="s">
        <v>341</v>
      </c>
      <c r="AG2" s="48" t="s">
        <v>342</v>
      </c>
      <c r="AH2" s="48" t="s">
        <v>340</v>
      </c>
      <c r="AI2" s="53" t="s">
        <v>24</v>
      </c>
      <c r="AJ2" s="205"/>
      <c r="AK2" s="214"/>
      <c r="AL2" s="205"/>
      <c r="AM2" s="205"/>
      <c r="AN2" s="205"/>
      <c r="AO2" s="205"/>
      <c r="AP2" s="205"/>
      <c r="AQ2" s="205"/>
      <c r="AR2" s="205"/>
      <c r="AS2" s="205"/>
      <c r="AT2" s="205"/>
      <c r="AU2" s="8"/>
      <c r="AV2" s="9"/>
    </row>
    <row r="3" spans="1:48" s="65" customFormat="1" ht="288.95" customHeight="1" x14ac:dyDescent="0.25">
      <c r="A3" s="11">
        <v>1</v>
      </c>
      <c r="B3" s="156" t="s">
        <v>238</v>
      </c>
      <c r="C3" s="12" t="s">
        <v>239</v>
      </c>
      <c r="D3" s="3" t="s">
        <v>240</v>
      </c>
      <c r="E3" s="3" t="s">
        <v>241</v>
      </c>
      <c r="F3" s="12" t="s">
        <v>242</v>
      </c>
      <c r="G3" s="12" t="s">
        <v>243</v>
      </c>
      <c r="H3" s="12" t="s">
        <v>36</v>
      </c>
      <c r="I3" s="12" t="s">
        <v>244</v>
      </c>
      <c r="J3" s="12" t="s">
        <v>245</v>
      </c>
      <c r="K3" s="11" t="s">
        <v>246</v>
      </c>
      <c r="L3" s="11">
        <v>2</v>
      </c>
      <c r="M3" s="28"/>
      <c r="N3" s="33"/>
      <c r="O3" s="33"/>
      <c r="P3" s="31"/>
      <c r="Q3" s="28"/>
      <c r="R3" s="34"/>
      <c r="S3" s="34"/>
      <c r="T3" s="31"/>
      <c r="U3" s="28">
        <v>1</v>
      </c>
      <c r="V3" s="34">
        <v>2</v>
      </c>
      <c r="W3" s="114" t="s">
        <v>309</v>
      </c>
      <c r="X3" s="31" t="s">
        <v>311</v>
      </c>
      <c r="Y3" s="28">
        <v>1</v>
      </c>
      <c r="Z3" s="141">
        <v>0</v>
      </c>
      <c r="AA3" s="141" t="s">
        <v>348</v>
      </c>
      <c r="AB3" s="142">
        <v>0</v>
      </c>
      <c r="AC3" s="98">
        <v>2</v>
      </c>
      <c r="AD3" s="98">
        <v>0</v>
      </c>
      <c r="AE3" s="98">
        <v>0</v>
      </c>
      <c r="AF3" s="98">
        <v>2</v>
      </c>
      <c r="AG3" s="98">
        <v>0</v>
      </c>
      <c r="AH3" s="99">
        <f t="shared" ref="AH3:AH18" si="0">(AF3+AG3)/AC3</f>
        <v>1</v>
      </c>
      <c r="AI3" s="31">
        <v>19019</v>
      </c>
      <c r="AJ3" s="40" t="s">
        <v>247</v>
      </c>
      <c r="AK3" s="82"/>
      <c r="AL3" s="36" t="s">
        <v>248</v>
      </c>
      <c r="AM3" s="12" t="s">
        <v>249</v>
      </c>
      <c r="AN3" s="12" t="s">
        <v>250</v>
      </c>
      <c r="AO3" s="12" t="s">
        <v>118</v>
      </c>
      <c r="AP3" s="12" t="s">
        <v>251</v>
      </c>
      <c r="AQ3" s="12" t="s">
        <v>36</v>
      </c>
      <c r="AR3" s="12" t="s">
        <v>252</v>
      </c>
      <c r="AS3" s="12" t="s">
        <v>253</v>
      </c>
      <c r="AT3" s="12" t="s">
        <v>254</v>
      </c>
      <c r="AU3" s="16"/>
      <c r="AV3" s="16"/>
    </row>
    <row r="4" spans="1:48" s="15" customFormat="1" ht="248.45" customHeight="1" x14ac:dyDescent="0.25">
      <c r="A4" s="11">
        <v>2</v>
      </c>
      <c r="B4" s="11" t="s">
        <v>131</v>
      </c>
      <c r="C4" s="11" t="s">
        <v>263</v>
      </c>
      <c r="D4" s="12" t="s">
        <v>132</v>
      </c>
      <c r="E4" s="12" t="s">
        <v>264</v>
      </c>
      <c r="F4" s="12" t="s">
        <v>265</v>
      </c>
      <c r="G4" s="12" t="s">
        <v>36</v>
      </c>
      <c r="H4" s="12" t="s">
        <v>133</v>
      </c>
      <c r="I4" s="12" t="s">
        <v>266</v>
      </c>
      <c r="J4" s="12" t="s">
        <v>267</v>
      </c>
      <c r="K4" s="12" t="s">
        <v>268</v>
      </c>
      <c r="L4" s="11">
        <v>6</v>
      </c>
      <c r="M4" s="28"/>
      <c r="N4" s="33"/>
      <c r="O4" s="33"/>
      <c r="P4" s="31"/>
      <c r="Q4" s="28"/>
      <c r="R4" s="34"/>
      <c r="S4" s="33"/>
      <c r="T4" s="31"/>
      <c r="U4" s="54">
        <v>2</v>
      </c>
      <c r="V4" s="89">
        <v>3</v>
      </c>
      <c r="W4" s="115" t="s">
        <v>363</v>
      </c>
      <c r="X4" s="90" t="s">
        <v>362</v>
      </c>
      <c r="Y4" s="54">
        <v>4</v>
      </c>
      <c r="Z4" s="143">
        <v>7</v>
      </c>
      <c r="AA4" s="143" t="s">
        <v>372</v>
      </c>
      <c r="AB4" s="144">
        <v>42</v>
      </c>
      <c r="AC4" s="100">
        <v>6</v>
      </c>
      <c r="AD4" s="100">
        <v>0</v>
      </c>
      <c r="AE4" s="100">
        <v>0</v>
      </c>
      <c r="AF4" s="100">
        <v>3</v>
      </c>
      <c r="AG4" s="100">
        <v>7</v>
      </c>
      <c r="AH4" s="99">
        <f t="shared" si="0"/>
        <v>1.6666666666666667</v>
      </c>
      <c r="AI4" s="90">
        <v>144</v>
      </c>
      <c r="AJ4" s="40" t="s">
        <v>310</v>
      </c>
      <c r="AK4" s="82" t="s">
        <v>364</v>
      </c>
      <c r="AL4" s="36" t="s">
        <v>269</v>
      </c>
      <c r="AM4" s="12" t="s">
        <v>135</v>
      </c>
      <c r="AN4" s="12" t="s">
        <v>136</v>
      </c>
      <c r="AO4" s="12" t="s">
        <v>30</v>
      </c>
      <c r="AP4" s="12" t="s">
        <v>270</v>
      </c>
      <c r="AQ4" s="62" t="s">
        <v>137</v>
      </c>
      <c r="AR4" s="62" t="s">
        <v>28</v>
      </c>
      <c r="AS4" s="62" t="s">
        <v>271</v>
      </c>
      <c r="AT4" s="62" t="s">
        <v>272</v>
      </c>
      <c r="AU4" s="16"/>
      <c r="AV4" s="16"/>
    </row>
    <row r="5" spans="1:48" s="17" customFormat="1" ht="396" customHeight="1" x14ac:dyDescent="0.25">
      <c r="A5" s="2">
        <v>3</v>
      </c>
      <c r="B5" s="2" t="s">
        <v>138</v>
      </c>
      <c r="C5" s="2" t="s">
        <v>139</v>
      </c>
      <c r="D5" s="12" t="s">
        <v>132</v>
      </c>
      <c r="E5" s="12" t="s">
        <v>273</v>
      </c>
      <c r="F5" s="12" t="s">
        <v>45</v>
      </c>
      <c r="G5" s="3" t="s">
        <v>36</v>
      </c>
      <c r="H5" s="12" t="s">
        <v>133</v>
      </c>
      <c r="I5" s="3" t="s">
        <v>274</v>
      </c>
      <c r="J5" s="12" t="s">
        <v>140</v>
      </c>
      <c r="K5" s="12" t="s">
        <v>275</v>
      </c>
      <c r="L5" s="11" t="s">
        <v>141</v>
      </c>
      <c r="M5" s="35"/>
      <c r="N5" s="41"/>
      <c r="O5" s="106"/>
      <c r="P5" s="31"/>
      <c r="Q5" s="35"/>
      <c r="R5" s="47"/>
      <c r="S5" s="34"/>
      <c r="T5" s="31"/>
      <c r="U5" s="54">
        <v>3</v>
      </c>
      <c r="V5" s="89">
        <v>3</v>
      </c>
      <c r="W5" s="115" t="s">
        <v>347</v>
      </c>
      <c r="X5" s="90">
        <v>54</v>
      </c>
      <c r="Y5" s="54">
        <v>6</v>
      </c>
      <c r="Z5" s="143">
        <v>6</v>
      </c>
      <c r="AA5" s="200" t="s">
        <v>373</v>
      </c>
      <c r="AB5" s="144" t="s">
        <v>374</v>
      </c>
      <c r="AC5" s="100">
        <v>9</v>
      </c>
      <c r="AD5" s="100">
        <v>0</v>
      </c>
      <c r="AE5" s="100">
        <v>0</v>
      </c>
      <c r="AF5" s="100">
        <v>3</v>
      </c>
      <c r="AG5" s="100">
        <v>6</v>
      </c>
      <c r="AH5" s="99">
        <f t="shared" si="0"/>
        <v>1</v>
      </c>
      <c r="AI5" s="90">
        <v>397</v>
      </c>
      <c r="AJ5" s="40" t="s">
        <v>134</v>
      </c>
      <c r="AK5" s="82" t="s">
        <v>330</v>
      </c>
      <c r="AL5" s="37" t="s">
        <v>29</v>
      </c>
      <c r="AM5" s="3" t="s">
        <v>90</v>
      </c>
      <c r="AN5" s="19" t="s">
        <v>25</v>
      </c>
      <c r="AO5" s="3" t="s">
        <v>30</v>
      </c>
      <c r="AP5" s="61" t="s">
        <v>276</v>
      </c>
      <c r="AQ5" s="83" t="s">
        <v>277</v>
      </c>
      <c r="AR5" s="83" t="s">
        <v>28</v>
      </c>
      <c r="AS5" s="83" t="s">
        <v>278</v>
      </c>
      <c r="AT5" s="62" t="s">
        <v>272</v>
      </c>
      <c r="AU5" s="10"/>
      <c r="AV5" s="10"/>
    </row>
    <row r="6" spans="1:48" s="65" customFormat="1" ht="252.6" customHeight="1" x14ac:dyDescent="0.25">
      <c r="A6" s="11">
        <v>4</v>
      </c>
      <c r="B6" s="11" t="s">
        <v>164</v>
      </c>
      <c r="C6" s="12" t="s">
        <v>165</v>
      </c>
      <c r="D6" s="12" t="s">
        <v>45</v>
      </c>
      <c r="E6" s="12" t="s">
        <v>279</v>
      </c>
      <c r="F6" s="12" t="s">
        <v>166</v>
      </c>
      <c r="G6" s="12" t="s">
        <v>167</v>
      </c>
      <c r="H6" s="12" t="s">
        <v>168</v>
      </c>
      <c r="I6" s="12" t="s">
        <v>169</v>
      </c>
      <c r="J6" s="12" t="s">
        <v>170</v>
      </c>
      <c r="K6" s="43" t="s">
        <v>171</v>
      </c>
      <c r="L6" s="13">
        <v>10</v>
      </c>
      <c r="M6" s="28"/>
      <c r="N6" s="33"/>
      <c r="O6" s="33"/>
      <c r="P6" s="31"/>
      <c r="Q6" s="28"/>
      <c r="R6" s="34"/>
      <c r="S6" s="34"/>
      <c r="T6" s="31"/>
      <c r="U6" s="28">
        <v>3</v>
      </c>
      <c r="V6" s="34">
        <v>5</v>
      </c>
      <c r="W6" s="114" t="s">
        <v>328</v>
      </c>
      <c r="X6" s="31">
        <v>44</v>
      </c>
      <c r="Y6" s="28">
        <v>7</v>
      </c>
      <c r="Z6" s="141">
        <v>11</v>
      </c>
      <c r="AA6" s="155" t="s">
        <v>353</v>
      </c>
      <c r="AB6" s="142">
        <v>150</v>
      </c>
      <c r="AC6" s="98">
        <v>10</v>
      </c>
      <c r="AD6" s="123">
        <v>0</v>
      </c>
      <c r="AE6" s="123">
        <v>0</v>
      </c>
      <c r="AF6" s="123">
        <v>5</v>
      </c>
      <c r="AG6" s="98">
        <v>11</v>
      </c>
      <c r="AH6" s="99">
        <f t="shared" si="0"/>
        <v>1.6</v>
      </c>
      <c r="AI6" s="31">
        <v>194</v>
      </c>
      <c r="AJ6" s="40" t="s">
        <v>172</v>
      </c>
      <c r="AK6" s="140" t="s">
        <v>354</v>
      </c>
      <c r="AL6" s="36" t="s">
        <v>173</v>
      </c>
      <c r="AM6" s="12" t="s">
        <v>174</v>
      </c>
      <c r="AN6" s="12" t="s">
        <v>175</v>
      </c>
      <c r="AO6" s="12" t="s">
        <v>118</v>
      </c>
      <c r="AP6" s="12" t="s">
        <v>176</v>
      </c>
      <c r="AQ6" s="12" t="s">
        <v>27</v>
      </c>
      <c r="AR6" s="12" t="s">
        <v>28</v>
      </c>
      <c r="AS6" s="12" t="s">
        <v>280</v>
      </c>
      <c r="AT6" s="12" t="s">
        <v>177</v>
      </c>
    </row>
    <row r="7" spans="1:48" s="67" customFormat="1" ht="204.95" customHeight="1" x14ac:dyDescent="0.25">
      <c r="A7" s="2">
        <v>5</v>
      </c>
      <c r="B7" s="2" t="s">
        <v>178</v>
      </c>
      <c r="C7" s="2" t="s">
        <v>179</v>
      </c>
      <c r="D7" s="3" t="s">
        <v>45</v>
      </c>
      <c r="E7" s="3" t="s">
        <v>180</v>
      </c>
      <c r="F7" s="3" t="s">
        <v>166</v>
      </c>
      <c r="G7" s="3" t="s">
        <v>167</v>
      </c>
      <c r="H7" s="12" t="s">
        <v>181</v>
      </c>
      <c r="I7" s="3" t="s">
        <v>182</v>
      </c>
      <c r="J7" s="3" t="s">
        <v>183</v>
      </c>
      <c r="K7" s="2" t="s">
        <v>184</v>
      </c>
      <c r="L7" s="2">
        <v>10</v>
      </c>
      <c r="M7" s="28"/>
      <c r="N7" s="33"/>
      <c r="O7" s="33"/>
      <c r="P7" s="31"/>
      <c r="Q7" s="28"/>
      <c r="R7" s="34"/>
      <c r="S7" s="33"/>
      <c r="T7" s="31"/>
      <c r="U7" s="28">
        <v>2</v>
      </c>
      <c r="V7" s="34">
        <v>1</v>
      </c>
      <c r="W7" s="114" t="s">
        <v>329</v>
      </c>
      <c r="X7" s="31">
        <v>3</v>
      </c>
      <c r="Y7" s="28">
        <v>8</v>
      </c>
      <c r="Z7" s="171">
        <v>12</v>
      </c>
      <c r="AA7" s="172" t="s">
        <v>388</v>
      </c>
      <c r="AB7" s="173" t="s">
        <v>385</v>
      </c>
      <c r="AC7" s="165">
        <v>10</v>
      </c>
      <c r="AD7" s="103">
        <v>0</v>
      </c>
      <c r="AE7" s="103">
        <v>0</v>
      </c>
      <c r="AF7" s="103">
        <v>1</v>
      </c>
      <c r="AG7" s="158">
        <v>12</v>
      </c>
      <c r="AH7" s="99">
        <f t="shared" si="0"/>
        <v>1.3</v>
      </c>
      <c r="AI7" s="31">
        <f>X7+80</f>
        <v>83</v>
      </c>
      <c r="AJ7" s="174" t="s">
        <v>185</v>
      </c>
      <c r="AK7" s="175" t="s">
        <v>395</v>
      </c>
      <c r="AL7" s="176" t="s">
        <v>258</v>
      </c>
      <c r="AM7" s="176" t="s">
        <v>259</v>
      </c>
      <c r="AN7" s="176" t="s">
        <v>186</v>
      </c>
      <c r="AO7" s="176" t="s">
        <v>386</v>
      </c>
      <c r="AP7" s="176" t="s">
        <v>187</v>
      </c>
      <c r="AQ7" s="177" t="s">
        <v>387</v>
      </c>
      <c r="AR7" s="176" t="s">
        <v>28</v>
      </c>
      <c r="AS7" s="176" t="s">
        <v>188</v>
      </c>
      <c r="AT7" s="176" t="s">
        <v>260</v>
      </c>
      <c r="AU7" s="66"/>
      <c r="AV7" s="66"/>
    </row>
    <row r="8" spans="1:48" s="65" customFormat="1" ht="330.95" customHeight="1" x14ac:dyDescent="0.25">
      <c r="A8" s="11">
        <v>6</v>
      </c>
      <c r="B8" s="11" t="s">
        <v>397</v>
      </c>
      <c r="C8" s="12" t="s">
        <v>189</v>
      </c>
      <c r="D8" s="12" t="s">
        <v>45</v>
      </c>
      <c r="E8" s="12" t="s">
        <v>281</v>
      </c>
      <c r="F8" s="12" t="s">
        <v>203</v>
      </c>
      <c r="G8" s="12" t="s">
        <v>36</v>
      </c>
      <c r="H8" s="12" t="s">
        <v>190</v>
      </c>
      <c r="I8" s="12" t="s">
        <v>282</v>
      </c>
      <c r="J8" s="12" t="s">
        <v>283</v>
      </c>
      <c r="K8" s="11" t="s">
        <v>284</v>
      </c>
      <c r="L8" s="11">
        <v>3</v>
      </c>
      <c r="M8" s="28"/>
      <c r="N8" s="33"/>
      <c r="O8" s="33"/>
      <c r="P8" s="31"/>
      <c r="Q8" s="28"/>
      <c r="R8" s="34"/>
      <c r="S8" s="34"/>
      <c r="T8" s="31"/>
      <c r="U8" s="28">
        <v>1</v>
      </c>
      <c r="V8" s="34">
        <v>2</v>
      </c>
      <c r="W8" s="114" t="s">
        <v>327</v>
      </c>
      <c r="X8" s="31">
        <v>24</v>
      </c>
      <c r="Y8" s="157">
        <v>2</v>
      </c>
      <c r="Z8" s="162">
        <v>5</v>
      </c>
      <c r="AA8" s="162" t="s">
        <v>366</v>
      </c>
      <c r="AB8" s="163" t="s">
        <v>365</v>
      </c>
      <c r="AC8" s="166">
        <v>3</v>
      </c>
      <c r="AD8" s="103">
        <v>0</v>
      </c>
      <c r="AE8" s="103">
        <v>0</v>
      </c>
      <c r="AF8" s="103">
        <v>2</v>
      </c>
      <c r="AG8" s="158">
        <v>5</v>
      </c>
      <c r="AH8" s="99">
        <f t="shared" si="0"/>
        <v>2.3333333333333335</v>
      </c>
      <c r="AI8" s="31">
        <v>24</v>
      </c>
      <c r="AJ8" s="40" t="s">
        <v>191</v>
      </c>
      <c r="AK8" s="40" t="s">
        <v>360</v>
      </c>
      <c r="AL8" s="36" t="s">
        <v>192</v>
      </c>
      <c r="AM8" s="12" t="s">
        <v>193</v>
      </c>
      <c r="AN8" s="12" t="s">
        <v>194</v>
      </c>
      <c r="AO8" s="12" t="s">
        <v>30</v>
      </c>
      <c r="AP8" s="12" t="s">
        <v>195</v>
      </c>
      <c r="AQ8" s="12" t="s">
        <v>196</v>
      </c>
      <c r="AR8" s="12" t="s">
        <v>197</v>
      </c>
      <c r="AS8" s="12" t="s">
        <v>198</v>
      </c>
      <c r="AT8" s="12" t="s">
        <v>199</v>
      </c>
      <c r="AU8" s="16"/>
      <c r="AV8" s="16"/>
    </row>
    <row r="9" spans="1:48" s="65" customFormat="1" ht="281.45" customHeight="1" x14ac:dyDescent="0.25">
      <c r="A9" s="11">
        <v>7</v>
      </c>
      <c r="B9" s="11" t="s">
        <v>200</v>
      </c>
      <c r="C9" s="12" t="s">
        <v>201</v>
      </c>
      <c r="D9" s="12" t="s">
        <v>45</v>
      </c>
      <c r="E9" s="12" t="s">
        <v>202</v>
      </c>
      <c r="F9" s="12" t="s">
        <v>203</v>
      </c>
      <c r="G9" s="12" t="s">
        <v>204</v>
      </c>
      <c r="H9" s="12" t="s">
        <v>205</v>
      </c>
      <c r="I9" s="12" t="s">
        <v>206</v>
      </c>
      <c r="J9" s="12" t="s">
        <v>207</v>
      </c>
      <c r="K9" s="11" t="s">
        <v>208</v>
      </c>
      <c r="L9" s="11">
        <v>3</v>
      </c>
      <c r="M9" s="28"/>
      <c r="N9" s="33"/>
      <c r="O9" s="107"/>
      <c r="P9" s="31"/>
      <c r="Q9" s="28"/>
      <c r="R9" s="34"/>
      <c r="S9" s="28"/>
      <c r="T9" s="34"/>
      <c r="U9" s="34">
        <v>2</v>
      </c>
      <c r="V9" s="34">
        <v>3</v>
      </c>
      <c r="W9" s="114" t="s">
        <v>326</v>
      </c>
      <c r="X9" s="31">
        <v>42</v>
      </c>
      <c r="Y9" s="169">
        <v>1</v>
      </c>
      <c r="Z9" s="169">
        <v>1</v>
      </c>
      <c r="AA9" s="169" t="s">
        <v>382</v>
      </c>
      <c r="AB9" s="170">
        <v>1355</v>
      </c>
      <c r="AC9" s="164">
        <v>3</v>
      </c>
      <c r="AD9" s="164">
        <v>0</v>
      </c>
      <c r="AE9" s="164">
        <v>0</v>
      </c>
      <c r="AF9" s="161">
        <v>3</v>
      </c>
      <c r="AG9" s="98">
        <v>1</v>
      </c>
      <c r="AH9" s="99">
        <f t="shared" si="0"/>
        <v>1.3333333333333333</v>
      </c>
      <c r="AI9" s="31">
        <f>X9+AB9</f>
        <v>1397</v>
      </c>
      <c r="AJ9" s="40" t="s">
        <v>209</v>
      </c>
      <c r="AK9" s="168" t="s">
        <v>383</v>
      </c>
      <c r="AL9" s="36" t="s">
        <v>192</v>
      </c>
      <c r="AM9" s="12" t="s">
        <v>210</v>
      </c>
      <c r="AN9" s="12" t="s">
        <v>211</v>
      </c>
      <c r="AO9" s="12" t="s">
        <v>212</v>
      </c>
      <c r="AP9" s="12" t="s">
        <v>213</v>
      </c>
      <c r="AQ9" s="12" t="s">
        <v>214</v>
      </c>
      <c r="AR9" s="12" t="s">
        <v>33</v>
      </c>
      <c r="AS9" s="12" t="s">
        <v>384</v>
      </c>
      <c r="AT9" s="12" t="s">
        <v>199</v>
      </c>
      <c r="AU9" s="16"/>
      <c r="AV9" s="16"/>
    </row>
    <row r="10" spans="1:48" s="65" customFormat="1" ht="409.6" customHeight="1" x14ac:dyDescent="0.25">
      <c r="A10" s="11">
        <v>8</v>
      </c>
      <c r="B10" s="11" t="s">
        <v>215</v>
      </c>
      <c r="C10" s="11" t="s">
        <v>216</v>
      </c>
      <c r="D10" s="11" t="s">
        <v>31</v>
      </c>
      <c r="E10" s="11" t="s">
        <v>217</v>
      </c>
      <c r="F10" s="68" t="s">
        <v>218</v>
      </c>
      <c r="G10" s="82" t="s">
        <v>219</v>
      </c>
      <c r="H10" s="13" t="s">
        <v>220</v>
      </c>
      <c r="I10" s="11" t="s">
        <v>221</v>
      </c>
      <c r="J10" s="11" t="s">
        <v>222</v>
      </c>
      <c r="K10" s="11" t="s">
        <v>223</v>
      </c>
      <c r="L10" s="11" t="s">
        <v>344</v>
      </c>
      <c r="M10" s="28">
        <v>1</v>
      </c>
      <c r="N10" s="33">
        <v>1</v>
      </c>
      <c r="O10" s="33" t="s">
        <v>224</v>
      </c>
      <c r="P10" s="31">
        <v>1</v>
      </c>
      <c r="Q10" s="28">
        <v>1</v>
      </c>
      <c r="R10" s="34">
        <v>1</v>
      </c>
      <c r="S10" s="34" t="s">
        <v>225</v>
      </c>
      <c r="T10" s="31">
        <v>6</v>
      </c>
      <c r="U10" s="33">
        <v>1</v>
      </c>
      <c r="V10" s="34">
        <v>2</v>
      </c>
      <c r="W10" s="114" t="s">
        <v>343</v>
      </c>
      <c r="X10" s="31">
        <v>8</v>
      </c>
      <c r="Y10" s="28">
        <v>1</v>
      </c>
      <c r="Z10" s="159">
        <v>2</v>
      </c>
      <c r="AA10" s="201" t="s">
        <v>398</v>
      </c>
      <c r="AB10" s="160">
        <v>8</v>
      </c>
      <c r="AC10" s="98">
        <v>2</v>
      </c>
      <c r="AD10" s="98">
        <v>1</v>
      </c>
      <c r="AE10" s="98">
        <v>1</v>
      </c>
      <c r="AF10" s="98">
        <v>2</v>
      </c>
      <c r="AG10" s="98">
        <v>2</v>
      </c>
      <c r="AH10" s="99">
        <f t="shared" si="0"/>
        <v>2</v>
      </c>
      <c r="AI10" s="31">
        <f t="shared" ref="AI10:AI15" si="1">P10+T10+X10+AB10</f>
        <v>23</v>
      </c>
      <c r="AJ10" s="40" t="s">
        <v>226</v>
      </c>
      <c r="AK10" s="82"/>
      <c r="AL10" s="69" t="s">
        <v>29</v>
      </c>
      <c r="AM10" s="11" t="s">
        <v>90</v>
      </c>
      <c r="AN10" s="11" t="s">
        <v>25</v>
      </c>
      <c r="AO10" s="11" t="s">
        <v>118</v>
      </c>
      <c r="AP10" s="11" t="s">
        <v>227</v>
      </c>
      <c r="AQ10" s="11" t="s">
        <v>228</v>
      </c>
      <c r="AR10" s="11" t="s">
        <v>28</v>
      </c>
      <c r="AS10" s="12" t="s">
        <v>34</v>
      </c>
      <c r="AT10" s="11" t="s">
        <v>229</v>
      </c>
      <c r="AU10" s="14"/>
      <c r="AV10" s="14"/>
    </row>
    <row r="11" spans="1:48" s="65" customFormat="1" ht="255" x14ac:dyDescent="0.25">
      <c r="A11" s="202">
        <v>9</v>
      </c>
      <c r="B11" s="207" t="s">
        <v>285</v>
      </c>
      <c r="C11" s="79" t="s">
        <v>110</v>
      </c>
      <c r="D11" s="62" t="s">
        <v>31</v>
      </c>
      <c r="E11" s="62" t="s">
        <v>111</v>
      </c>
      <c r="F11" s="62" t="s">
        <v>112</v>
      </c>
      <c r="G11" s="85"/>
      <c r="H11" s="82"/>
      <c r="I11" s="82" t="s">
        <v>113</v>
      </c>
      <c r="J11" s="86" t="s">
        <v>286</v>
      </c>
      <c r="K11" s="68" t="s">
        <v>230</v>
      </c>
      <c r="L11" s="82" t="s">
        <v>261</v>
      </c>
      <c r="M11" s="28"/>
      <c r="N11" s="34"/>
      <c r="O11" s="34"/>
      <c r="P11" s="78"/>
      <c r="Q11" s="28"/>
      <c r="R11" s="34"/>
      <c r="S11" s="34"/>
      <c r="T11" s="31"/>
      <c r="U11" s="77">
        <v>1</v>
      </c>
      <c r="V11" s="77">
        <v>1</v>
      </c>
      <c r="W11" s="113" t="s">
        <v>324</v>
      </c>
      <c r="X11" s="78">
        <v>6</v>
      </c>
      <c r="Y11" s="77">
        <v>3</v>
      </c>
      <c r="Z11" s="145">
        <v>3</v>
      </c>
      <c r="AA11" s="153" t="s">
        <v>349</v>
      </c>
      <c r="AB11" s="146">
        <v>12</v>
      </c>
      <c r="AC11" s="103">
        <v>4</v>
      </c>
      <c r="AD11" s="103">
        <v>0</v>
      </c>
      <c r="AE11" s="103">
        <v>0</v>
      </c>
      <c r="AF11" s="103">
        <v>1</v>
      </c>
      <c r="AG11" s="103">
        <v>3</v>
      </c>
      <c r="AH11" s="99">
        <f t="shared" si="0"/>
        <v>1</v>
      </c>
      <c r="AI11" s="78">
        <f t="shared" si="1"/>
        <v>18</v>
      </c>
      <c r="AJ11" s="82" t="s">
        <v>287</v>
      </c>
      <c r="AK11" s="140" t="s">
        <v>355</v>
      </c>
      <c r="AL11" s="86" t="s">
        <v>117</v>
      </c>
      <c r="AM11" s="12" t="s">
        <v>288</v>
      </c>
      <c r="AN11" s="12" t="s">
        <v>25</v>
      </c>
      <c r="AO11" s="12" t="s">
        <v>118</v>
      </c>
      <c r="AP11" s="12" t="s">
        <v>119</v>
      </c>
      <c r="AQ11" s="12" t="s">
        <v>120</v>
      </c>
      <c r="AR11" s="12" t="s">
        <v>28</v>
      </c>
      <c r="AS11" s="12" t="s">
        <v>121</v>
      </c>
      <c r="AT11" s="12" t="s">
        <v>289</v>
      </c>
      <c r="AU11" s="14"/>
      <c r="AV11" s="14"/>
    </row>
    <row r="12" spans="1:48" s="65" customFormat="1" ht="291" customHeight="1" x14ac:dyDescent="0.25">
      <c r="A12" s="203"/>
      <c r="B12" s="207"/>
      <c r="C12" s="81" t="s">
        <v>290</v>
      </c>
      <c r="D12" s="82" t="s">
        <v>31</v>
      </c>
      <c r="E12" s="82" t="s">
        <v>111</v>
      </c>
      <c r="F12" s="82" t="s">
        <v>114</v>
      </c>
      <c r="G12" s="87"/>
      <c r="H12" s="82"/>
      <c r="I12" s="82" t="s">
        <v>115</v>
      </c>
      <c r="J12" s="86" t="s">
        <v>291</v>
      </c>
      <c r="K12" s="68" t="s">
        <v>116</v>
      </c>
      <c r="L12" s="82">
        <v>10</v>
      </c>
      <c r="M12" s="28"/>
      <c r="N12" s="34"/>
      <c r="O12" s="34"/>
      <c r="P12" s="78"/>
      <c r="Q12" s="28"/>
      <c r="R12" s="34"/>
      <c r="S12" s="34"/>
      <c r="T12" s="31"/>
      <c r="U12" s="77">
        <v>5</v>
      </c>
      <c r="V12" s="77">
        <v>7</v>
      </c>
      <c r="W12" s="113" t="s">
        <v>325</v>
      </c>
      <c r="X12" s="78">
        <v>27</v>
      </c>
      <c r="Y12" s="77">
        <v>5</v>
      </c>
      <c r="Z12" s="145">
        <v>7</v>
      </c>
      <c r="AA12" s="153" t="s">
        <v>350</v>
      </c>
      <c r="AB12" s="146">
        <v>28</v>
      </c>
      <c r="AC12" s="103">
        <v>10</v>
      </c>
      <c r="AD12" s="103">
        <v>0</v>
      </c>
      <c r="AE12" s="103">
        <v>0</v>
      </c>
      <c r="AF12" s="103">
        <v>7</v>
      </c>
      <c r="AG12" s="103">
        <v>7</v>
      </c>
      <c r="AH12" s="99">
        <f t="shared" si="0"/>
        <v>1.4</v>
      </c>
      <c r="AI12" s="78">
        <f t="shared" si="1"/>
        <v>55</v>
      </c>
      <c r="AJ12" s="82" t="s">
        <v>287</v>
      </c>
      <c r="AK12" s="140" t="s">
        <v>356</v>
      </c>
      <c r="AL12" s="86" t="s">
        <v>117</v>
      </c>
      <c r="AM12" s="12" t="s">
        <v>288</v>
      </c>
      <c r="AN12" s="12" t="s">
        <v>122</v>
      </c>
      <c r="AO12" s="12" t="s">
        <v>30</v>
      </c>
      <c r="AP12" s="12" t="s">
        <v>123</v>
      </c>
      <c r="AQ12" s="12" t="s">
        <v>124</v>
      </c>
      <c r="AR12" s="12" t="s">
        <v>28</v>
      </c>
      <c r="AS12" s="12" t="s">
        <v>125</v>
      </c>
      <c r="AT12" s="12" t="s">
        <v>289</v>
      </c>
      <c r="AU12" s="14"/>
      <c r="AV12" s="14"/>
    </row>
    <row r="13" spans="1:48" s="15" customFormat="1" ht="409.6" customHeight="1" x14ac:dyDescent="0.25">
      <c r="A13" s="236">
        <v>10</v>
      </c>
      <c r="B13" s="236" t="s">
        <v>86</v>
      </c>
      <c r="C13" s="236" t="s">
        <v>292</v>
      </c>
      <c r="D13" s="239" t="s">
        <v>127</v>
      </c>
      <c r="E13" s="19" t="s">
        <v>32</v>
      </c>
      <c r="F13" s="19" t="s">
        <v>128</v>
      </c>
      <c r="G13" s="19" t="s">
        <v>129</v>
      </c>
      <c r="H13" s="19" t="s">
        <v>255</v>
      </c>
      <c r="I13" s="19" t="s">
        <v>293</v>
      </c>
      <c r="J13" s="18" t="s">
        <v>130</v>
      </c>
      <c r="K13" s="18" t="s">
        <v>256</v>
      </c>
      <c r="L13" s="18">
        <v>61</v>
      </c>
      <c r="M13" s="28"/>
      <c r="N13" s="34"/>
      <c r="O13" s="34"/>
      <c r="P13" s="78"/>
      <c r="Q13" s="28"/>
      <c r="R13" s="34"/>
      <c r="S13" s="34"/>
      <c r="T13" s="31"/>
      <c r="U13" s="92">
        <v>51</v>
      </c>
      <c r="V13" s="93">
        <v>37</v>
      </c>
      <c r="W13" s="116" t="s">
        <v>321</v>
      </c>
      <c r="X13" s="96">
        <v>507</v>
      </c>
      <c r="Y13" s="92">
        <v>10</v>
      </c>
      <c r="Z13" s="147">
        <v>19</v>
      </c>
      <c r="AA13" s="116" t="s">
        <v>399</v>
      </c>
      <c r="AB13" s="148">
        <v>19</v>
      </c>
      <c r="AC13" s="101">
        <v>61</v>
      </c>
      <c r="AD13" s="101">
        <v>0</v>
      </c>
      <c r="AE13" s="101">
        <v>0</v>
      </c>
      <c r="AF13" s="101">
        <f>V13</f>
        <v>37</v>
      </c>
      <c r="AG13" s="101">
        <f>Z13</f>
        <v>19</v>
      </c>
      <c r="AH13" s="99">
        <f>(AF13+AG13)/AC13</f>
        <v>0.91803278688524592</v>
      </c>
      <c r="AI13" s="167">
        <f>P13+T13+X13+AB13</f>
        <v>526</v>
      </c>
      <c r="AJ13" s="108" t="s">
        <v>322</v>
      </c>
      <c r="AK13" s="16" t="s">
        <v>294</v>
      </c>
      <c r="AL13" s="38" t="s">
        <v>29</v>
      </c>
      <c r="AM13" s="19" t="s">
        <v>90</v>
      </c>
      <c r="AN13" s="19" t="s">
        <v>25</v>
      </c>
      <c r="AO13" s="19" t="s">
        <v>30</v>
      </c>
      <c r="AP13" s="19" t="s">
        <v>87</v>
      </c>
      <c r="AQ13" s="19" t="s">
        <v>295</v>
      </c>
      <c r="AR13" s="19" t="s">
        <v>33</v>
      </c>
      <c r="AS13" s="19" t="s">
        <v>34</v>
      </c>
      <c r="AT13" s="19" t="s">
        <v>88</v>
      </c>
      <c r="AU13" s="88"/>
      <c r="AV13" s="88"/>
    </row>
    <row r="14" spans="1:48" s="15" customFormat="1" ht="305.10000000000002" customHeight="1" x14ac:dyDescent="0.25">
      <c r="A14" s="213"/>
      <c r="B14" s="240"/>
      <c r="C14" s="240"/>
      <c r="D14" s="240"/>
      <c r="E14" s="19" t="s">
        <v>162</v>
      </c>
      <c r="F14" s="19" t="s">
        <v>145</v>
      </c>
      <c r="G14" s="19" t="s">
        <v>145</v>
      </c>
      <c r="H14" s="19" t="s">
        <v>156</v>
      </c>
      <c r="I14" s="19" t="s">
        <v>157</v>
      </c>
      <c r="J14" s="19" t="s">
        <v>158</v>
      </c>
      <c r="K14" s="18" t="s">
        <v>159</v>
      </c>
      <c r="L14" s="18">
        <v>15</v>
      </c>
      <c r="M14" s="28"/>
      <c r="N14" s="34"/>
      <c r="O14" s="34"/>
      <c r="P14" s="78"/>
      <c r="Q14" s="28"/>
      <c r="R14" s="34"/>
      <c r="S14" s="34"/>
      <c r="T14" s="31"/>
      <c r="U14" s="94">
        <v>15</v>
      </c>
      <c r="V14" s="95">
        <v>19</v>
      </c>
      <c r="W14" s="117" t="s">
        <v>315</v>
      </c>
      <c r="X14" s="97">
        <v>60</v>
      </c>
      <c r="Y14" s="94">
        <v>0</v>
      </c>
      <c r="Z14" s="149">
        <v>0</v>
      </c>
      <c r="AA14" s="154" t="s">
        <v>357</v>
      </c>
      <c r="AB14" s="150">
        <v>0</v>
      </c>
      <c r="AC14" s="102">
        <v>15</v>
      </c>
      <c r="AD14" s="102">
        <v>0</v>
      </c>
      <c r="AE14" s="102">
        <v>0</v>
      </c>
      <c r="AF14" s="102">
        <v>19</v>
      </c>
      <c r="AG14" s="102">
        <v>0</v>
      </c>
      <c r="AH14" s="99">
        <f t="shared" si="0"/>
        <v>1.2666666666666666</v>
      </c>
      <c r="AI14" s="78">
        <f t="shared" si="1"/>
        <v>60</v>
      </c>
      <c r="AJ14" s="63" t="s">
        <v>160</v>
      </c>
      <c r="AK14" s="108" t="s">
        <v>358</v>
      </c>
      <c r="AL14" s="38" t="s">
        <v>29</v>
      </c>
      <c r="AM14" s="19" t="s">
        <v>66</v>
      </c>
      <c r="AN14" s="19" t="s">
        <v>25</v>
      </c>
      <c r="AO14" s="19" t="s">
        <v>30</v>
      </c>
      <c r="AP14" s="19" t="s">
        <v>87</v>
      </c>
      <c r="AQ14" s="19" t="s">
        <v>161</v>
      </c>
      <c r="AR14" s="19" t="s">
        <v>33</v>
      </c>
      <c r="AS14" s="19" t="s">
        <v>34</v>
      </c>
      <c r="AT14" s="19" t="s">
        <v>88</v>
      </c>
      <c r="AU14" s="88"/>
      <c r="AV14" s="88"/>
    </row>
    <row r="15" spans="1:48" s="65" customFormat="1" ht="409.6" customHeight="1" x14ac:dyDescent="0.25">
      <c r="A15" s="11">
        <v>11</v>
      </c>
      <c r="B15" s="11" t="s">
        <v>142</v>
      </c>
      <c r="C15" s="11" t="s">
        <v>143</v>
      </c>
      <c r="D15" s="12" t="s">
        <v>31</v>
      </c>
      <c r="E15" s="12" t="s">
        <v>144</v>
      </c>
      <c r="F15" s="12" t="s">
        <v>145</v>
      </c>
      <c r="G15" s="12" t="s">
        <v>145</v>
      </c>
      <c r="H15" s="12" t="s">
        <v>146</v>
      </c>
      <c r="I15" s="12" t="s">
        <v>147</v>
      </c>
      <c r="J15" s="12" t="s">
        <v>148</v>
      </c>
      <c r="K15" s="11" t="s">
        <v>35</v>
      </c>
      <c r="L15" s="11">
        <v>10</v>
      </c>
      <c r="M15" s="28"/>
      <c r="N15" s="34"/>
      <c r="O15" s="34"/>
      <c r="P15" s="78"/>
      <c r="Q15" s="28"/>
      <c r="R15" s="34"/>
      <c r="S15" s="34"/>
      <c r="T15" s="31"/>
      <c r="U15" s="28">
        <v>6</v>
      </c>
      <c r="V15" s="34">
        <v>10</v>
      </c>
      <c r="W15" s="114" t="s">
        <v>312</v>
      </c>
      <c r="X15" s="31">
        <v>79</v>
      </c>
      <c r="Y15" s="28">
        <v>4</v>
      </c>
      <c r="Z15" s="141">
        <v>5</v>
      </c>
      <c r="AA15" s="154" t="s">
        <v>359</v>
      </c>
      <c r="AB15" s="142">
        <v>204</v>
      </c>
      <c r="AC15" s="98">
        <v>10</v>
      </c>
      <c r="AD15" s="98">
        <v>0</v>
      </c>
      <c r="AE15" s="98">
        <v>0</v>
      </c>
      <c r="AF15" s="98">
        <v>10</v>
      </c>
      <c r="AG15" s="98">
        <v>5</v>
      </c>
      <c r="AH15" s="99">
        <f t="shared" si="0"/>
        <v>1.5</v>
      </c>
      <c r="AI15" s="78">
        <f t="shared" si="1"/>
        <v>283</v>
      </c>
      <c r="AJ15" s="40" t="s">
        <v>149</v>
      </c>
      <c r="AK15" s="82" t="s">
        <v>313</v>
      </c>
      <c r="AL15" s="36" t="s">
        <v>150</v>
      </c>
      <c r="AM15" s="12" t="s">
        <v>296</v>
      </c>
      <c r="AN15" s="12" t="s">
        <v>151</v>
      </c>
      <c r="AO15" s="12" t="s">
        <v>30</v>
      </c>
      <c r="AP15" s="12" t="s">
        <v>152</v>
      </c>
      <c r="AQ15" s="12" t="s">
        <v>153</v>
      </c>
      <c r="AR15" s="12" t="s">
        <v>33</v>
      </c>
      <c r="AS15" s="12" t="s">
        <v>155</v>
      </c>
      <c r="AT15" s="64" t="s">
        <v>154</v>
      </c>
      <c r="AU15" s="16"/>
      <c r="AV15" s="16"/>
    </row>
    <row r="16" spans="1:48" s="65" customFormat="1" ht="409.6" customHeight="1" x14ac:dyDescent="0.25">
      <c r="A16" s="222">
        <v>12</v>
      </c>
      <c r="B16" s="241" t="s">
        <v>37</v>
      </c>
      <c r="C16" s="224" t="s">
        <v>38</v>
      </c>
      <c r="D16" s="230" t="s">
        <v>31</v>
      </c>
      <c r="E16" s="224" t="s">
        <v>301</v>
      </c>
      <c r="F16" s="226" t="s">
        <v>302</v>
      </c>
      <c r="G16" s="224" t="s">
        <v>303</v>
      </c>
      <c r="H16" s="228" t="s">
        <v>231</v>
      </c>
      <c r="I16" s="230" t="s">
        <v>304</v>
      </c>
      <c r="J16" s="62" t="s">
        <v>314</v>
      </c>
      <c r="K16" s="70" t="s">
        <v>237</v>
      </c>
      <c r="L16" s="70">
        <v>18</v>
      </c>
      <c r="M16" s="71">
        <v>18</v>
      </c>
      <c r="N16" s="72">
        <v>14</v>
      </c>
      <c r="O16" s="110" t="s">
        <v>97</v>
      </c>
      <c r="P16" s="73">
        <v>84</v>
      </c>
      <c r="Q16" s="71">
        <v>18</v>
      </c>
      <c r="R16" s="74">
        <v>19</v>
      </c>
      <c r="S16" s="111" t="s">
        <v>106</v>
      </c>
      <c r="T16" s="73" t="s">
        <v>107</v>
      </c>
      <c r="U16" s="71">
        <v>18</v>
      </c>
      <c r="V16" s="74">
        <v>18</v>
      </c>
      <c r="W16" s="111" t="s">
        <v>317</v>
      </c>
      <c r="X16" s="73" t="s">
        <v>380</v>
      </c>
      <c r="Y16" s="71">
        <v>18</v>
      </c>
      <c r="Z16" s="71">
        <v>25</v>
      </c>
      <c r="AA16" s="71" t="s">
        <v>351</v>
      </c>
      <c r="AB16" s="73" t="s">
        <v>379</v>
      </c>
      <c r="AC16" s="103">
        <v>18</v>
      </c>
      <c r="AD16" s="103">
        <v>14</v>
      </c>
      <c r="AE16" s="103">
        <v>19</v>
      </c>
      <c r="AF16" s="103">
        <v>18</v>
      </c>
      <c r="AG16" s="103">
        <v>25</v>
      </c>
      <c r="AH16" s="99">
        <f t="shared" si="0"/>
        <v>2.3888888888888888</v>
      </c>
      <c r="AI16" s="73">
        <v>2369</v>
      </c>
      <c r="AJ16" s="237" t="s">
        <v>232</v>
      </c>
      <c r="AK16" s="112" t="s">
        <v>318</v>
      </c>
      <c r="AL16" s="75" t="s">
        <v>39</v>
      </c>
      <c r="AM16" s="62" t="s">
        <v>89</v>
      </c>
      <c r="AN16" s="76" t="s">
        <v>40</v>
      </c>
      <c r="AO16" s="224" t="s">
        <v>30</v>
      </c>
      <c r="AP16" s="226" t="s">
        <v>305</v>
      </c>
      <c r="AQ16" s="224" t="s">
        <v>233</v>
      </c>
      <c r="AR16" s="79" t="s">
        <v>33</v>
      </c>
      <c r="AS16" s="76" t="s">
        <v>98</v>
      </c>
      <c r="AT16" s="222" t="s">
        <v>306</v>
      </c>
      <c r="AU16" s="16"/>
      <c r="AV16" s="16"/>
    </row>
    <row r="17" spans="1:48" s="16" customFormat="1" ht="268.5" customHeight="1" x14ac:dyDescent="0.25">
      <c r="A17" s="235"/>
      <c r="B17" s="233"/>
      <c r="C17" s="225"/>
      <c r="D17" s="231"/>
      <c r="E17" s="225"/>
      <c r="F17" s="227"/>
      <c r="G17" s="225"/>
      <c r="H17" s="229"/>
      <c r="I17" s="231"/>
      <c r="J17" s="84" t="s">
        <v>234</v>
      </c>
      <c r="K17" s="84" t="s">
        <v>235</v>
      </c>
      <c r="L17" s="84">
        <v>2</v>
      </c>
      <c r="M17" s="77"/>
      <c r="N17" s="77"/>
      <c r="O17" s="77"/>
      <c r="P17" s="78"/>
      <c r="Q17" s="77"/>
      <c r="R17" s="77"/>
      <c r="S17" s="77"/>
      <c r="T17" s="78"/>
      <c r="U17" s="77"/>
      <c r="V17" s="77"/>
      <c r="W17" s="113" t="s">
        <v>319</v>
      </c>
      <c r="X17" s="78"/>
      <c r="Y17" s="137">
        <v>2</v>
      </c>
      <c r="Z17" s="137">
        <v>2</v>
      </c>
      <c r="AA17" s="137" t="s">
        <v>352</v>
      </c>
      <c r="AB17" s="146" t="s">
        <v>378</v>
      </c>
      <c r="AC17" s="103">
        <v>2</v>
      </c>
      <c r="AD17" s="103">
        <v>0</v>
      </c>
      <c r="AE17" s="103">
        <v>0</v>
      </c>
      <c r="AF17" s="103">
        <v>0</v>
      </c>
      <c r="AG17" s="103">
        <v>2</v>
      </c>
      <c r="AH17" s="99">
        <f t="shared" si="0"/>
        <v>1</v>
      </c>
      <c r="AI17" s="78">
        <v>40</v>
      </c>
      <c r="AJ17" s="238"/>
      <c r="AK17" s="84" t="s">
        <v>320</v>
      </c>
      <c r="AL17" s="84" t="s">
        <v>150</v>
      </c>
      <c r="AM17" s="84" t="s">
        <v>236</v>
      </c>
      <c r="AN17" s="80" t="s">
        <v>307</v>
      </c>
      <c r="AO17" s="232"/>
      <c r="AP17" s="233"/>
      <c r="AQ17" s="232"/>
      <c r="AR17" s="81" t="s">
        <v>28</v>
      </c>
      <c r="AS17" s="84" t="s">
        <v>308</v>
      </c>
      <c r="AT17" s="223"/>
    </row>
    <row r="18" spans="1:48" s="15" customFormat="1" ht="186" customHeight="1" x14ac:dyDescent="0.25">
      <c r="A18" s="20">
        <v>13</v>
      </c>
      <c r="B18" s="22" t="s">
        <v>46</v>
      </c>
      <c r="C18" s="22" t="s">
        <v>47</v>
      </c>
      <c r="D18" s="23" t="s">
        <v>48</v>
      </c>
      <c r="E18" s="21" t="s">
        <v>49</v>
      </c>
      <c r="F18" s="25" t="s">
        <v>91</v>
      </c>
      <c r="G18" s="109"/>
      <c r="H18" s="23"/>
      <c r="I18" s="23" t="s">
        <v>336</v>
      </c>
      <c r="J18" s="23" t="s">
        <v>334</v>
      </c>
      <c r="K18" s="22" t="s">
        <v>335</v>
      </c>
      <c r="L18" s="22">
        <v>1</v>
      </c>
      <c r="M18" s="29"/>
      <c r="N18" s="42"/>
      <c r="O18" s="42" t="s">
        <v>102</v>
      </c>
      <c r="P18" s="32"/>
      <c r="Q18" s="29"/>
      <c r="R18" s="45"/>
      <c r="S18" s="45" t="s">
        <v>297</v>
      </c>
      <c r="T18" s="46"/>
      <c r="U18" s="56"/>
      <c r="V18" s="57"/>
      <c r="W18" s="118" t="s">
        <v>377</v>
      </c>
      <c r="X18" s="91">
        <v>109</v>
      </c>
      <c r="Y18" s="139">
        <v>1</v>
      </c>
      <c r="Z18" s="139">
        <v>1</v>
      </c>
      <c r="AA18" s="118" t="s">
        <v>375</v>
      </c>
      <c r="AB18" s="151">
        <v>218</v>
      </c>
      <c r="AC18" s="104">
        <v>1</v>
      </c>
      <c r="AD18" s="104">
        <v>0</v>
      </c>
      <c r="AE18" s="104">
        <v>0</v>
      </c>
      <c r="AF18" s="104">
        <v>0</v>
      </c>
      <c r="AG18" s="104">
        <v>1</v>
      </c>
      <c r="AH18" s="99">
        <f t="shared" si="0"/>
        <v>1</v>
      </c>
      <c r="AI18" s="167">
        <f>AB18</f>
        <v>218</v>
      </c>
      <c r="AJ18" s="40" t="s">
        <v>262</v>
      </c>
      <c r="AK18" s="109" t="s">
        <v>332</v>
      </c>
      <c r="AL18" s="39" t="s">
        <v>50</v>
      </c>
      <c r="AM18" s="23" t="s">
        <v>43</v>
      </c>
      <c r="AN18" s="23" t="s">
        <v>51</v>
      </c>
      <c r="AO18" s="23" t="s">
        <v>30</v>
      </c>
      <c r="AP18" s="23" t="s">
        <v>41</v>
      </c>
      <c r="AQ18" s="23" t="s">
        <v>52</v>
      </c>
      <c r="AR18" s="23" t="s">
        <v>33</v>
      </c>
      <c r="AS18" s="21" t="s">
        <v>34</v>
      </c>
      <c r="AT18" s="23"/>
      <c r="AU18" s="24"/>
      <c r="AV18" s="24"/>
    </row>
    <row r="19" spans="1:48" s="15" customFormat="1" ht="287.10000000000002" customHeight="1" x14ac:dyDescent="0.25">
      <c r="A19" s="11">
        <v>14</v>
      </c>
      <c r="B19" s="11" t="s">
        <v>53</v>
      </c>
      <c r="C19" s="12" t="s">
        <v>54</v>
      </c>
      <c r="D19" s="12" t="s">
        <v>48</v>
      </c>
      <c r="E19" s="12" t="s">
        <v>49</v>
      </c>
      <c r="F19" s="12"/>
      <c r="G19" s="12" t="s">
        <v>55</v>
      </c>
      <c r="H19" s="12"/>
      <c r="I19" s="12" t="s">
        <v>92</v>
      </c>
      <c r="J19" s="12" t="s">
        <v>56</v>
      </c>
      <c r="K19" s="43" t="s">
        <v>93</v>
      </c>
      <c r="L19" s="13" t="s">
        <v>79</v>
      </c>
      <c r="M19" s="28" t="s">
        <v>79</v>
      </c>
      <c r="N19" s="33"/>
      <c r="O19" s="33" t="s">
        <v>103</v>
      </c>
      <c r="P19" s="31"/>
      <c r="Q19" s="28" t="s">
        <v>79</v>
      </c>
      <c r="R19" s="34">
        <v>7</v>
      </c>
      <c r="S19" s="34" t="s">
        <v>333</v>
      </c>
      <c r="T19" s="31"/>
      <c r="U19" s="54" t="s">
        <v>79</v>
      </c>
      <c r="V19" s="89">
        <v>7</v>
      </c>
      <c r="W19" s="115" t="s">
        <v>337</v>
      </c>
      <c r="X19" s="90"/>
      <c r="Y19" s="55" t="s">
        <v>79</v>
      </c>
      <c r="Z19" s="143">
        <v>1</v>
      </c>
      <c r="AA19" s="54" t="s">
        <v>369</v>
      </c>
      <c r="AB19" s="144"/>
      <c r="AC19" s="100" t="s">
        <v>79</v>
      </c>
      <c r="AD19" s="100">
        <v>0</v>
      </c>
      <c r="AE19" s="100">
        <v>7</v>
      </c>
      <c r="AF19" s="100">
        <v>7</v>
      </c>
      <c r="AG19" s="100">
        <v>1</v>
      </c>
      <c r="AH19" s="99">
        <f>(AF19+AG19)/8</f>
        <v>1</v>
      </c>
      <c r="AI19" s="78">
        <f>P19+T19+X19+AB19</f>
        <v>0</v>
      </c>
      <c r="AJ19" s="40" t="s">
        <v>108</v>
      </c>
      <c r="AK19" s="82"/>
      <c r="AL19" s="36" t="s">
        <v>39</v>
      </c>
      <c r="AM19" s="12" t="s">
        <v>57</v>
      </c>
      <c r="AN19" s="12" t="s">
        <v>51</v>
      </c>
      <c r="AO19" s="12" t="s">
        <v>26</v>
      </c>
      <c r="AP19" s="12" t="s">
        <v>58</v>
      </c>
      <c r="AQ19" s="12" t="s">
        <v>59</v>
      </c>
      <c r="AR19" s="12" t="s">
        <v>33</v>
      </c>
      <c r="AS19" s="12" t="s">
        <v>34</v>
      </c>
      <c r="AT19" s="12" t="s">
        <v>60</v>
      </c>
      <c r="AU19" s="14"/>
      <c r="AV19" s="14"/>
    </row>
    <row r="20" spans="1:48" s="4" customFormat="1" ht="113.45" customHeight="1" x14ac:dyDescent="0.25">
      <c r="A20" s="2">
        <v>15</v>
      </c>
      <c r="B20" s="2" t="s">
        <v>61</v>
      </c>
      <c r="C20" s="3" t="s">
        <v>62</v>
      </c>
      <c r="D20" s="3" t="s">
        <v>48</v>
      </c>
      <c r="E20" s="3" t="s">
        <v>49</v>
      </c>
      <c r="F20" s="3"/>
      <c r="G20" s="3" t="s">
        <v>94</v>
      </c>
      <c r="H20" s="3"/>
      <c r="I20" s="3" t="s">
        <v>63</v>
      </c>
      <c r="J20" s="3" t="s">
        <v>64</v>
      </c>
      <c r="K20" s="2" t="s">
        <v>35</v>
      </c>
      <c r="L20" s="2" t="s">
        <v>65</v>
      </c>
      <c r="M20" s="28" t="s">
        <v>65</v>
      </c>
      <c r="N20" s="33"/>
      <c r="O20" s="33" t="s">
        <v>367</v>
      </c>
      <c r="P20" s="31"/>
      <c r="Q20" s="28" t="s">
        <v>65</v>
      </c>
      <c r="R20" s="34"/>
      <c r="S20" s="33" t="s">
        <v>367</v>
      </c>
      <c r="T20" s="31"/>
      <c r="U20" s="28" t="s">
        <v>65</v>
      </c>
      <c r="V20" s="89">
        <v>1</v>
      </c>
      <c r="W20" s="115" t="s">
        <v>368</v>
      </c>
      <c r="X20" s="90"/>
      <c r="Y20" s="28" t="s">
        <v>65</v>
      </c>
      <c r="Z20" s="143"/>
      <c r="AA20" s="33" t="s">
        <v>367</v>
      </c>
      <c r="AB20" s="144"/>
      <c r="AC20" s="100" t="s">
        <v>65</v>
      </c>
      <c r="AD20" s="100">
        <v>0</v>
      </c>
      <c r="AE20" s="100">
        <v>0</v>
      </c>
      <c r="AF20" s="100">
        <v>1</v>
      </c>
      <c r="AG20" s="100">
        <v>0</v>
      </c>
      <c r="AH20" s="99">
        <f>(AF20+AG20)/1</f>
        <v>1</v>
      </c>
      <c r="AI20" s="78">
        <f>P20+T20+X20+AB20</f>
        <v>0</v>
      </c>
      <c r="AJ20" s="40" t="s">
        <v>262</v>
      </c>
      <c r="AK20" s="82"/>
      <c r="AL20" s="37" t="s">
        <v>50</v>
      </c>
      <c r="AM20" s="3" t="s">
        <v>66</v>
      </c>
      <c r="AN20" s="3" t="s">
        <v>51</v>
      </c>
      <c r="AO20" s="3" t="s">
        <v>26</v>
      </c>
      <c r="AP20" s="3" t="s">
        <v>58</v>
      </c>
      <c r="AQ20" s="3" t="s">
        <v>67</v>
      </c>
      <c r="AR20" s="3" t="s">
        <v>33</v>
      </c>
      <c r="AS20" s="3" t="s">
        <v>34</v>
      </c>
      <c r="AT20" s="12" t="s">
        <v>60</v>
      </c>
      <c r="AU20" s="1"/>
      <c r="AV20" s="1"/>
    </row>
    <row r="21" spans="1:48" s="135" customFormat="1" ht="360.6" customHeight="1" x14ac:dyDescent="0.25">
      <c r="A21" s="124">
        <v>16</v>
      </c>
      <c r="B21" s="124" t="s">
        <v>68</v>
      </c>
      <c r="C21" s="124" t="s">
        <v>69</v>
      </c>
      <c r="D21" s="125" t="s">
        <v>105</v>
      </c>
      <c r="E21" s="125" t="s">
        <v>105</v>
      </c>
      <c r="F21" s="125"/>
      <c r="G21" s="125" t="s">
        <v>44</v>
      </c>
      <c r="H21" s="125"/>
      <c r="I21" s="125" t="s">
        <v>42</v>
      </c>
      <c r="J21" s="125" t="s">
        <v>71</v>
      </c>
      <c r="K21" s="70" t="s">
        <v>80</v>
      </c>
      <c r="L21" s="124">
        <v>8</v>
      </c>
      <c r="M21" s="71"/>
      <c r="N21" s="72">
        <v>3</v>
      </c>
      <c r="O21" s="72" t="s">
        <v>338</v>
      </c>
      <c r="P21" s="73">
        <v>24</v>
      </c>
      <c r="Q21" s="71"/>
      <c r="R21" s="126">
        <v>3</v>
      </c>
      <c r="S21" s="127" t="s">
        <v>298</v>
      </c>
      <c r="T21" s="128">
        <v>25</v>
      </c>
      <c r="U21" s="122">
        <v>3</v>
      </c>
      <c r="V21" s="129">
        <v>3</v>
      </c>
      <c r="W21" s="130" t="s">
        <v>346</v>
      </c>
      <c r="X21" s="131">
        <v>35</v>
      </c>
      <c r="Y21" s="122">
        <v>5</v>
      </c>
      <c r="Z21" s="152">
        <v>6</v>
      </c>
      <c r="AA21" s="152" t="s">
        <v>396</v>
      </c>
      <c r="AB21" s="178">
        <v>49</v>
      </c>
      <c r="AC21" s="100">
        <v>8</v>
      </c>
      <c r="AD21" s="100">
        <v>3</v>
      </c>
      <c r="AE21" s="100">
        <v>3</v>
      </c>
      <c r="AF21" s="100">
        <v>3</v>
      </c>
      <c r="AG21" s="100">
        <v>6</v>
      </c>
      <c r="AH21" s="99">
        <f>(AF21+AG21)/AC21</f>
        <v>1.125</v>
      </c>
      <c r="AI21" s="167">
        <f>P21+T21+X21+AB21</f>
        <v>133</v>
      </c>
      <c r="AJ21" s="132" t="s">
        <v>100</v>
      </c>
      <c r="AK21" s="121" t="s">
        <v>323</v>
      </c>
      <c r="AL21" s="133" t="s">
        <v>39</v>
      </c>
      <c r="AM21" s="125" t="s">
        <v>72</v>
      </c>
      <c r="AN21" s="125" t="s">
        <v>73</v>
      </c>
      <c r="AO21" s="125" t="s">
        <v>26</v>
      </c>
      <c r="AP21" s="125" t="s">
        <v>74</v>
      </c>
      <c r="AQ21" s="125" t="s">
        <v>27</v>
      </c>
      <c r="AR21" s="125" t="s">
        <v>33</v>
      </c>
      <c r="AS21" s="125" t="s">
        <v>34</v>
      </c>
      <c r="AT21" s="62" t="s">
        <v>60</v>
      </c>
      <c r="AU21" s="134"/>
      <c r="AV21" s="134"/>
    </row>
    <row r="22" spans="1:48" s="135" customFormat="1" ht="409.6" customHeight="1" x14ac:dyDescent="0.25">
      <c r="A22" s="136">
        <v>17</v>
      </c>
      <c r="B22" s="136" t="s">
        <v>75</v>
      </c>
      <c r="C22" s="136" t="s">
        <v>76</v>
      </c>
      <c r="D22" s="120" t="s">
        <v>70</v>
      </c>
      <c r="E22" s="120" t="s">
        <v>299</v>
      </c>
      <c r="F22" s="120"/>
      <c r="G22" s="120" t="s">
        <v>163</v>
      </c>
      <c r="H22" s="120" t="s">
        <v>36</v>
      </c>
      <c r="I22" s="120" t="s">
        <v>42</v>
      </c>
      <c r="J22" s="120" t="s">
        <v>71</v>
      </c>
      <c r="K22" s="136" t="s">
        <v>394</v>
      </c>
      <c r="L22" s="179" t="s">
        <v>376</v>
      </c>
      <c r="M22" s="180"/>
      <c r="N22" s="181">
        <v>4</v>
      </c>
      <c r="O22" s="181" t="s">
        <v>99</v>
      </c>
      <c r="P22" s="182">
        <v>29</v>
      </c>
      <c r="Q22" s="180"/>
      <c r="R22" s="127" t="s">
        <v>391</v>
      </c>
      <c r="S22" s="127" t="s">
        <v>390</v>
      </c>
      <c r="T22" s="182">
        <v>361</v>
      </c>
      <c r="U22" s="183">
        <v>7</v>
      </c>
      <c r="V22" s="184" t="s">
        <v>392</v>
      </c>
      <c r="W22" s="185" t="s">
        <v>339</v>
      </c>
      <c r="X22" s="186">
        <v>170</v>
      </c>
      <c r="Y22" s="183" t="s">
        <v>331</v>
      </c>
      <c r="Z22" s="187" t="s">
        <v>393</v>
      </c>
      <c r="AA22" s="188" t="s">
        <v>381</v>
      </c>
      <c r="AB22" s="189">
        <v>162</v>
      </c>
      <c r="AC22" s="190" t="s">
        <v>376</v>
      </c>
      <c r="AD22" s="191">
        <v>0</v>
      </c>
      <c r="AE22" s="191">
        <v>6</v>
      </c>
      <c r="AF22" s="191">
        <v>7</v>
      </c>
      <c r="AG22" s="191">
        <v>5</v>
      </c>
      <c r="AH22" s="99">
        <f>(AF22+AG22)/12</f>
        <v>1</v>
      </c>
      <c r="AI22" s="167">
        <f>P22+T22+X22+AB22</f>
        <v>722</v>
      </c>
      <c r="AJ22" s="138" t="s">
        <v>300</v>
      </c>
      <c r="AK22" s="119" t="s">
        <v>316</v>
      </c>
      <c r="AL22" s="120" t="s">
        <v>39</v>
      </c>
      <c r="AM22" s="120" t="s">
        <v>72</v>
      </c>
      <c r="AN22" s="120" t="s">
        <v>73</v>
      </c>
      <c r="AO22" s="120" t="s">
        <v>26</v>
      </c>
      <c r="AP22" s="120" t="s">
        <v>74</v>
      </c>
      <c r="AQ22" s="120" t="s">
        <v>77</v>
      </c>
      <c r="AR22" s="120" t="s">
        <v>33</v>
      </c>
      <c r="AS22" s="120" t="s">
        <v>34</v>
      </c>
      <c r="AT22" s="119" t="s">
        <v>60</v>
      </c>
      <c r="AU22" s="134"/>
      <c r="AV22" s="134"/>
    </row>
    <row r="23" spans="1:48" s="15" customFormat="1" ht="30.6" customHeight="1" x14ac:dyDescent="0.25">
      <c r="A23" s="14"/>
      <c r="B23" s="14"/>
      <c r="C23" s="14"/>
      <c r="D23" s="14"/>
      <c r="E23" s="14"/>
      <c r="F23" s="14"/>
      <c r="G23" s="14"/>
      <c r="H23" s="14"/>
      <c r="I23" s="14"/>
      <c r="J23" s="14"/>
      <c r="K23" s="14"/>
      <c r="L23" s="192">
        <v>186</v>
      </c>
      <c r="M23" s="193"/>
      <c r="N23" s="193"/>
      <c r="O23" s="193"/>
      <c r="P23" s="193"/>
      <c r="Q23" s="193"/>
      <c r="R23" s="193"/>
      <c r="S23" s="193"/>
      <c r="T23" s="193"/>
      <c r="U23" s="194">
        <v>118</v>
      </c>
      <c r="V23" s="194">
        <v>123</v>
      </c>
      <c r="W23" s="194" t="s">
        <v>345</v>
      </c>
      <c r="X23" s="194"/>
      <c r="Y23" s="195"/>
      <c r="Z23" s="196"/>
      <c r="AA23" s="196"/>
      <c r="AB23" s="197"/>
      <c r="AC23" s="234" t="s">
        <v>389</v>
      </c>
      <c r="AD23" s="234"/>
      <c r="AE23" s="234"/>
      <c r="AF23" s="234"/>
      <c r="AG23" s="234"/>
      <c r="AH23" s="198">
        <f>SUM(AH3:AH22)/20</f>
        <v>1.3415960837887069</v>
      </c>
      <c r="AI23" s="199">
        <f>SUM(AI3:AI22)</f>
        <v>25705</v>
      </c>
      <c r="AJ23" s="26"/>
      <c r="AK23" s="14"/>
      <c r="AL23" s="14"/>
      <c r="AM23" s="14"/>
      <c r="AN23" s="14"/>
      <c r="AO23" s="14"/>
      <c r="AP23" s="14"/>
      <c r="AQ23" s="14"/>
      <c r="AR23" s="14"/>
      <c r="AS23" s="14"/>
      <c r="AT23" s="14"/>
      <c r="AU23" s="14"/>
      <c r="AV23" s="14"/>
    </row>
    <row r="24" spans="1:48" s="15" customFormat="1" x14ac:dyDescent="0.25">
      <c r="A24" s="14"/>
      <c r="B24" s="14"/>
      <c r="C24" s="14"/>
      <c r="D24" s="14"/>
      <c r="E24" s="14"/>
      <c r="F24" s="14"/>
      <c r="G24" s="14"/>
      <c r="H24" s="14"/>
      <c r="I24" s="14"/>
      <c r="J24" s="14"/>
      <c r="K24" s="14"/>
      <c r="L24" s="14"/>
      <c r="M24" s="14"/>
      <c r="N24" s="14"/>
      <c r="O24" s="14"/>
      <c r="P24" s="14"/>
      <c r="Q24" s="14"/>
      <c r="R24" s="14"/>
      <c r="S24" s="14"/>
      <c r="T24" s="14"/>
      <c r="U24" s="50"/>
      <c r="W24" s="50"/>
      <c r="X24" s="49"/>
      <c r="Y24" s="58"/>
      <c r="Z24" s="59"/>
      <c r="AA24" s="59"/>
      <c r="AB24" s="60"/>
      <c r="AC24" s="49"/>
      <c r="AD24" s="49"/>
      <c r="AE24" s="49"/>
      <c r="AF24" s="49"/>
      <c r="AG24" s="49"/>
      <c r="AH24" s="49"/>
      <c r="AI24" s="49"/>
      <c r="AJ24" s="26"/>
      <c r="AK24" s="14"/>
      <c r="AL24" s="14"/>
      <c r="AM24" s="14"/>
      <c r="AN24" s="14"/>
      <c r="AO24" s="14"/>
      <c r="AP24" s="14"/>
      <c r="AQ24" s="14"/>
      <c r="AR24" s="14"/>
      <c r="AS24" s="14"/>
      <c r="AT24" s="14"/>
      <c r="AU24" s="14"/>
      <c r="AV24" s="14"/>
    </row>
    <row r="25" spans="1:48" s="15" customFormat="1" x14ac:dyDescent="0.25">
      <c r="A25" s="14"/>
      <c r="B25" s="14"/>
      <c r="C25" s="14"/>
      <c r="D25" s="14"/>
      <c r="E25" s="14"/>
      <c r="F25" s="14"/>
      <c r="G25" s="14"/>
      <c r="H25" s="14"/>
      <c r="I25" s="14"/>
      <c r="J25" s="14"/>
      <c r="K25" s="14"/>
      <c r="L25" s="14"/>
      <c r="M25" s="14"/>
      <c r="N25" s="14"/>
      <c r="O25" s="14"/>
      <c r="P25" s="14"/>
      <c r="Q25" s="14"/>
      <c r="R25" s="14"/>
      <c r="S25" s="14"/>
      <c r="T25" s="14"/>
      <c r="U25" s="50">
        <f>(U23*L25)/L23</f>
        <v>0</v>
      </c>
      <c r="V25" s="50">
        <f>(V23*L25)/L23</f>
        <v>0</v>
      </c>
      <c r="W25" s="50"/>
      <c r="X25" s="49"/>
      <c r="Y25" s="58"/>
      <c r="Z25" s="59"/>
      <c r="AA25" s="59"/>
      <c r="AB25" s="60"/>
      <c r="AC25" s="49"/>
      <c r="AD25" s="49"/>
      <c r="AE25" s="49"/>
      <c r="AF25" s="49"/>
      <c r="AG25" s="49"/>
      <c r="AH25" s="49"/>
      <c r="AI25" s="49"/>
      <c r="AJ25" s="26"/>
      <c r="AK25" s="14"/>
      <c r="AL25" s="14"/>
      <c r="AM25" s="14"/>
      <c r="AN25" s="14"/>
      <c r="AO25" s="14"/>
      <c r="AP25" s="14"/>
      <c r="AQ25" s="14"/>
      <c r="AR25" s="14"/>
      <c r="AS25" s="14"/>
      <c r="AT25" s="14"/>
      <c r="AU25" s="14"/>
      <c r="AV25" s="14"/>
    </row>
    <row r="26" spans="1:48" s="15" customFormat="1" x14ac:dyDescent="0.25">
      <c r="A26" s="14"/>
      <c r="B26" s="14"/>
      <c r="C26" s="14"/>
      <c r="D26" s="14"/>
      <c r="E26" s="14"/>
      <c r="F26" s="14"/>
      <c r="G26" s="14"/>
      <c r="H26" s="14"/>
      <c r="I26" s="14"/>
      <c r="J26" s="14"/>
      <c r="K26" s="14"/>
      <c r="L26" s="14"/>
      <c r="M26" s="14"/>
      <c r="N26" s="14"/>
      <c r="O26" s="14"/>
      <c r="P26" s="14"/>
      <c r="Q26" s="14"/>
      <c r="R26" s="14"/>
      <c r="S26" s="14"/>
      <c r="T26" s="14"/>
      <c r="U26" s="50"/>
      <c r="V26" s="50"/>
      <c r="W26" s="50"/>
      <c r="X26" s="50"/>
      <c r="Y26" s="58"/>
      <c r="Z26" s="59"/>
      <c r="AA26" s="59"/>
      <c r="AB26" s="60"/>
      <c r="AC26" s="49"/>
      <c r="AD26" s="49"/>
      <c r="AE26" s="49"/>
      <c r="AF26" s="49"/>
      <c r="AG26" s="49"/>
      <c r="AH26" s="49"/>
      <c r="AI26" s="49"/>
      <c r="AJ26" s="26"/>
      <c r="AK26" s="14"/>
      <c r="AL26" s="14"/>
      <c r="AM26" s="14"/>
      <c r="AN26" s="14"/>
      <c r="AO26" s="14"/>
      <c r="AP26" s="14"/>
      <c r="AQ26" s="14"/>
      <c r="AR26" s="14"/>
      <c r="AS26" s="14"/>
      <c r="AT26" s="14"/>
      <c r="AU26" s="14"/>
      <c r="AV26" s="14"/>
    </row>
    <row r="27" spans="1:48" s="15" customFormat="1" x14ac:dyDescent="0.25">
      <c r="A27" s="14"/>
      <c r="B27" s="14"/>
      <c r="C27" s="14"/>
      <c r="D27" s="14"/>
      <c r="E27" s="14"/>
      <c r="F27" s="14"/>
      <c r="G27" s="14"/>
      <c r="H27" s="14"/>
      <c r="I27" s="14"/>
      <c r="J27" s="14"/>
      <c r="K27" s="14"/>
      <c r="L27" s="14"/>
      <c r="M27" s="14"/>
      <c r="N27" s="14"/>
      <c r="O27" s="14"/>
      <c r="P27" s="14"/>
      <c r="Q27" s="14"/>
      <c r="R27" s="14"/>
      <c r="S27" s="14"/>
      <c r="T27" s="14"/>
      <c r="U27" s="50"/>
      <c r="V27" s="50"/>
      <c r="W27" s="50"/>
      <c r="X27" s="50"/>
      <c r="Y27" s="58"/>
      <c r="Z27" s="59"/>
      <c r="AA27" s="59"/>
      <c r="AB27" s="60"/>
      <c r="AC27" s="50"/>
      <c r="AD27" s="50"/>
      <c r="AE27" s="50"/>
      <c r="AF27" s="50"/>
      <c r="AG27" s="50"/>
      <c r="AH27" s="50"/>
      <c r="AI27" s="50"/>
      <c r="AJ27" s="14"/>
      <c r="AK27" s="14"/>
      <c r="AL27" s="14"/>
      <c r="AM27" s="14"/>
      <c r="AN27" s="14"/>
      <c r="AO27" s="14"/>
      <c r="AP27" s="14"/>
      <c r="AQ27" s="14"/>
      <c r="AR27" s="14"/>
      <c r="AS27" s="14"/>
      <c r="AT27" s="14"/>
      <c r="AU27" s="14"/>
      <c r="AV27" s="14"/>
    </row>
  </sheetData>
  <customSheetViews>
    <customSheetView guid="{4D1B073B-648E-4D39-9277-F741FF28E6A9}" filter="1" showAutoFilter="1">
      <pageMargins left="0.7" right="0.7" top="0.75" bottom="0.75" header="0.3" footer="0.3"/>
      <autoFilter ref="A3:AM28"/>
    </customSheetView>
  </customSheetViews>
  <mergeCells count="47">
    <mergeCell ref="AC23:AG23"/>
    <mergeCell ref="A16:A17"/>
    <mergeCell ref="A13:A14"/>
    <mergeCell ref="AJ16:AJ17"/>
    <mergeCell ref="AO16:AO17"/>
    <mergeCell ref="D13:D14"/>
    <mergeCell ref="C13:C14"/>
    <mergeCell ref="B16:B17"/>
    <mergeCell ref="C16:C17"/>
    <mergeCell ref="D16:D17"/>
    <mergeCell ref="B13:B14"/>
    <mergeCell ref="AT16:AT17"/>
    <mergeCell ref="E16:E17"/>
    <mergeCell ref="F16:F17"/>
    <mergeCell ref="G16:G17"/>
    <mergeCell ref="H16:H17"/>
    <mergeCell ref="I16:I17"/>
    <mergeCell ref="AQ16:AQ17"/>
    <mergeCell ref="AP16:AP17"/>
    <mergeCell ref="AT1:AT2"/>
    <mergeCell ref="AQ1:AQ2"/>
    <mergeCell ref="AR1:AR2"/>
    <mergeCell ref="AS1:AS2"/>
    <mergeCell ref="AC1:AI1"/>
    <mergeCell ref="AP1:AP2"/>
    <mergeCell ref="Y1:AB1"/>
    <mergeCell ref="K1:L1"/>
    <mergeCell ref="F1:F2"/>
    <mergeCell ref="AN1:AN2"/>
    <mergeCell ref="AO1:AO2"/>
    <mergeCell ref="AM1:AM2"/>
    <mergeCell ref="AJ1:AJ2"/>
    <mergeCell ref="AK1:AK2"/>
    <mergeCell ref="AL1:AL2"/>
    <mergeCell ref="Q1:T1"/>
    <mergeCell ref="M1:P1"/>
    <mergeCell ref="U1:X1"/>
    <mergeCell ref="G1:G2"/>
    <mergeCell ref="I1:I2"/>
    <mergeCell ref="H1:H2"/>
    <mergeCell ref="A11:A12"/>
    <mergeCell ref="A1:A2"/>
    <mergeCell ref="E1:E2"/>
    <mergeCell ref="D1:D2"/>
    <mergeCell ref="C1:C2"/>
    <mergeCell ref="B1:B2"/>
    <mergeCell ref="B11:B12"/>
  </mergeCells>
  <pageMargins left="0.7" right="0.7" top="0.75" bottom="0.75" header="0" footer="0"/>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Cronograma_PIPC_ IDPC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Flavie Zimmermann</dc:creator>
  <cp:lastModifiedBy>ESTUDIANTE</cp:lastModifiedBy>
  <dcterms:created xsi:type="dcterms:W3CDTF">2019-09-09T21:59:37Z</dcterms:created>
  <dcterms:modified xsi:type="dcterms:W3CDTF">2020-12-29T17:08:53Z</dcterms:modified>
</cp:coreProperties>
</file>