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7755" firstSheet="1" activeTab="3"/>
  </bookViews>
  <sheets>
    <sheet name="Listas" sheetId="2" state="hidden" r:id="rId1"/>
    <sheet name="PLAN I. CAPACITACIÓN" sheetId="1" r:id="rId2"/>
    <sheet name="PLAN BIENESTAR" sheetId="5" r:id="rId3"/>
    <sheet name="PLAN VACANTES" sheetId="6" r:id="rId4"/>
    <sheet name="SST" sheetId="7" r:id="rId5"/>
    <sheet name="PLAN E Y C" sheetId="8" r:id="rId6"/>
  </sheets>
  <externalReferences>
    <externalReference r:id="rId7"/>
    <externalReference r:id="rId8"/>
    <externalReference r:id="rId9"/>
  </externalReferences>
  <definedNames>
    <definedName name="ACI">Listas!$D$29</definedName>
    <definedName name="_xlnm.Print_Area" localSheetId="1">'PLAN I. CAPACITACIÓN'!$A$1:$AN$44</definedName>
    <definedName name="OAJ">Listas!$D$16:$D$17</definedName>
    <definedName name="OAJ_1110">Listas!#REF!</definedName>
    <definedName name="OAJ_PI">Listas!$H$20</definedName>
    <definedName name="OAP">Listas!$D$14:$D$15</definedName>
    <definedName name="OAP_1110">Listas!#REF!</definedName>
    <definedName name="OAP_PI">Listas!$H$19</definedName>
    <definedName name="ob1_">Listas!#REF!</definedName>
    <definedName name="ob2_">Listas!#REF!</definedName>
    <definedName name="ob3_">Listas!$D$40:$D$47</definedName>
    <definedName name="ob4_">Listas!$D$20:$D$32</definedName>
    <definedName name="ob5_">Listas!$D$33:$D$39</definedName>
    <definedName name="OBJ_1">Listas!$S$4:$S$6</definedName>
    <definedName name="OBJ_2">Listas!$S$7:$S$11</definedName>
    <definedName name="OBJ_3">Listas!$S$12:$S$18</definedName>
    <definedName name="OBJ_4">Listas!$S$19:$S$24</definedName>
    <definedName name="OBJ_5">Listas!$S$25:$S$30</definedName>
    <definedName name="objetivos">[1]Listas!$L$3:$L$8</definedName>
    <definedName name="Proyectos">Listas!$A$2:$A$6</definedName>
    <definedName name="SDAP">Listas!$D$19:$D$20</definedName>
    <definedName name="SDAP_1024">Listas!#REF!</definedName>
    <definedName name="SDAP_1107">Listas!#REF!</definedName>
    <definedName name="SDAP_PI">Listas!$H$14,Listas!$H$15</definedName>
    <definedName name="SDAP_PI_">Listas!$H$14:$H$15</definedName>
    <definedName name="SGC">Listas!$D$22:$D$28</definedName>
    <definedName name="SGC_1110">Listas!#REF!</definedName>
    <definedName name="SGC_PI">Listas!$H$18</definedName>
    <definedName name="SGTP">Listas!$D$21</definedName>
    <definedName name="SGTP_1112">Listas!#REF!</definedName>
    <definedName name="SGTP_PI">Listas!$H$17</definedName>
    <definedName name="SPIP">Listas!$D$18</definedName>
    <definedName name="SPIP_1114">Listas!#REF!</definedName>
    <definedName name="SPIP_PI">Listas!$H$16</definedName>
  </definedNames>
  <calcPr calcId="144525"/>
</workbook>
</file>

<file path=xl/calcChain.xml><?xml version="1.0" encoding="utf-8"?>
<calcChain xmlns="http://schemas.openxmlformats.org/spreadsheetml/2006/main">
  <c r="AF33" i="8" l="1"/>
  <c r="AC33" i="8"/>
  <c r="AB33" i="8"/>
  <c r="Y33" i="8"/>
  <c r="U37" i="8" s="1"/>
  <c r="V33" i="8"/>
  <c r="U33" i="8"/>
  <c r="R33" i="8"/>
  <c r="O33" i="8"/>
  <c r="N36" i="8" s="1"/>
  <c r="N33" i="8"/>
  <c r="K33" i="8"/>
  <c r="H33" i="8"/>
  <c r="G33" i="8"/>
  <c r="G35" i="8" s="1"/>
  <c r="AL32" i="8"/>
  <c r="AM32" i="8" s="1"/>
  <c r="AJ32" i="8"/>
  <c r="AK32" i="8" s="1"/>
  <c r="AI32" i="8"/>
  <c r="AG32" i="8"/>
  <c r="AD32" i="8"/>
  <c r="Z32" i="8"/>
  <c r="W32" i="8"/>
  <c r="S32" i="8"/>
  <c r="P32" i="8"/>
  <c r="L32" i="8"/>
  <c r="I32" i="8"/>
  <c r="AL31" i="8"/>
  <c r="AJ31" i="8"/>
  <c r="AK31" i="8" s="1"/>
  <c r="AI31" i="8"/>
  <c r="AM31" i="8" s="1"/>
  <c r="AG31" i="8"/>
  <c r="AD31" i="8"/>
  <c r="Z31" i="8"/>
  <c r="W31" i="8"/>
  <c r="S31" i="8"/>
  <c r="P31" i="8"/>
  <c r="L31" i="8"/>
  <c r="I31" i="8"/>
  <c r="AL30" i="8"/>
  <c r="AJ30" i="8"/>
  <c r="AK30" i="8" s="1"/>
  <c r="AI30" i="8"/>
  <c r="AM30" i="8" s="1"/>
  <c r="AG30" i="8"/>
  <c r="AD30" i="8"/>
  <c r="Z30" i="8"/>
  <c r="W30" i="8"/>
  <c r="S30" i="8"/>
  <c r="P30" i="8"/>
  <c r="L30" i="8"/>
  <c r="I30" i="8"/>
  <c r="AL29" i="8"/>
  <c r="AK29" i="8"/>
  <c r="AJ29" i="8"/>
  <c r="AI29" i="8"/>
  <c r="AM29" i="8" s="1"/>
  <c r="AG29" i="8"/>
  <c r="AD29" i="8"/>
  <c r="Z29" i="8"/>
  <c r="W29" i="8"/>
  <c r="S29" i="8"/>
  <c r="P29" i="8"/>
  <c r="L29" i="8"/>
  <c r="I29" i="8"/>
  <c r="AL28" i="8"/>
  <c r="AM28" i="8" s="1"/>
  <c r="AK28" i="8"/>
  <c r="AJ28" i="8"/>
  <c r="AI28" i="8"/>
  <c r="AG28" i="8"/>
  <c r="AD28" i="8"/>
  <c r="Z28" i="8"/>
  <c r="W28" i="8"/>
  <c r="S28" i="8"/>
  <c r="P28" i="8"/>
  <c r="L28" i="8"/>
  <c r="I28" i="8"/>
  <c r="AL27" i="8"/>
  <c r="AJ27" i="8"/>
  <c r="AK27" i="8" s="1"/>
  <c r="AI27" i="8"/>
  <c r="AM27" i="8" s="1"/>
  <c r="AG27" i="8"/>
  <c r="AD27" i="8"/>
  <c r="Z27" i="8"/>
  <c r="W27" i="8"/>
  <c r="S27" i="8"/>
  <c r="P27" i="8"/>
  <c r="L27" i="8"/>
  <c r="I27" i="8"/>
  <c r="AL26" i="8"/>
  <c r="AJ26" i="8"/>
  <c r="AK26" i="8" s="1"/>
  <c r="AI26" i="8"/>
  <c r="AM26" i="8" s="1"/>
  <c r="AG26" i="8"/>
  <c r="AD26" i="8"/>
  <c r="Z26" i="8"/>
  <c r="W26" i="8"/>
  <c r="S26" i="8"/>
  <c r="P26" i="8"/>
  <c r="L26" i="8"/>
  <c r="I26" i="8"/>
  <c r="AL25" i="8"/>
  <c r="AM25" i="8" s="1"/>
  <c r="AK25" i="8"/>
  <c r="AJ25" i="8"/>
  <c r="AI25" i="8"/>
  <c r="AG25" i="8"/>
  <c r="AD25" i="8"/>
  <c r="Z25" i="8"/>
  <c r="W25" i="8"/>
  <c r="S25" i="8"/>
  <c r="P25" i="8"/>
  <c r="L25" i="8"/>
  <c r="I25" i="8"/>
  <c r="AL24" i="8"/>
  <c r="AM24" i="8" s="1"/>
  <c r="AK24" i="8"/>
  <c r="AJ24" i="8"/>
  <c r="AI24" i="8"/>
  <c r="AG24" i="8"/>
  <c r="AD24" i="8"/>
  <c r="Z24" i="8"/>
  <c r="W24" i="8"/>
  <c r="S24" i="8"/>
  <c r="P24" i="8"/>
  <c r="L24" i="8"/>
  <c r="I24" i="8"/>
  <c r="AL23" i="8"/>
  <c r="AJ23" i="8"/>
  <c r="AK23" i="8" s="1"/>
  <c r="AI23" i="8"/>
  <c r="AM23" i="8" s="1"/>
  <c r="AG23" i="8"/>
  <c r="AD23" i="8"/>
  <c r="Z23" i="8"/>
  <c r="W23" i="8"/>
  <c r="S23" i="8"/>
  <c r="P23" i="8"/>
  <c r="L23" i="8"/>
  <c r="I23" i="8"/>
  <c r="AL22" i="8"/>
  <c r="AJ22" i="8"/>
  <c r="AK22" i="8" s="1"/>
  <c r="AI22" i="8"/>
  <c r="AM22" i="8" s="1"/>
  <c r="AG22" i="8"/>
  <c r="AD22" i="8"/>
  <c r="Z22" i="8"/>
  <c r="W22" i="8"/>
  <c r="S22" i="8"/>
  <c r="P22" i="8"/>
  <c r="L22" i="8"/>
  <c r="I22" i="8"/>
  <c r="AL21" i="8"/>
  <c r="AM21" i="8" s="1"/>
  <c r="AK21" i="8"/>
  <c r="AJ21" i="8"/>
  <c r="AI21" i="8"/>
  <c r="AG21" i="8"/>
  <c r="AD21" i="8"/>
  <c r="Z21" i="8"/>
  <c r="W21" i="8"/>
  <c r="S21" i="8"/>
  <c r="P21" i="8"/>
  <c r="L21" i="8"/>
  <c r="I21" i="8"/>
  <c r="AL20" i="8"/>
  <c r="AM20" i="8" s="1"/>
  <c r="AK20" i="8"/>
  <c r="AJ20" i="8"/>
  <c r="AI20" i="8"/>
  <c r="AG20" i="8"/>
  <c r="AD20" i="8"/>
  <c r="Z20" i="8"/>
  <c r="W20" i="8"/>
  <c r="S20" i="8"/>
  <c r="P20" i="8"/>
  <c r="L20" i="8"/>
  <c r="I20" i="8"/>
  <c r="AL19" i="8"/>
  <c r="AJ19" i="8"/>
  <c r="AK19" i="8" s="1"/>
  <c r="AI19" i="8"/>
  <c r="AM19" i="8" s="1"/>
  <c r="AL18" i="8"/>
  <c r="AJ18" i="8"/>
  <c r="AK18" i="8" s="1"/>
  <c r="AI18" i="8"/>
  <c r="AM18" i="8" s="1"/>
  <c r="AL17" i="8"/>
  <c r="AM17" i="8" s="1"/>
  <c r="AK17" i="8"/>
  <c r="AJ17" i="8"/>
  <c r="AI17" i="8"/>
  <c r="AG17" i="8"/>
  <c r="AD17" i="8"/>
  <c r="Z17" i="8"/>
  <c r="W17" i="8"/>
  <c r="S17" i="8"/>
  <c r="P17" i="8"/>
  <c r="L17" i="8"/>
  <c r="I17" i="8"/>
  <c r="AL16" i="8"/>
  <c r="AM16" i="8" s="1"/>
  <c r="AK16" i="8"/>
  <c r="AJ16" i="8"/>
  <c r="AJ33" i="8" s="1"/>
  <c r="AI36" i="8" s="1"/>
  <c r="AI16" i="8"/>
  <c r="AI33" i="8" s="1"/>
  <c r="AG16" i="8"/>
  <c r="AD16" i="8"/>
  <c r="Z16" i="8"/>
  <c r="W16" i="8"/>
  <c r="S16" i="8"/>
  <c r="P16" i="8"/>
  <c r="L16" i="8"/>
  <c r="I16" i="8"/>
  <c r="AN9" i="8"/>
  <c r="AN8" i="8"/>
  <c r="AN6" i="8"/>
  <c r="AF33" i="7"/>
  <c r="AC33" i="7"/>
  <c r="AB33" i="7"/>
  <c r="Y33" i="7"/>
  <c r="V33" i="7"/>
  <c r="U33" i="7"/>
  <c r="R33" i="7"/>
  <c r="O33" i="7"/>
  <c r="N33" i="7"/>
  <c r="K33" i="7"/>
  <c r="H33" i="7"/>
  <c r="AL32" i="7"/>
  <c r="AJ32" i="7"/>
  <c r="AJ33" i="7" s="1"/>
  <c r="AG32" i="7"/>
  <c r="AD32" i="7"/>
  <c r="Z32" i="7"/>
  <c r="W32" i="7"/>
  <c r="S32" i="7"/>
  <c r="P32" i="7"/>
  <c r="G32" i="7"/>
  <c r="AI32" i="7" s="1"/>
  <c r="AL31" i="7"/>
  <c r="AM31" i="7" s="1"/>
  <c r="AJ31" i="7"/>
  <c r="AK31" i="7" s="1"/>
  <c r="AI31" i="7"/>
  <c r="AG31" i="7"/>
  <c r="AD31" i="7"/>
  <c r="Z31" i="7"/>
  <c r="W31" i="7"/>
  <c r="S31" i="7"/>
  <c r="P31" i="7"/>
  <c r="L31" i="7"/>
  <c r="I31" i="7"/>
  <c r="AL30" i="7"/>
  <c r="AM30" i="7" s="1"/>
  <c r="AK30" i="7"/>
  <c r="AJ30" i="7"/>
  <c r="AI30" i="7"/>
  <c r="AG30" i="7"/>
  <c r="AD30" i="7"/>
  <c r="Z30" i="7"/>
  <c r="W30" i="7"/>
  <c r="S30" i="7"/>
  <c r="P30" i="7"/>
  <c r="L30" i="7"/>
  <c r="I30" i="7"/>
  <c r="AL29" i="7"/>
  <c r="AM29" i="7" s="1"/>
  <c r="AJ29" i="7"/>
  <c r="AK29" i="7" s="1"/>
  <c r="AI29" i="7"/>
  <c r="AG29" i="7"/>
  <c r="AD29" i="7"/>
  <c r="Z29" i="7"/>
  <c r="W29" i="7"/>
  <c r="S29" i="7"/>
  <c r="P29" i="7"/>
  <c r="L29" i="7"/>
  <c r="I29" i="7"/>
  <c r="AL28" i="7"/>
  <c r="AJ28" i="7"/>
  <c r="AK28" i="7" s="1"/>
  <c r="AI28" i="7"/>
  <c r="AM28" i="7" s="1"/>
  <c r="AG28" i="7"/>
  <c r="AD28" i="7"/>
  <c r="Z28" i="7"/>
  <c r="W28" i="7"/>
  <c r="S28" i="7"/>
  <c r="P28" i="7"/>
  <c r="L28" i="7"/>
  <c r="I28" i="7"/>
  <c r="AL27" i="7"/>
  <c r="AM27" i="7" s="1"/>
  <c r="AJ27" i="7"/>
  <c r="AK27" i="7" s="1"/>
  <c r="AI27" i="7"/>
  <c r="AG27" i="7"/>
  <c r="AD27" i="7"/>
  <c r="Z27" i="7"/>
  <c r="W27" i="7"/>
  <c r="S27" i="7"/>
  <c r="P27" i="7"/>
  <c r="L27" i="7"/>
  <c r="I27" i="7"/>
  <c r="AL26" i="7"/>
  <c r="AM26" i="7" s="1"/>
  <c r="AK26" i="7"/>
  <c r="AJ26" i="7"/>
  <c r="AI26" i="7"/>
  <c r="AG26" i="7"/>
  <c r="AD26" i="7"/>
  <c r="Z26" i="7"/>
  <c r="W26" i="7"/>
  <c r="S26" i="7"/>
  <c r="P26" i="7"/>
  <c r="L26" i="7"/>
  <c r="I26" i="7"/>
  <c r="AL25" i="7"/>
  <c r="AJ25" i="7"/>
  <c r="AI25" i="7"/>
  <c r="AG25" i="7"/>
  <c r="AD25" i="7"/>
  <c r="Z25" i="7"/>
  <c r="W25" i="7"/>
  <c r="S25" i="7"/>
  <c r="P25" i="7"/>
  <c r="L25" i="7"/>
  <c r="I25" i="7"/>
  <c r="AL24" i="7"/>
  <c r="AJ24" i="7"/>
  <c r="AK24" i="7" s="1"/>
  <c r="AI24" i="7"/>
  <c r="AM24" i="7" s="1"/>
  <c r="AG24" i="7"/>
  <c r="AD24" i="7"/>
  <c r="Z24" i="7"/>
  <c r="W24" i="7"/>
  <c r="S24" i="7"/>
  <c r="P24" i="7"/>
  <c r="L24" i="7"/>
  <c r="I24" i="7"/>
  <c r="AL23" i="7"/>
  <c r="AM23" i="7" s="1"/>
  <c r="AJ23" i="7"/>
  <c r="AK23" i="7" s="1"/>
  <c r="AI23" i="7"/>
  <c r="AG23" i="7"/>
  <c r="AD23" i="7"/>
  <c r="Z23" i="7"/>
  <c r="W23" i="7"/>
  <c r="S23" i="7"/>
  <c r="P23" i="7"/>
  <c r="L23" i="7"/>
  <c r="I23" i="7"/>
  <c r="AL22" i="7"/>
  <c r="AM22" i="7" s="1"/>
  <c r="AK22" i="7"/>
  <c r="AJ22" i="7"/>
  <c r="AI22" i="7"/>
  <c r="AG22" i="7"/>
  <c r="AD22" i="7"/>
  <c r="Z22" i="7"/>
  <c r="W22" i="7"/>
  <c r="S22" i="7"/>
  <c r="P22" i="7"/>
  <c r="L22" i="7"/>
  <c r="I22" i="7"/>
  <c r="AL21" i="7"/>
  <c r="AM21" i="7" s="1"/>
  <c r="AJ21" i="7"/>
  <c r="AK21" i="7" s="1"/>
  <c r="AI21" i="7"/>
  <c r="AG21" i="7"/>
  <c r="AD21" i="7"/>
  <c r="Z21" i="7"/>
  <c r="W21" i="7"/>
  <c r="S21" i="7"/>
  <c r="P21" i="7"/>
  <c r="L21" i="7"/>
  <c r="I21" i="7"/>
  <c r="AL20" i="7"/>
  <c r="AJ20" i="7"/>
  <c r="AK20" i="7" s="1"/>
  <c r="AI20" i="7"/>
  <c r="AM20" i="7" s="1"/>
  <c r="AG20" i="7"/>
  <c r="AD20" i="7"/>
  <c r="Z20" i="7"/>
  <c r="W20" i="7"/>
  <c r="S20" i="7"/>
  <c r="P20" i="7"/>
  <c r="L20" i="7"/>
  <c r="I20" i="7"/>
  <c r="AL19" i="7"/>
  <c r="AM19" i="7" s="1"/>
  <c r="AJ19" i="7"/>
  <c r="AK19" i="7" s="1"/>
  <c r="AI19" i="7"/>
  <c r="AG19" i="7"/>
  <c r="AD19" i="7"/>
  <c r="Z19" i="7"/>
  <c r="W19" i="7"/>
  <c r="S19" i="7"/>
  <c r="P19" i="7"/>
  <c r="L19" i="7"/>
  <c r="I19" i="7"/>
  <c r="AL18" i="7"/>
  <c r="AM18" i="7" s="1"/>
  <c r="AK18" i="7"/>
  <c r="AJ18" i="7"/>
  <c r="AI18" i="7"/>
  <c r="AG18" i="7"/>
  <c r="AD18" i="7"/>
  <c r="Z18" i="7"/>
  <c r="W18" i="7"/>
  <c r="S18" i="7"/>
  <c r="P18" i="7"/>
  <c r="L18" i="7"/>
  <c r="I18" i="7"/>
  <c r="AI17" i="7"/>
  <c r="AL16" i="7"/>
  <c r="AJ16" i="7"/>
  <c r="AK16" i="7" s="1"/>
  <c r="AI16" i="7"/>
  <c r="AG16" i="7"/>
  <c r="AD16" i="7"/>
  <c r="Z16" i="7"/>
  <c r="W16" i="7"/>
  <c r="S16" i="7"/>
  <c r="P16" i="7"/>
  <c r="L16" i="7"/>
  <c r="I16" i="7"/>
  <c r="AN9" i="7"/>
  <c r="AN8" i="7"/>
  <c r="AN6" i="7"/>
  <c r="AK25" i="7" l="1"/>
  <c r="AM25" i="7"/>
  <c r="AI35" i="8"/>
  <c r="N37" i="8"/>
  <c r="U36" i="8"/>
  <c r="AB35" i="8"/>
  <c r="G36" i="8"/>
  <c r="G37" i="8"/>
  <c r="U35" i="8"/>
  <c r="AB36" i="8"/>
  <c r="N35" i="8"/>
  <c r="AB37" i="8"/>
  <c r="AL33" i="8"/>
  <c r="AI37" i="8" s="1"/>
  <c r="AM32" i="7"/>
  <c r="AI33" i="7"/>
  <c r="N36" i="7" s="1"/>
  <c r="AM16" i="7"/>
  <c r="AL33" i="7"/>
  <c r="L32" i="7"/>
  <c r="G33" i="7"/>
  <c r="I32" i="7"/>
  <c r="AK32" i="7"/>
  <c r="AI36" i="7" l="1"/>
  <c r="AI37" i="7"/>
  <c r="AB36" i="7"/>
  <c r="G35" i="7"/>
  <c r="AB37" i="7"/>
  <c r="U35" i="7"/>
  <c r="U37" i="7"/>
  <c r="AI35" i="7"/>
  <c r="N37" i="7"/>
  <c r="U36" i="7"/>
  <c r="AB35" i="7"/>
  <c r="G36" i="7"/>
  <c r="N35" i="7"/>
  <c r="G37" i="7"/>
  <c r="AF22" i="6" l="1"/>
  <c r="AC22" i="6"/>
  <c r="AB22" i="6"/>
  <c r="Y22" i="6"/>
  <c r="V22" i="6"/>
  <c r="U22" i="6"/>
  <c r="R22" i="6"/>
  <c r="O22" i="6"/>
  <c r="N22" i="6"/>
  <c r="K22" i="6"/>
  <c r="H22" i="6"/>
  <c r="G22" i="6"/>
  <c r="AL21" i="6"/>
  <c r="AJ21" i="6"/>
  <c r="AI21" i="6"/>
  <c r="AG21" i="6"/>
  <c r="AD21" i="6"/>
  <c r="Z21" i="6"/>
  <c r="W21" i="6"/>
  <c r="S21" i="6"/>
  <c r="P21" i="6"/>
  <c r="L21" i="6"/>
  <c r="I21" i="6"/>
  <c r="AL20" i="6"/>
  <c r="AJ20" i="6"/>
  <c r="AI20" i="6"/>
  <c r="AG20" i="6"/>
  <c r="AD20" i="6"/>
  <c r="Z20" i="6"/>
  <c r="W20" i="6"/>
  <c r="S20" i="6"/>
  <c r="P20" i="6"/>
  <c r="L20" i="6"/>
  <c r="I20" i="6"/>
  <c r="AL19" i="6"/>
  <c r="AJ19" i="6"/>
  <c r="AK19" i="6" s="1"/>
  <c r="AI19" i="6"/>
  <c r="AG19" i="6"/>
  <c r="AD19" i="6"/>
  <c r="Z19" i="6"/>
  <c r="W19" i="6"/>
  <c r="S19" i="6"/>
  <c r="P19" i="6"/>
  <c r="L19" i="6"/>
  <c r="I19" i="6"/>
  <c r="AL18" i="6"/>
  <c r="AJ18" i="6"/>
  <c r="AI18" i="6"/>
  <c r="AG18" i="6"/>
  <c r="AD18" i="6"/>
  <c r="Z18" i="6"/>
  <c r="W18" i="6"/>
  <c r="S18" i="6"/>
  <c r="P18" i="6"/>
  <c r="L18" i="6"/>
  <c r="I18" i="6"/>
  <c r="AL17" i="6"/>
  <c r="AJ17" i="6"/>
  <c r="AI17" i="6"/>
  <c r="AG17" i="6"/>
  <c r="AD17" i="6"/>
  <c r="Z17" i="6"/>
  <c r="W17" i="6"/>
  <c r="S17" i="6"/>
  <c r="P17" i="6"/>
  <c r="L17" i="6"/>
  <c r="I17" i="6"/>
  <c r="AL16" i="6"/>
  <c r="AJ16" i="6"/>
  <c r="AI16" i="6"/>
  <c r="AG16" i="6"/>
  <c r="AD16" i="6"/>
  <c r="Z16" i="6"/>
  <c r="W16" i="6"/>
  <c r="S16" i="6"/>
  <c r="P16" i="6"/>
  <c r="L16" i="6"/>
  <c r="I16" i="6"/>
  <c r="AN9" i="6"/>
  <c r="AN8" i="6"/>
  <c r="AN6" i="6"/>
  <c r="AF35" i="5"/>
  <c r="AC35" i="5"/>
  <c r="AB35" i="5"/>
  <c r="Y35" i="5"/>
  <c r="V35" i="5"/>
  <c r="U35" i="5"/>
  <c r="R35" i="5"/>
  <c r="O35" i="5"/>
  <c r="N35" i="5"/>
  <c r="K35" i="5"/>
  <c r="H35" i="5"/>
  <c r="G35" i="5"/>
  <c r="AL34" i="5"/>
  <c r="AM34" i="5" s="1"/>
  <c r="AJ34" i="5"/>
  <c r="AK34" i="5" s="1"/>
  <c r="AI34" i="5"/>
  <c r="AG34" i="5"/>
  <c r="AD34" i="5"/>
  <c r="Z34" i="5"/>
  <c r="W34" i="5"/>
  <c r="S34" i="5"/>
  <c r="P34" i="5"/>
  <c r="L34" i="5"/>
  <c r="I34" i="5"/>
  <c r="AL33" i="5"/>
  <c r="AJ33" i="5"/>
  <c r="AK33" i="5" s="1"/>
  <c r="AI33" i="5"/>
  <c r="AM33" i="5" s="1"/>
  <c r="AG33" i="5"/>
  <c r="AD33" i="5"/>
  <c r="Z33" i="5"/>
  <c r="W33" i="5"/>
  <c r="S33" i="5"/>
  <c r="P33" i="5"/>
  <c r="L33" i="5"/>
  <c r="I33" i="5"/>
  <c r="AL32" i="5"/>
  <c r="AM32" i="5" s="1"/>
  <c r="AJ32" i="5"/>
  <c r="AK32" i="5" s="1"/>
  <c r="AI32" i="5"/>
  <c r="AG32" i="5"/>
  <c r="AD32" i="5"/>
  <c r="Z32" i="5"/>
  <c r="W32" i="5"/>
  <c r="S32" i="5"/>
  <c r="P32" i="5"/>
  <c r="L32" i="5"/>
  <c r="I32" i="5"/>
  <c r="AL31" i="5"/>
  <c r="AK31" i="5"/>
  <c r="AJ31" i="5"/>
  <c r="AI31" i="5"/>
  <c r="AM31" i="5" s="1"/>
  <c r="AG31" i="5"/>
  <c r="AD31" i="5"/>
  <c r="Z31" i="5"/>
  <c r="W31" i="5"/>
  <c r="S31" i="5"/>
  <c r="P31" i="5"/>
  <c r="L31" i="5"/>
  <c r="I31" i="5"/>
  <c r="AL30" i="5"/>
  <c r="AM30" i="5" s="1"/>
  <c r="AK30" i="5"/>
  <c r="AJ30" i="5"/>
  <c r="AI30" i="5"/>
  <c r="AG30" i="5"/>
  <c r="AD30" i="5"/>
  <c r="Z30" i="5"/>
  <c r="W30" i="5"/>
  <c r="S30" i="5"/>
  <c r="P30" i="5"/>
  <c r="L30" i="5"/>
  <c r="I30" i="5"/>
  <c r="AL29" i="5"/>
  <c r="AJ29" i="5"/>
  <c r="AK29" i="5" s="1"/>
  <c r="AI29" i="5"/>
  <c r="AM29" i="5" s="1"/>
  <c r="AG29" i="5"/>
  <c r="AD29" i="5"/>
  <c r="Z29" i="5"/>
  <c r="W29" i="5"/>
  <c r="S29" i="5"/>
  <c r="P29" i="5"/>
  <c r="L29" i="5"/>
  <c r="I29" i="5"/>
  <c r="AL28" i="5"/>
  <c r="AJ28" i="5"/>
  <c r="AK28" i="5" s="1"/>
  <c r="AI28" i="5"/>
  <c r="AM28" i="5" s="1"/>
  <c r="AG28" i="5"/>
  <c r="AD28" i="5"/>
  <c r="Z28" i="5"/>
  <c r="W28" i="5"/>
  <c r="S28" i="5"/>
  <c r="P28" i="5"/>
  <c r="L28" i="5"/>
  <c r="I28" i="5"/>
  <c r="AL27" i="5"/>
  <c r="AM27" i="5" s="1"/>
  <c r="AK27" i="5"/>
  <c r="AJ27" i="5"/>
  <c r="AI27" i="5"/>
  <c r="AG27" i="5"/>
  <c r="AD27" i="5"/>
  <c r="Z27" i="5"/>
  <c r="W27" i="5"/>
  <c r="S27" i="5"/>
  <c r="P27" i="5"/>
  <c r="L27" i="5"/>
  <c r="I27" i="5"/>
  <c r="AL26" i="5"/>
  <c r="AM26" i="5" s="1"/>
  <c r="AK26" i="5"/>
  <c r="AJ26" i="5"/>
  <c r="AI26" i="5"/>
  <c r="AG26" i="5"/>
  <c r="AD26" i="5"/>
  <c r="Z26" i="5"/>
  <c r="W26" i="5"/>
  <c r="S26" i="5"/>
  <c r="P26" i="5"/>
  <c r="L26" i="5"/>
  <c r="I26" i="5"/>
  <c r="AL25" i="5"/>
  <c r="AJ25" i="5"/>
  <c r="AI25" i="5"/>
  <c r="AK25" i="5" s="1"/>
  <c r="AG25" i="5"/>
  <c r="AD25" i="5"/>
  <c r="Z25" i="5"/>
  <c r="W25" i="5"/>
  <c r="S25" i="5"/>
  <c r="P25" i="5"/>
  <c r="L25" i="5"/>
  <c r="I25" i="5"/>
  <c r="AL24" i="5"/>
  <c r="AJ24" i="5"/>
  <c r="AK24" i="5" s="1"/>
  <c r="AI24" i="5"/>
  <c r="AM24" i="5" s="1"/>
  <c r="AG24" i="5"/>
  <c r="AD24" i="5"/>
  <c r="Z24" i="5"/>
  <c r="W24" i="5"/>
  <c r="S24" i="5"/>
  <c r="P24" i="5"/>
  <c r="L24" i="5"/>
  <c r="I24" i="5"/>
  <c r="AL23" i="5"/>
  <c r="AK23" i="5"/>
  <c r="AJ23" i="5"/>
  <c r="AI23" i="5"/>
  <c r="AM23" i="5" s="1"/>
  <c r="AG23" i="5"/>
  <c r="AD23" i="5"/>
  <c r="Z23" i="5"/>
  <c r="W23" i="5"/>
  <c r="S23" i="5"/>
  <c r="P23" i="5"/>
  <c r="L23" i="5"/>
  <c r="I23" i="5"/>
  <c r="AL22" i="5"/>
  <c r="AM22" i="5" s="1"/>
  <c r="AK22" i="5"/>
  <c r="AJ22" i="5"/>
  <c r="AI22" i="5"/>
  <c r="AG22" i="5"/>
  <c r="AD22" i="5"/>
  <c r="Z22" i="5"/>
  <c r="W22" i="5"/>
  <c r="S22" i="5"/>
  <c r="P22" i="5"/>
  <c r="L22" i="5"/>
  <c r="I22" i="5"/>
  <c r="AL21" i="5"/>
  <c r="AJ21" i="5"/>
  <c r="AI21" i="5"/>
  <c r="AM21" i="5" s="1"/>
  <c r="AG21" i="5"/>
  <c r="AD21" i="5"/>
  <c r="Z21" i="5"/>
  <c r="W21" i="5"/>
  <c r="S21" i="5"/>
  <c r="P21" i="5"/>
  <c r="L21" i="5"/>
  <c r="I21" i="5"/>
  <c r="AL20" i="5"/>
  <c r="AJ20" i="5"/>
  <c r="AK20" i="5" s="1"/>
  <c r="AI20" i="5"/>
  <c r="AM20" i="5" s="1"/>
  <c r="AG20" i="5"/>
  <c r="AD20" i="5"/>
  <c r="Z20" i="5"/>
  <c r="W20" i="5"/>
  <c r="S20" i="5"/>
  <c r="P20" i="5"/>
  <c r="L20" i="5"/>
  <c r="I20" i="5"/>
  <c r="AL19" i="5"/>
  <c r="AM19" i="5" s="1"/>
  <c r="AJ19" i="5"/>
  <c r="AK19" i="5" s="1"/>
  <c r="AI19" i="5"/>
  <c r="AG19" i="5"/>
  <c r="AD19" i="5"/>
  <c r="Z19" i="5"/>
  <c r="W19" i="5"/>
  <c r="S19" i="5"/>
  <c r="P19" i="5"/>
  <c r="L19" i="5"/>
  <c r="I19" i="5"/>
  <c r="AL18" i="5"/>
  <c r="AL35" i="5" s="1"/>
  <c r="AJ18" i="5"/>
  <c r="AK18" i="5" s="1"/>
  <c r="AI18" i="5"/>
  <c r="AG18" i="5"/>
  <c r="AD18" i="5"/>
  <c r="Z18" i="5"/>
  <c r="W18" i="5"/>
  <c r="S18" i="5"/>
  <c r="P18" i="5"/>
  <c r="L18" i="5"/>
  <c r="I18" i="5"/>
  <c r="AL17" i="5"/>
  <c r="AJ17" i="5"/>
  <c r="AK17" i="5" s="1"/>
  <c r="AI17" i="5"/>
  <c r="AM17" i="5" s="1"/>
  <c r="AG17" i="5"/>
  <c r="AD17" i="5"/>
  <c r="Z17" i="5"/>
  <c r="W17" i="5"/>
  <c r="S17" i="5"/>
  <c r="P17" i="5"/>
  <c r="L17" i="5"/>
  <c r="I17" i="5"/>
  <c r="AL16" i="5"/>
  <c r="AJ16" i="5"/>
  <c r="AI16" i="5"/>
  <c r="AM16" i="5" s="1"/>
  <c r="AG16" i="5"/>
  <c r="AD16" i="5"/>
  <c r="Z16" i="5"/>
  <c r="W16" i="5"/>
  <c r="S16" i="5"/>
  <c r="P16" i="5"/>
  <c r="L16" i="5"/>
  <c r="I16" i="5"/>
  <c r="AN9" i="5"/>
  <c r="AN8" i="5"/>
  <c r="AN6" i="5"/>
  <c r="AJ35" i="5" l="1"/>
  <c r="AI22" i="6"/>
  <c r="N25" i="6" s="1"/>
  <c r="AK20" i="6"/>
  <c r="AK18" i="6"/>
  <c r="AK21" i="6"/>
  <c r="AM17" i="6"/>
  <c r="AM19" i="6"/>
  <c r="AM21" i="6"/>
  <c r="AJ22" i="6"/>
  <c r="AK17" i="6"/>
  <c r="AK16" i="6"/>
  <c r="AL22" i="6"/>
  <c r="AM18" i="6"/>
  <c r="G24" i="6"/>
  <c r="N24" i="6"/>
  <c r="AB24" i="6"/>
  <c r="AB25" i="6"/>
  <c r="AM20" i="6"/>
  <c r="AM16" i="6"/>
  <c r="AM25" i="5"/>
  <c r="AK16" i="5"/>
  <c r="AM18" i="5"/>
  <c r="AK21" i="5"/>
  <c r="AI35" i="5"/>
  <c r="U24" i="6" l="1"/>
  <c r="U25" i="6"/>
  <c r="AB26" i="6"/>
  <c r="AI25" i="6"/>
  <c r="G26" i="6"/>
  <c r="N26" i="6"/>
  <c r="U26" i="6"/>
  <c r="AI26" i="6"/>
  <c r="G25" i="6"/>
  <c r="AI24" i="6"/>
  <c r="N39" i="5"/>
  <c r="U38" i="5"/>
  <c r="AB37" i="5"/>
  <c r="AI37" i="5"/>
  <c r="U37" i="5"/>
  <c r="U39" i="5"/>
  <c r="AB39" i="5"/>
  <c r="G39" i="5"/>
  <c r="N38" i="5"/>
  <c r="N37" i="5"/>
  <c r="AI39" i="5"/>
  <c r="G37" i="5"/>
  <c r="AB38" i="5"/>
  <c r="G38" i="5"/>
  <c r="AI38" i="5"/>
  <c r="AL29" i="1" l="1"/>
  <c r="AJ29" i="1"/>
  <c r="AI29" i="1"/>
  <c r="AG29" i="1"/>
  <c r="AD29" i="1"/>
  <c r="Z29" i="1"/>
  <c r="W29" i="1"/>
  <c r="S29" i="1"/>
  <c r="P29" i="1"/>
  <c r="L29" i="1"/>
  <c r="I29" i="1"/>
  <c r="AL28" i="1"/>
  <c r="AJ28" i="1"/>
  <c r="AI28" i="1"/>
  <c r="AK28" i="1" s="1"/>
  <c r="AG28" i="1"/>
  <c r="AD28" i="1"/>
  <c r="Z28" i="1"/>
  <c r="W28" i="1"/>
  <c r="S28" i="1"/>
  <c r="P28" i="1"/>
  <c r="L28" i="1"/>
  <c r="I28" i="1"/>
  <c r="AL27" i="1"/>
  <c r="AJ27" i="1"/>
  <c r="AI27" i="1"/>
  <c r="AG27" i="1"/>
  <c r="AD27" i="1"/>
  <c r="Z27" i="1"/>
  <c r="W27" i="1"/>
  <c r="S27" i="1"/>
  <c r="P27" i="1"/>
  <c r="L27" i="1"/>
  <c r="I27" i="1"/>
  <c r="AL26" i="1"/>
  <c r="AJ26" i="1"/>
  <c r="AI26" i="1"/>
  <c r="AG26" i="1"/>
  <c r="AD26" i="1"/>
  <c r="Z26" i="1"/>
  <c r="W26" i="1"/>
  <c r="S26" i="1"/>
  <c r="P26" i="1"/>
  <c r="L26" i="1"/>
  <c r="I26" i="1"/>
  <c r="AL25" i="1"/>
  <c r="AJ25" i="1"/>
  <c r="AI25" i="1"/>
  <c r="AG25" i="1"/>
  <c r="AD25" i="1"/>
  <c r="Z25" i="1"/>
  <c r="W25" i="1"/>
  <c r="S25" i="1"/>
  <c r="P25" i="1"/>
  <c r="L25" i="1"/>
  <c r="I25" i="1"/>
  <c r="AL24" i="1"/>
  <c r="AJ24" i="1"/>
  <c r="AI24" i="1"/>
  <c r="AG24" i="1"/>
  <c r="AD24" i="1"/>
  <c r="Z24" i="1"/>
  <c r="W24" i="1"/>
  <c r="S24" i="1"/>
  <c r="P24" i="1"/>
  <c r="L24" i="1"/>
  <c r="I24" i="1"/>
  <c r="AL23" i="1"/>
  <c r="AJ23" i="1"/>
  <c r="AI23" i="1"/>
  <c r="AG23" i="1"/>
  <c r="AD23" i="1"/>
  <c r="Z23" i="1"/>
  <c r="W23" i="1"/>
  <c r="S23" i="1"/>
  <c r="P23" i="1"/>
  <c r="L23" i="1"/>
  <c r="I23" i="1"/>
  <c r="AL22" i="1"/>
  <c r="AJ22" i="1"/>
  <c r="AI22" i="1"/>
  <c r="AG22" i="1"/>
  <c r="AD22" i="1"/>
  <c r="Z22" i="1"/>
  <c r="W22" i="1"/>
  <c r="S22" i="1"/>
  <c r="P22" i="1"/>
  <c r="L22" i="1"/>
  <c r="I22" i="1"/>
  <c r="AK26" i="1" l="1"/>
  <c r="AM28" i="1"/>
  <c r="AM26" i="1"/>
  <c r="AK29" i="1"/>
  <c r="AM29" i="1"/>
  <c r="AK27" i="1"/>
  <c r="AM27" i="1"/>
  <c r="AK24" i="1"/>
  <c r="AM23" i="1"/>
  <c r="AK23" i="1"/>
  <c r="AK22" i="1"/>
  <c r="AM22" i="1"/>
  <c r="AM24" i="1"/>
  <c r="AK25" i="1"/>
  <c r="AM25" i="1"/>
  <c r="P20" i="1" l="1"/>
  <c r="W30" i="1"/>
  <c r="I20" i="1"/>
  <c r="P21" i="1"/>
  <c r="I19" i="1" l="1"/>
  <c r="L19" i="1"/>
  <c r="P19" i="1"/>
  <c r="S19" i="1"/>
  <c r="W19" i="1"/>
  <c r="Z19" i="1"/>
  <c r="AD19" i="1"/>
  <c r="AG19" i="1"/>
  <c r="AI19" i="1"/>
  <c r="AJ19" i="1"/>
  <c r="AL19" i="1"/>
  <c r="AM19" i="1" l="1"/>
  <c r="AK19" i="1"/>
  <c r="I31" i="1"/>
  <c r="L31" i="1"/>
  <c r="P31" i="1"/>
  <c r="S31" i="1"/>
  <c r="W31" i="1"/>
  <c r="Z31" i="1"/>
  <c r="AD31" i="1"/>
  <c r="AG31" i="1"/>
  <c r="AI31" i="1"/>
  <c r="AJ31" i="1"/>
  <c r="AL31" i="1"/>
  <c r="AK31" i="1" l="1"/>
  <c r="AM31" i="1"/>
  <c r="AL17" i="1" l="1"/>
  <c r="AL18" i="1"/>
  <c r="AL20" i="1"/>
  <c r="AL21" i="1"/>
  <c r="AL30" i="1"/>
  <c r="AL32" i="1"/>
  <c r="AL33" i="1"/>
  <c r="AL36" i="1"/>
  <c r="AL37" i="1"/>
  <c r="AL16" i="1"/>
  <c r="AL38" i="1" l="1"/>
  <c r="AF38" i="1"/>
  <c r="Y38" i="1"/>
  <c r="K38" i="1"/>
  <c r="R38" i="1"/>
  <c r="Z17" i="1"/>
  <c r="Z18" i="1"/>
  <c r="Z20" i="1"/>
  <c r="Z21" i="1"/>
  <c r="Z30" i="1"/>
  <c r="Z32" i="1"/>
  <c r="Z33" i="1"/>
  <c r="Z36" i="1"/>
  <c r="Z37" i="1"/>
  <c r="AD17" i="1"/>
  <c r="AD18" i="1"/>
  <c r="AD20" i="1"/>
  <c r="AD21" i="1"/>
  <c r="AD30" i="1"/>
  <c r="AD32" i="1"/>
  <c r="AD33" i="1"/>
  <c r="AD36" i="1"/>
  <c r="AD37" i="1"/>
  <c r="AG17" i="1"/>
  <c r="AG18" i="1"/>
  <c r="AG20" i="1"/>
  <c r="AG21" i="1"/>
  <c r="AG30" i="1"/>
  <c r="AG32" i="1"/>
  <c r="AG33" i="1"/>
  <c r="AG36" i="1"/>
  <c r="AG37" i="1"/>
  <c r="AJ16" i="1"/>
  <c r="AG16" i="1"/>
  <c r="S17" i="1"/>
  <c r="S18" i="1"/>
  <c r="S20" i="1"/>
  <c r="S21" i="1"/>
  <c r="S30" i="1"/>
  <c r="S32" i="1"/>
  <c r="S33" i="1"/>
  <c r="S36" i="1"/>
  <c r="S37" i="1"/>
  <c r="I16" i="1"/>
  <c r="S16" i="1"/>
  <c r="L17" i="1"/>
  <c r="L18" i="1"/>
  <c r="L20" i="1"/>
  <c r="L21" i="1"/>
  <c r="L30" i="1"/>
  <c r="L32" i="1"/>
  <c r="L33" i="1"/>
  <c r="L36" i="1"/>
  <c r="L37" i="1"/>
  <c r="L16" i="1"/>
  <c r="Z16" i="1" l="1"/>
  <c r="I17" i="1" l="1"/>
  <c r="G38" i="1"/>
  <c r="H38" i="1"/>
  <c r="AD16" i="1"/>
  <c r="W37" i="1"/>
  <c r="W36" i="1"/>
  <c r="W33" i="1"/>
  <c r="W32" i="1"/>
  <c r="W21" i="1"/>
  <c r="W20" i="1"/>
  <c r="W18" i="1"/>
  <c r="W17" i="1"/>
  <c r="W16" i="1"/>
  <c r="P37" i="1"/>
  <c r="P36" i="1"/>
  <c r="P33" i="1"/>
  <c r="P32" i="1"/>
  <c r="P30" i="1"/>
  <c r="P18" i="1"/>
  <c r="P17" i="1"/>
  <c r="P16" i="1"/>
  <c r="I37" i="1"/>
  <c r="I36" i="1"/>
  <c r="I33" i="1"/>
  <c r="I32" i="1"/>
  <c r="I30" i="1"/>
  <c r="I21" i="1"/>
  <c r="I18" i="1"/>
  <c r="AB38" i="1"/>
  <c r="U38" i="1"/>
  <c r="N38" i="1"/>
  <c r="AN8" i="1"/>
  <c r="AN9" i="1"/>
  <c r="AN6" i="1"/>
  <c r="O38" i="1" l="1"/>
  <c r="AC38" i="1"/>
  <c r="V38" i="1"/>
  <c r="AI17" i="1"/>
  <c r="AM17" i="1" s="1"/>
  <c r="AJ17" i="1"/>
  <c r="AI18" i="1"/>
  <c r="AM18" i="1" s="1"/>
  <c r="AJ18" i="1"/>
  <c r="AI20" i="1"/>
  <c r="AM20" i="1" s="1"/>
  <c r="AJ20" i="1"/>
  <c r="AI21" i="1"/>
  <c r="AM21" i="1" s="1"/>
  <c r="AJ21" i="1"/>
  <c r="AI30" i="1"/>
  <c r="AM30" i="1" s="1"/>
  <c r="AJ30" i="1"/>
  <c r="AI32" i="1"/>
  <c r="AM32" i="1" s="1"/>
  <c r="AJ32" i="1"/>
  <c r="AI33" i="1"/>
  <c r="AM33" i="1" s="1"/>
  <c r="AJ33" i="1"/>
  <c r="AI36" i="1"/>
  <c r="AM36" i="1" s="1"/>
  <c r="AJ36" i="1"/>
  <c r="AI37" i="1"/>
  <c r="AM37" i="1" s="1"/>
  <c r="AJ37" i="1"/>
  <c r="AK36" i="1" l="1"/>
  <c r="AK32" i="1"/>
  <c r="AK30" i="1"/>
  <c r="AK37" i="1"/>
  <c r="AK33" i="1"/>
  <c r="AK21" i="1"/>
  <c r="AK20" i="1"/>
  <c r="AK18" i="1"/>
  <c r="AK17" i="1"/>
  <c r="AJ38" i="1"/>
  <c r="AI16" i="1"/>
  <c r="AM16" i="1" s="1"/>
  <c r="AI38" i="1" l="1"/>
  <c r="AK16" i="1"/>
  <c r="AI42" i="1" l="1"/>
  <c r="AB40" i="1"/>
  <c r="N42" i="1"/>
  <c r="U41" i="1"/>
  <c r="U40" i="1"/>
  <c r="U42" i="1"/>
  <c r="N41" i="1"/>
  <c r="AB42" i="1"/>
  <c r="N40" i="1"/>
  <c r="AB41" i="1"/>
  <c r="G42" i="1"/>
  <c r="AI40" i="1"/>
  <c r="G40" i="1"/>
  <c r="AI41" i="1"/>
  <c r="G41" i="1"/>
</calcChain>
</file>

<file path=xl/sharedStrings.xml><?xml version="1.0" encoding="utf-8"?>
<sst xmlns="http://schemas.openxmlformats.org/spreadsheetml/2006/main" count="947" uniqueCount="307">
  <si>
    <t>ACTIVIDAD</t>
  </si>
  <si>
    <t>RESPONSABLE</t>
  </si>
  <si>
    <t>FECHA</t>
  </si>
  <si>
    <t>INICIAL</t>
  </si>
  <si>
    <t>FINAL</t>
  </si>
  <si>
    <t>PRIMER TRIMESTRE</t>
  </si>
  <si>
    <t>SEGUNDO TRIMESTRE</t>
  </si>
  <si>
    <t>TERCER TRIMESTRE</t>
  </si>
  <si>
    <t>CUARTO TRIMESTRE</t>
  </si>
  <si>
    <t>Avance Cualitativo</t>
  </si>
  <si>
    <t>PRODUCTO, META O RESULTADO ESPERADO</t>
  </si>
  <si>
    <t>PORCENTAJE  ACUMULADO DE CUMPLIMIENTO</t>
  </si>
  <si>
    <t>Prog.</t>
  </si>
  <si>
    <t>Ejec.</t>
  </si>
  <si>
    <t>INFORMACIÓN DEL PLAN INSTITUCIONAL</t>
  </si>
  <si>
    <t>Proyectos de Inversión</t>
  </si>
  <si>
    <t>Proyecto 1024 - Formar estudiantes y docentes que apropien, valoren, conserven y divulgen el patrimonio cultural de la ciudad.</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</si>
  <si>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</si>
  <si>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1114 - Avanzar en la recuperación, conservación y protección de los bienes muebles e inmuebles que constituyen el patrimonio cultural construido de Bogotá, para su promoción y disfrute por parte de la ciudadanía.</t>
  </si>
  <si>
    <t>Proyecto 1107 - Fomentar el sentido de pertenencia por el patrimonio cultural de la ciudad, como factor de desarrollo socio - cultural
de la ciudadanía</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</si>
  <si>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</si>
  <si>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2. Gestionar la recuperación de Bienes y Sectores de Interés Cultural en el Distrito Capital</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</si>
  <si>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</si>
  <si>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</si>
  <si>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</si>
  <si>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</si>
  <si>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</si>
  <si>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1. Fomentar la apropiación social del patrimonio cultural tangible e intangible</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</si>
  <si>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</si>
  <si>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</si>
  <si>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</si>
  <si>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4. Divulgar los valores de patrimonio cultural en todo el Distrito Capital.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</si>
  <si>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</si>
  <si>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</si>
  <si>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</si>
  <si>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</si>
  <si>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</si>
  <si>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</si>
  <si>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5. Fortalecer la gestión y administración institucional</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</si>
  <si>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</si>
  <si>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</si>
  <si>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</si>
  <si>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acciones de mejora y sostenibilidad del Sistema Integrado de Gestión.</t>
  </si>
  <si>
    <t>Mediante el fortalecimiento de la comunicación interna y el trabajo en equipo.</t>
  </si>
  <si>
    <t>Mediante el fortalecimiento de ejercicios de rendición de cuentas y otros mecanismos de participación y control social.</t>
  </si>
  <si>
    <t>3. Promover la inversión pública y privada con el fin de garantizar la sostenibilidad del patrimonio cultural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</si>
  <si>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</si>
  <si>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</si>
  <si>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</si>
  <si>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</si>
  <si>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</si>
  <si>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</si>
  <si>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</si>
  <si>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Trimestre1:
Trimestre 2:
Trimestre 3:
Trimestre 4:</t>
  </si>
  <si>
    <t>INSTITUTO DISTRITAL DE PATRIMONIO CULTURAL</t>
  </si>
  <si>
    <t>No.</t>
  </si>
  <si>
    <t>Dependencias</t>
  </si>
  <si>
    <t>Objetivos de Proyectos Inversión</t>
  </si>
  <si>
    <t>Objetivos Estratégicos</t>
  </si>
  <si>
    <t>Subdirección de Proteccion e Intervención del Patrimonio Cultural</t>
  </si>
  <si>
    <t>Proyecto 1024 – Formación en patrimonio cultural</t>
  </si>
  <si>
    <t>Subdirección de Divulgación y Apropiación del Patrimonio Cultural</t>
  </si>
  <si>
    <t>Proyecto 1112 - Instrumentos de planeación y gestión para la preservación y sostenibilidad del patrimonio cultural</t>
  </si>
  <si>
    <t>Subdirección de Gestión Territorial</t>
  </si>
  <si>
    <t>Proyecto 1114 - Intervención y conservación de los bienes muebles e inmuebles en sectores de interés cultural del Distrito Capital</t>
  </si>
  <si>
    <t>Subdirección de Gestión Corporativa</t>
  </si>
  <si>
    <t>Proyecto 1107 – Divulgación y apropiación del patrimonio cultural del D.C.</t>
  </si>
  <si>
    <t>Proyecto 1110 – Fortalecimiento y desarrollo de la gestión institucional</t>
  </si>
  <si>
    <t>Oficina Asesora Jurídica</t>
  </si>
  <si>
    <t>Procesos</t>
  </si>
  <si>
    <t>Direccionamiento Estratégico</t>
  </si>
  <si>
    <t>Fortalecimiento del Sistema Integrado de Gestión</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</si>
  <si>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</si>
  <si>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</si>
  <si>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</si>
  <si>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</si>
  <si>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</si>
  <si>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</si>
  <si>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</si>
  <si>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</si>
  <si>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</si>
  <si>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</si>
  <si>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</si>
  <si>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</si>
  <si>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</si>
  <si>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</si>
  <si>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Planes Institucionales</t>
  </si>
  <si>
    <t>&lt;Por favor seleccione el plan institucional asociado a su dependencia&gt;</t>
  </si>
  <si>
    <t>Plan Estratégico Institucional - PEI</t>
  </si>
  <si>
    <t>Plan Anual de Adquisiciones - PAA</t>
  </si>
  <si>
    <t>Plan Operativo de Acción de Inversión - POAI</t>
  </si>
  <si>
    <t>Plan Anticorrupción y Atención a la Ciudadanía - PAAC</t>
  </si>
  <si>
    <t>Plan Institucional de Participación Ciudadana - PIPC</t>
  </si>
  <si>
    <t>Estrategia de Rendición de Cuentas - ERdC</t>
  </si>
  <si>
    <t>Planes Operativos Anuales  -POA por Dependencias</t>
  </si>
  <si>
    <t>Plan Institucional de Gestión Ambiental - PIGA</t>
  </si>
  <si>
    <t>Plan de Acción del Sistema Integrado de Gestión</t>
  </si>
  <si>
    <t>Plan Estratégico de las Tecnologías de la Información y Comunicaciones -PETI</t>
  </si>
  <si>
    <t>Plan de Seguridad y Privacidad de la Información</t>
  </si>
  <si>
    <t>Plan de Tratamiento de Riesgos de Seguridad y Privacidad de la Informaciòn</t>
  </si>
  <si>
    <t>Plan Institucional de Capacitación - PIC</t>
  </si>
  <si>
    <t>Plan de Acción Seguridad y Salud en el Trabajo</t>
  </si>
  <si>
    <t>Plan Institucional de Respuesta a Emergencias y Contingencias -PIREC</t>
  </si>
  <si>
    <t>Plan Anual de Vacantes - PAV y Plan de Previsión de Recursos Humanos - PPRH</t>
  </si>
  <si>
    <t>Plan de Bienestar  e Incentivos Institucionales</t>
  </si>
  <si>
    <t>Plan Institucional Nacional de Archivos - PINAR</t>
  </si>
  <si>
    <t>Plan de Conservación Documental (Sistema Integrado de Conservación)</t>
  </si>
  <si>
    <t>Plan Estratégico de Comunicaciones</t>
  </si>
  <si>
    <t>CÓD</t>
  </si>
  <si>
    <t>OBJ</t>
  </si>
  <si>
    <t>OBJ_1</t>
  </si>
  <si>
    <t>OBJ_2</t>
  </si>
  <si>
    <t>OBJ_3</t>
  </si>
  <si>
    <t>OBJ_4</t>
  </si>
  <si>
    <t>OBJ_5</t>
  </si>
  <si>
    <t>&lt;Seleccione la estrategía&gt;</t>
  </si>
  <si>
    <t>&lt;Seleccione el objetivo estratégico&gt;</t>
  </si>
  <si>
    <t>6. LINK DE PUBLICACIÓN DEL PLAN</t>
  </si>
  <si>
    <t>ALINEACIÓN ESTRATÉGICA</t>
  </si>
  <si>
    <t>FECHA EJECUCIÓN</t>
  </si>
  <si>
    <t>PROYECTO DE INVERSIÓN</t>
  </si>
  <si>
    <t>OBJETIVO ESTRATÉGICO</t>
  </si>
  <si>
    <t>4. RESPONSABLE DE LA TOMA DE DECISIONES</t>
  </si>
  <si>
    <t>5. INSTANCIA QUE APRUEBA Y ADOPTA</t>
  </si>
  <si>
    <t>1. NOMBRE DEL PLAN</t>
  </si>
  <si>
    <t>PROCESO ASOCIADO</t>
  </si>
  <si>
    <t>&lt;Por favor seleccione la dependencia&gt;</t>
  </si>
  <si>
    <t>&lt;Por favor seleccione el proyecto de inversión asociados a su dependencia&gt;</t>
  </si>
  <si>
    <t>&lt;Por favor seleccione los objetivos estraégicos asociados a su dependencia&gt;</t>
  </si>
  <si>
    <t>Asesoría de Control Interno</t>
  </si>
  <si>
    <t>&lt;Por favor seleccione el proceso asociado a su dependencia&gt;</t>
  </si>
  <si>
    <t>Oficina Asesora de Planeación</t>
  </si>
  <si>
    <t>OAP</t>
  </si>
  <si>
    <t>SGC</t>
  </si>
  <si>
    <t>OAJ</t>
  </si>
  <si>
    <t>ACI</t>
  </si>
  <si>
    <t>SDAP</t>
  </si>
  <si>
    <t>SPIP</t>
  </si>
  <si>
    <t>SGTP</t>
  </si>
  <si>
    <t>-</t>
  </si>
  <si>
    <t>Sigla</t>
  </si>
  <si>
    <t>ACUMULADO</t>
  </si>
  <si>
    <t>VERSIONAMIENTO PLAN</t>
  </si>
  <si>
    <t>MATRIZ DE ACTIVIDADES PLAN INSTITUCIONAL</t>
  </si>
  <si>
    <t>&lt;Por favor seleccione primero la dependencia&gt;</t>
  </si>
  <si>
    <t>DEPENDENCIA RESPONSABLE</t>
  </si>
  <si>
    <t>2. EQUIPO DE TRABAJO RESPONSABLE DE LA FORMULACIÓN</t>
  </si>
  <si>
    <t>3. PROFESIONAL RESPONSABLE DEL SEGUIMIENTO</t>
  </si>
  <si>
    <t>PROGRAMACIÓN 
CONSOLIDADA DEL PERIODO</t>
  </si>
  <si>
    <t>EJECUCIÓN 
CONSOLIDADA DEL PERIODO</t>
  </si>
  <si>
    <t>PROCESO DE DIRECCIONAMIENTO ESTRATÉGICO</t>
  </si>
  <si>
    <t>ESTRATEGIA ASOCIADA</t>
  </si>
  <si>
    <t>Observaciones Control Interno</t>
  </si>
  <si>
    <t>PRIMERA LÍNEA DE DEFENSA</t>
  </si>
  <si>
    <t>TERCERA LÍNEA DE DEFENSA</t>
  </si>
  <si>
    <t>%</t>
  </si>
  <si>
    <t>Describa la evidencia del cumplimiento de la actividad</t>
  </si>
  <si>
    <t>Eval. OCI</t>
  </si>
  <si>
    <t>Eficacia Actividad</t>
  </si>
  <si>
    <t>Eficacia OCI</t>
  </si>
  <si>
    <t>EVALUACIÓN OCI
CONSOLIDADA DEL PERIODO</t>
  </si>
  <si>
    <t>EVIDENCIA DE RESULTADOS</t>
  </si>
  <si>
    <t>SGTP_PI</t>
  </si>
  <si>
    <t>SPIP_PI</t>
  </si>
  <si>
    <t>SGC_PI</t>
  </si>
  <si>
    <t>OAP_PI</t>
  </si>
  <si>
    <t>OAJ_PI</t>
  </si>
  <si>
    <t>SDAP_PI_</t>
  </si>
  <si>
    <t>Eficacia</t>
  </si>
  <si>
    <t>NO UTILIZAR ESTA FILA</t>
  </si>
  <si>
    <t>Juan Fernando Acosta Mirkow</t>
  </si>
  <si>
    <t>Gestión De Talento Humano</t>
  </si>
  <si>
    <t>Yesid Alexander Caicedo</t>
  </si>
  <si>
    <t>Gestión Talento Humano</t>
  </si>
  <si>
    <t>http://10.20.100.31/intranet/gestion-de-talento-humano/</t>
  </si>
  <si>
    <t>Realizar Inducción a los servidores públicos del IDPC</t>
  </si>
  <si>
    <t>Plan Institucional de Capacitación</t>
  </si>
  <si>
    <t>Capacitación de Ingreso al servicio público</t>
  </si>
  <si>
    <t>Capacitación en Situaciones administrativas</t>
  </si>
  <si>
    <t>Capacitación en Introducción al primer respondiente comunidad</t>
  </si>
  <si>
    <t>Capacitación en Evaluación de competencias</t>
  </si>
  <si>
    <t>Realizar Reinducción a los servidores públicos del IDPC</t>
  </si>
  <si>
    <t>Capacitación en Actualización en temas financieros, contables e impuestos</t>
  </si>
  <si>
    <t>Capacitación en Manejo de excel</t>
  </si>
  <si>
    <t>Capacitación en Redacción y ortografía</t>
  </si>
  <si>
    <t>Capacitación en Transparencia y acceso a la información</t>
  </si>
  <si>
    <t>Capacitación en Atención a la ciudadanía</t>
  </si>
  <si>
    <t>Capacitación en Gobernanza para la paz</t>
  </si>
  <si>
    <t>Capacitación en Gestión del conocimiento</t>
  </si>
  <si>
    <t>Capacitación en Creación de valor de lo público</t>
  </si>
  <si>
    <t>Capacitación en Código de integridad</t>
  </si>
  <si>
    <t>Capacitación en MIPG</t>
  </si>
  <si>
    <t>Capacitación en Sistema de Gestión de Seguridad y Salud en el Trabajo</t>
  </si>
  <si>
    <t xml:space="preserve">Profesional Universitario </t>
  </si>
  <si>
    <t>1 capacitación (lista asistencia-invitación)</t>
  </si>
  <si>
    <t>Plan de Seguridad y Salud en el Trabajo</t>
  </si>
  <si>
    <t>Profesional SST</t>
  </si>
  <si>
    <t>1 Plan de capacitación firmado y aprobado.</t>
  </si>
  <si>
    <t>Divulgación de política del SG-SST.</t>
  </si>
  <si>
    <t xml:space="preserve">Actualización de matriz legal. </t>
  </si>
  <si>
    <t>Programar inspecciones a las sedes.</t>
  </si>
  <si>
    <t>Plan de Emergencia y Contingencia</t>
  </si>
  <si>
    <t>Cronograma del SG-SST</t>
  </si>
  <si>
    <t>Divulgación, ejecución y evaluación (Simulacros) del plan institucional de prevención y atención a emergencias.</t>
  </si>
  <si>
    <t>Realizar mediciones ambientales: ruido, luz, biológicas, quimicas partículas.</t>
  </si>
  <si>
    <t xml:space="preserve">Actualización de matriz para la identificación de peligros y valoración de riesgos. </t>
  </si>
  <si>
    <t xml:space="preserve">Diseño del plan de capacitación y actividades del SG-SST para el 2020, en  compañía con la ARL </t>
  </si>
  <si>
    <t xml:space="preserve">Realizar - semana de la salud </t>
  </si>
  <si>
    <t>Promover pausas activas.</t>
  </si>
  <si>
    <t>Desarrollar programa de inducción y re inducción.</t>
  </si>
  <si>
    <t>2 divulgaciones (listas de asistencia )</t>
  </si>
  <si>
    <t>1 Matriz legal Actualizada</t>
  </si>
  <si>
    <t xml:space="preserve">Presentación y socialización de actividades del plan para el 2020 al COPASST. </t>
  </si>
  <si>
    <t>1 socialización (Acta de reunión y lista de asistencia)</t>
  </si>
  <si>
    <t>Diseñar y divulgar folletos digitales  de promocion y prevencion para todos los colaboradores</t>
  </si>
  <si>
    <t xml:space="preserve">3 folletos digitales divulgado mediante correo y/opublicacion en intranet </t>
  </si>
  <si>
    <t xml:space="preserve">Investigar los incidentes y accidentes que ocurran durante la vigencia </t>
  </si>
  <si>
    <t xml:space="preserve">2 informes de accidentes  e incidentes  - furad (sujeto a ocurrencia) </t>
  </si>
  <si>
    <t xml:space="preserve">1 informe presentado por la  ARL </t>
  </si>
  <si>
    <t xml:space="preserve">1 celebracion(Cronograma- listas de asistencia y participacion, publicacion en intranet o correo) </t>
  </si>
  <si>
    <t>Actualizar  documento o política para la prevención de sustancias psicoactivas.</t>
  </si>
  <si>
    <t>1- Actualizar documento         ( Docuemto, publicacion del mismo en la pagina</t>
  </si>
  <si>
    <t>Actualizar  política para la prevención del acoso laboral.</t>
  </si>
  <si>
    <t>Realizar exámenes ocupacionales</t>
  </si>
  <si>
    <t>Realizar clasificación, según diagnóstico de salud, de las prioridades para generar medidas de seguimiento y prevención.</t>
  </si>
  <si>
    <t xml:space="preserve">Generar autorizacion para realizar examenes ocupacionales al personal de planta, de  acuerdo a lo establecido por el IDPC  y/o sujeto a ocurrencia                        ( invitacion por correo, oficio </t>
  </si>
  <si>
    <t>1- Crear   base de datos de las condiciones físicas y recomendaciones de salud de los trabajadores con el fin de hacerle seguimiento y control. (base de datos)</t>
  </si>
  <si>
    <t>Realizar visitas a puestos de trabajo.</t>
  </si>
  <si>
    <t>Realizar visitas a puestos de trabajo (sujeto a ocurrencia)  ( formato de solicitud, informe con su respectivo registro fotografico)</t>
  </si>
  <si>
    <t xml:space="preserve">Realizar inspecciones de botiquines y equipos de emergencia </t>
  </si>
  <si>
    <t>Programar actividades y capacitaciones para la BRIGADAS de emergencia.</t>
  </si>
  <si>
    <t>Conformar brigadas de emergencia o grupos de apoyo que estén a cargo de acciones operativas, así como de la coordinación de la evacuación</t>
  </si>
  <si>
    <t>Capacitar a los trabajadores para que sirvan como apoyo tanto a la prevención de riesgos como a la ejecución del Plan de Emergencia</t>
  </si>
  <si>
    <t>Realizar evaluacion de los riesgos internos o externos de cada una de las sedes  y Determinar la accesibilidad a equipos de protección contra incendios, luces de emergencia, equipos de primeros auxilios, etc.</t>
  </si>
  <si>
    <t>Realizar un inventario de los elementos de seguridad que posee el Instituto. (extintores, red contra incendios camillas, botiquín de primeros auxilios, etc.)</t>
  </si>
  <si>
    <t>Establecer vías de evacuación y destacarlas con su respectiva señalización </t>
  </si>
  <si>
    <t xml:space="preserve">Invitacion para la conformacion de brigada, lista de participantes    ( invitacion por la intanet, circular </t>
  </si>
  <si>
    <t xml:space="preserve">1- Divulgaciones del simulacro (Informe - Evaluacion ARL, listas de asistencia  </t>
  </si>
  <si>
    <t>Capacitar a los integrantes del  COE</t>
  </si>
  <si>
    <t>1- capacitacion ( listas de asistencia)</t>
  </si>
  <si>
    <t>2 actuaizaciones (1 Matriz en excel)</t>
  </si>
  <si>
    <t xml:space="preserve">1- informe de valoracion de riesgos por parte de la ARL </t>
  </si>
  <si>
    <t xml:space="preserve">1-Inventario en excel </t>
  </si>
  <si>
    <t xml:space="preserve">1- informe emitido por la ARL </t>
  </si>
  <si>
    <t>Plan de Bienestar e Incentivos</t>
  </si>
  <si>
    <t>Asesorías de Bancos, EPS y Caja de compensación, en instalaciones del instituto</t>
  </si>
  <si>
    <t>4 visitas de asesoría por parte de bancos, eps y/o caja de compensación</t>
  </si>
  <si>
    <t>Profesional Especializado</t>
  </si>
  <si>
    <t xml:space="preserve">Celebración de cumpleaños a servidores del IDPC por mes </t>
  </si>
  <si>
    <t xml:space="preserve">11 entregas de obsequio a cumpleaños del mes </t>
  </si>
  <si>
    <t>Conmemoración día de la mujer</t>
  </si>
  <si>
    <t>1 evento de celebración   (pieza comunicativa)</t>
  </si>
  <si>
    <t>Conmemoración día del Hombre</t>
  </si>
  <si>
    <t>Conmemoración día de la Secretaria (sujeto a la programación del DASCD)</t>
  </si>
  <si>
    <t>1 evento de celebración   (invitación, fotografias)</t>
  </si>
  <si>
    <t>Conmemoración del día del conductor (sujeto a la programación del DASCD)</t>
  </si>
  <si>
    <t>Realización de una caminata</t>
  </si>
  <si>
    <t>1 caminata (lista asistencia- fotografia)</t>
  </si>
  <si>
    <t>Actividades de vacaciones Recreativas con hijos de servidores</t>
  </si>
  <si>
    <t>3  actividades de vacaciones recreativas (fotografias y registo en lista de asistencia)</t>
  </si>
  <si>
    <t>1 actividad de celebración Amor y Amistad</t>
  </si>
  <si>
    <t>1 Actividad realizada (fotografias y registro)</t>
  </si>
  <si>
    <t>Tarde de juegos Cada 2 meses, el último viernes se llevará a cabo la tarde de juegos.</t>
  </si>
  <si>
    <t>6 tardes de juego (fotografias y lista de asistencia)</t>
  </si>
  <si>
    <t xml:space="preserve">realización de Actividades navideñas </t>
  </si>
  <si>
    <t>2 actividades de navidad (fotografias)</t>
  </si>
  <si>
    <t>Celebración día de los niños</t>
  </si>
  <si>
    <t>1 celebración de dia de los niños (fotografias y registro )</t>
  </si>
  <si>
    <t>Juegos deportivos distritales</t>
  </si>
  <si>
    <t>1 participación (invitación y registro de participantes)</t>
  </si>
  <si>
    <t>Torneo interno de Bolos</t>
  </si>
  <si>
    <t>1 Torneo de Bolos (invitación, fotografias y registro)</t>
  </si>
  <si>
    <t>Celebración día de la familia en coordinación con la Caja de Compensación</t>
  </si>
  <si>
    <t>2 actividades dia de la familia (invitación, fotografias y registro)</t>
  </si>
  <si>
    <t>Cierre de gestión</t>
  </si>
  <si>
    <t>1 evento de cierre de gestión (invitación, fotografias y registro)</t>
  </si>
  <si>
    <t>Atención a los pre-pensionados, en cordinación con el DASCD (sujeto a la programación del DASCD)</t>
  </si>
  <si>
    <t>1 evento a pre-pensionados (invitación, fotografias y registro)</t>
  </si>
  <si>
    <t>Plan de Vacantes y Prevision de Recursos Humanos</t>
  </si>
  <si>
    <t xml:space="preserve">Realizar seguimiento al Plan de Vacantes y Prevision de Recursos Humano, en la comisión de personal </t>
  </si>
  <si>
    <t>4 seguimientos en comision de personal (acta de comité y lista de asistencia</t>
  </si>
  <si>
    <t>Archivo y Gestión documental</t>
  </si>
  <si>
    <t>Capacitación en  Innovación y Emprendimiento</t>
  </si>
  <si>
    <t>Seguridad Digital</t>
  </si>
  <si>
    <t>Revisar el  seguimiento a medidas preventivas y correctivas.</t>
  </si>
  <si>
    <t xml:space="preserve">2- informes   (informe condiciones de seguridad en cada una de las sedes con su respectivo registro fotografico, acta de visita) 1 informe por  sede con una fracuencia semestral  </t>
  </si>
  <si>
    <t>2- capacitaciones semestral (listas de asistecia)</t>
  </si>
  <si>
    <t>1. se realizara una  capacitacion  mensual ( 10)                                                  ( Cronograma de capacitacion, listas de asistencia)</t>
  </si>
  <si>
    <t>1. se realizara inspecciones a todos los botiquines del IDPC               - 1  inspeccion semestral,  (formato de inspeccion a botiquines)</t>
  </si>
  <si>
    <t>Actualizar y crear los planes de emergencia faltantes de cada una de las sedes del IDPC .</t>
  </si>
  <si>
    <t xml:space="preserve">7 -planes de emergencia                       1 por cada una de las sedes del IDP </t>
  </si>
  <si>
    <t xml:space="preserve">11 pausas activas </t>
  </si>
  <si>
    <t>1 inducción (invitación a realizar inducción virtual)</t>
  </si>
  <si>
    <t>1 capacitación (certificado de participación-invitación)</t>
  </si>
  <si>
    <t>Se brindó a cinco (5) servidores públicos que han ingresado al IDPC, Indicción a través del material disppuesto en la Intranet, micrositio de Talento Humano.</t>
  </si>
  <si>
    <t>A través de correo elctrónico se solicitó al DASCD se habilitara en la plataforma PAO el curso.</t>
  </si>
  <si>
    <t>Trimestre1: Reporte por correo electrónico del DASCD.
Trimestre 2:
Trimestre 3:
Trimestre 4:</t>
  </si>
  <si>
    <r>
      <t xml:space="preserve">Se ha permitido el ingreso del </t>
    </r>
    <r>
      <rPr>
        <b/>
        <sz val="9"/>
        <color rgb="FF404040"/>
        <rFont val="Century Gothic"/>
        <family val="2"/>
      </rPr>
      <t>Banco de Bogotá</t>
    </r>
    <r>
      <rPr>
        <sz val="9"/>
        <color rgb="FF404040"/>
        <rFont val="Century Gothic"/>
        <family val="2"/>
      </rPr>
      <t xml:space="preserve"> (17 de marzo),</t>
    </r>
    <r>
      <rPr>
        <b/>
        <sz val="9"/>
        <color rgb="FF404040"/>
        <rFont val="Century Gothic"/>
        <family val="2"/>
      </rPr>
      <t xml:space="preserve"> PriceSmart</t>
    </r>
    <r>
      <rPr>
        <sz val="9"/>
        <color rgb="FF404040"/>
        <rFont val="Century Gothic"/>
        <family val="2"/>
      </rPr>
      <t xml:space="preserve"> (11 de marzo), </t>
    </r>
    <r>
      <rPr>
        <b/>
        <sz val="9"/>
        <color rgb="FF404040"/>
        <rFont val="Century Gothic"/>
        <family val="2"/>
      </rPr>
      <t>Compensar Caja de Compensación - EPS</t>
    </r>
    <r>
      <rPr>
        <sz val="9"/>
        <color rgb="FF404040"/>
        <rFont val="Century Gothic"/>
        <family val="2"/>
      </rPr>
      <t xml:space="preserve"> (23 de enero y 20 de febrero), </t>
    </r>
    <r>
      <rPr>
        <b/>
        <sz val="9"/>
        <color rgb="FF404040"/>
        <rFont val="Century Gothic"/>
        <family val="2"/>
      </rPr>
      <t>Famisanar</t>
    </r>
    <r>
      <rPr>
        <sz val="9"/>
        <color rgb="FF404040"/>
        <rFont val="Century Gothic"/>
        <family val="2"/>
      </rPr>
      <t xml:space="preserve"> (6 de febrero)</t>
    </r>
  </si>
  <si>
    <t>Se envió a través de correo electrónico un mensaje y se entregó a todos los hombres un detalle.</t>
  </si>
  <si>
    <t>Trimestre1: Correos de invitación a los colaboradores del IDPC a las diferentes visitas comerciales y de asesoría.
Trimestre 2:
Trimestre 3:
Trimestre 4:</t>
  </si>
  <si>
    <t>Trimestre1: Correo electrónico. Fotos.
Trimestre 2:
Trimestre 3:
Trimestre 4:</t>
  </si>
  <si>
    <t>En sesión de Comisión de Personal del 28 de febrero de 2020, se trató el tema de la provisión de las vacantes de empleos de carrera Administrativa. Como compromiso de la entidad, se determinó que Talento Humano debería adelantar el estudio de verificación de requisitos de derecho a encargo, para la vacante del empleo de Auxiliar Administrativo, Código 407, Grado 02.</t>
  </si>
  <si>
    <t>Trimestre1: Acta de Sesión de Comisión de Personal y Listado de Asistencia. (pendientes de entrega pues están en físico).  Estudio de verificación de requisitos de derecho a encargo
Trimestre 2:
Trimestre 3:
Trimestre 4:</t>
  </si>
  <si>
    <t>Trimestre1: Encuesta (Vsita Preliminar) y Análisis en Excel de encuesta de Satisfacción de la Inducción.
Trimestre 2:
Trimestre 3:
Trimestre 4:</t>
  </si>
  <si>
    <t>Se envió a través de correo electrónico un mensaje conmemorativo y se entregó a todas las mujeres un detalle. Se programó una jornada de relajación y belleza.</t>
  </si>
  <si>
    <t>Trimestre1: Correo electrónico conmemorativo. Fotos. Correo invitación jornada y fotos.
Trimestre 2:
Trimestre 3:
Trimestre 4:</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</si>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</sst>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 _€_-;\-* #,##0\ _€_-;_-* &quot;-&quot;\ _€_-;_-@_-"/>
    <numFmt numFmtId="166" formatCode="_ * #,##0.00_ ;_ * \-#,##0.00_ ;_ * &quot;-&quot;??_ ;_ @_ "/>
    <numFmt numFmtId="167" formatCode="_-* #,##0\ _€_-;\-* #,##0\ _€_-;_-* \-?\ _€_-;_-@_-"/>
    <numFmt numFmtId="168" formatCode="0.0%"/>
    <numFmt numFmtId="169" formatCode="0.0"/>
    <numFmt numFmtId="170" formatCode="_-* #,##0_-;\-* #,##0_-;_-* &quot;-&quot;??_-;_-@_-"/>
  </numFmts>
  <fonts count="48" x14ac:knownFonts="1">
    <font>
      <sz val="11"/>
      <color theme="1"/>
      <name val="Calibri"/>
      <family val="2"/>
      <scheme val="minor"/>
    </font>
    <font>
      <sz val="10"/>
      <name val="Arial"/>
      <family val="2"/>
    </font>
    <font>
      <sz val="11"/>
      <color indexed="8"/>
      <name val="Calibri"/>
      <family val="2"/>
    </font>
    <font>
      <sz val="10"/>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1"/>
      <color theme="1" tint="0.249977111117893"/>
      <name val="Century Gothic"/>
      <family val="2"/>
    </font>
    <font>
      <b/>
      <sz val="12"/>
      <color theme="1" tint="0.249977111117893"/>
      <name val="Century Gothic"/>
      <family val="2"/>
    </font>
    <font>
      <b/>
      <sz val="16"/>
      <color theme="1" tint="0.249977111117893"/>
      <name val="Century Gothic"/>
      <family val="2"/>
    </font>
    <font>
      <b/>
      <sz val="15"/>
      <color theme="1" tint="0.249977111117893"/>
      <name val="Century Gothic"/>
      <family val="2"/>
    </font>
    <font>
      <sz val="15"/>
      <color theme="1" tint="0.249977111117893"/>
      <name val="Century Gothic"/>
      <family val="2"/>
    </font>
    <font>
      <b/>
      <sz val="10"/>
      <color theme="1" tint="0.249977111117893"/>
      <name val="Century Gothic"/>
      <family val="2"/>
    </font>
    <font>
      <sz val="10"/>
      <color theme="1" tint="0.249977111117893"/>
      <name val="Century Gothic"/>
      <family val="2"/>
    </font>
    <font>
      <sz val="10"/>
      <color theme="0"/>
      <name val="Century Gothic"/>
      <family val="2"/>
    </font>
    <font>
      <sz val="13"/>
      <color theme="1" tint="0.249977111117893"/>
      <name val="Century Gothic"/>
      <family val="2"/>
    </font>
    <font>
      <sz val="12"/>
      <color theme="1" tint="0.249977111117893"/>
      <name val="Century Gothic"/>
      <family val="2"/>
    </font>
    <font>
      <b/>
      <sz val="12"/>
      <color theme="0"/>
      <name val="Century Gothic"/>
      <family val="2"/>
    </font>
    <font>
      <b/>
      <sz val="18"/>
      <color theme="1" tint="0.249977111117893"/>
      <name val="Century Gothic"/>
      <family val="2"/>
    </font>
    <font>
      <b/>
      <sz val="11"/>
      <color theme="1" tint="0.249977111117893"/>
      <name val="Century Gothic"/>
      <family val="2"/>
    </font>
    <font>
      <sz val="9"/>
      <color theme="1" tint="0.249977111117893"/>
      <name val="Century Gothic"/>
      <family val="2"/>
    </font>
    <font>
      <b/>
      <sz val="9"/>
      <color theme="1" tint="0.249977111117893"/>
      <name val="Century Gothic"/>
      <family val="2"/>
    </font>
    <font>
      <u/>
      <sz val="11"/>
      <color theme="10"/>
      <name val="Calibri"/>
      <family val="2"/>
      <scheme val="minor"/>
    </font>
    <font>
      <sz val="11"/>
      <color theme="1"/>
      <name val="Arial"/>
      <family val="2"/>
    </font>
    <font>
      <sz val="11"/>
      <name val="Arial"/>
      <family val="2"/>
    </font>
    <font>
      <sz val="11"/>
      <color rgb="FF000000"/>
      <name val="Arial"/>
      <family val="2"/>
    </font>
    <font>
      <sz val="11"/>
      <color rgb="FF333333"/>
      <name val="Arial"/>
      <family val="2"/>
    </font>
    <font>
      <sz val="11"/>
      <color rgb="FF404040"/>
      <name val="Century Gothic"/>
      <family val="2"/>
    </font>
    <font>
      <b/>
      <sz val="12"/>
      <color rgb="FF404040"/>
      <name val="Century Gothic"/>
      <family val="2"/>
    </font>
    <font>
      <b/>
      <sz val="16"/>
      <color rgb="FF404040"/>
      <name val="Century Gothic"/>
      <family val="2"/>
    </font>
    <font>
      <b/>
      <sz val="18"/>
      <color rgb="FF404040"/>
      <name val="Century Gothic"/>
      <family val="2"/>
    </font>
    <font>
      <b/>
      <sz val="10"/>
      <color rgb="FF404040"/>
      <name val="Century Gothic"/>
      <family val="2"/>
    </font>
    <font>
      <b/>
      <sz val="15"/>
      <color rgb="FF404040"/>
      <name val="Century Gothic"/>
      <family val="2"/>
    </font>
    <font>
      <sz val="10"/>
      <color rgb="FF404040"/>
      <name val="Century Gothic"/>
      <family val="2"/>
    </font>
    <font>
      <sz val="15"/>
      <color rgb="FF404040"/>
      <name val="Century Gothic"/>
      <family val="2"/>
    </font>
    <font>
      <b/>
      <sz val="11"/>
      <color rgb="FF404040"/>
      <name val="Century Gothic"/>
      <family val="2"/>
    </font>
    <font>
      <sz val="12"/>
      <color rgb="FF404040"/>
      <name val="Century Gothic"/>
      <family val="2"/>
    </font>
    <font>
      <sz val="10"/>
      <color rgb="FFFFFFFF"/>
      <name val="Century Gothic"/>
      <family val="2"/>
    </font>
    <font>
      <u/>
      <sz val="11"/>
      <color rgb="FF0000FF"/>
      <name val="Calibri"/>
      <family val="2"/>
    </font>
    <font>
      <sz val="13"/>
      <color rgb="FF404040"/>
      <name val="Century Gothic"/>
      <family val="2"/>
    </font>
    <font>
      <sz val="9"/>
      <color rgb="FF404040"/>
      <name val="Century Gothic"/>
      <family val="2"/>
    </font>
    <font>
      <sz val="12"/>
      <color rgb="FF000000"/>
      <name val="Arial"/>
      <family val="2"/>
    </font>
    <font>
      <b/>
      <sz val="9"/>
      <color rgb="FF404040"/>
      <name val="Century Gothic"/>
      <family val="2"/>
    </font>
    <font>
      <b/>
      <sz val="12"/>
      <color rgb="FFFFFFFF"/>
      <name val="Century Gothic"/>
      <family val="2"/>
    </font>
    <font>
      <b/>
      <sz val="14"/>
      <color rgb="FF404040"/>
      <name val="Century Gothic"/>
      <family val="2"/>
    </font>
    <font>
      <sz val="9"/>
      <color rgb="FF000000"/>
      <name val="Century Gothic"/>
      <family val="2"/>
    </font>
    <font>
      <sz val="9"/>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2F2F2"/>
        <bgColor rgb="FF000000"/>
      </patternFill>
    </fill>
    <fill>
      <patternFill patternType="solid">
        <fgColor rgb="FFFFFFFF"/>
        <bgColor rgb="FF000000"/>
      </patternFill>
    </fill>
    <fill>
      <patternFill patternType="solid">
        <fgColor rgb="FFBFBFBF"/>
        <bgColor rgb="FF000000"/>
      </patternFill>
    </fill>
    <fill>
      <patternFill patternType="solid">
        <fgColor rgb="FFD9D9D9"/>
        <bgColor rgb="FF000000"/>
      </patternFill>
    </fill>
    <fill>
      <patternFill patternType="solid">
        <fgColor rgb="FFEBF1DE"/>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theme="1" tint="0.24994659260841701"/>
      </right>
      <top style="dotted">
        <color theme="1" tint="0.24994659260841701"/>
      </top>
      <bottom style="dotted">
        <color theme="1" tint="0.24994659260841701"/>
      </bottom>
      <diagonal/>
    </border>
    <border>
      <left style="hair">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indexed="64"/>
      </right>
      <top style="dotted">
        <color theme="1" tint="0.24994659260841701"/>
      </top>
      <bottom style="dotted">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hair">
        <color theme="1" tint="0.24994659260841701"/>
      </right>
      <top style="thin">
        <color theme="1" tint="0.24994659260841701"/>
      </top>
      <bottom style="dotted">
        <color theme="1" tint="0.24994659260841701"/>
      </bottom>
      <diagonal/>
    </border>
    <border>
      <left style="hair">
        <color theme="1" tint="0.24994659260841701"/>
      </left>
      <right style="hair">
        <color theme="1" tint="0.24994659260841701"/>
      </right>
      <top style="thin">
        <color theme="1" tint="0.24994659260841701"/>
      </top>
      <bottom style="dotted">
        <color theme="1" tint="0.24994659260841701"/>
      </bottom>
      <diagonal/>
    </border>
    <border>
      <left style="hair">
        <color theme="1" tint="0.24994659260841701"/>
      </left>
      <right style="thin">
        <color theme="1" tint="0.24994659260841701"/>
      </right>
      <top style="thin">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thin">
        <color theme="1" tint="0.24994659260841701"/>
      </bottom>
      <diagonal/>
    </border>
    <border>
      <left style="hair">
        <color theme="1" tint="0.24994659260841701"/>
      </left>
      <right style="hair">
        <color theme="1" tint="0.24994659260841701"/>
      </right>
      <top style="dotted">
        <color theme="1" tint="0.24994659260841701"/>
      </top>
      <bottom style="thin">
        <color theme="1" tint="0.24994659260841701"/>
      </bottom>
      <diagonal/>
    </border>
    <border>
      <left style="hair">
        <color theme="1" tint="0.24994659260841701"/>
      </left>
      <right style="thin">
        <color theme="1" tint="0.24994659260841701"/>
      </right>
      <top style="dotted">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hair">
        <color theme="1" tint="0.24994659260841701"/>
      </right>
      <top/>
      <bottom style="dotted">
        <color theme="1" tint="0.24994659260841701"/>
      </bottom>
      <diagonal/>
    </border>
    <border>
      <left style="hair">
        <color theme="1" tint="0.24994659260841701"/>
      </left>
      <right style="hair">
        <color theme="1" tint="0.24994659260841701"/>
      </right>
      <top/>
      <bottom style="dotted">
        <color theme="1" tint="0.24994659260841701"/>
      </bottom>
      <diagonal/>
    </border>
    <border>
      <left style="hair">
        <color theme="1" tint="0.24994659260841701"/>
      </left>
      <right style="thin">
        <color theme="1" tint="0.24994659260841701"/>
      </right>
      <top/>
      <bottom style="dotted">
        <color theme="1" tint="0.24994659260841701"/>
      </bottom>
      <diagonal/>
    </border>
    <border>
      <left style="thin">
        <color theme="1" tint="0.24994659260841701"/>
      </left>
      <right style="hair">
        <color theme="1" tint="0.24994659260841701"/>
      </right>
      <top style="thin">
        <color theme="1" tint="0.24994659260841701"/>
      </top>
      <bottom style="thin">
        <color theme="1" tint="0.24994659260841701"/>
      </bottom>
      <diagonal/>
    </border>
    <border>
      <left style="hair">
        <color theme="1" tint="0.24994659260841701"/>
      </left>
      <right style="hair">
        <color theme="1" tint="0.24994659260841701"/>
      </right>
      <top style="thin">
        <color theme="1" tint="0.24994659260841701"/>
      </top>
      <bottom style="thin">
        <color theme="1" tint="0.24994659260841701"/>
      </bottom>
      <diagonal/>
    </border>
    <border>
      <left style="hair">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hair">
        <color theme="1" tint="0.24994659260841701"/>
      </right>
      <top style="thin">
        <color theme="1" tint="0.24994659260841701"/>
      </top>
      <bottom style="dotted">
        <color theme="1" tint="0.24994659260841701"/>
      </bottom>
      <diagonal/>
    </border>
    <border>
      <left style="hair">
        <color theme="1" tint="0.24994659260841701"/>
      </left>
      <right style="thin">
        <color indexed="64"/>
      </right>
      <top style="thin">
        <color theme="1" tint="0.24994659260841701"/>
      </top>
      <bottom style="dotted">
        <color theme="1" tint="0.24994659260841701"/>
      </bottom>
      <diagonal/>
    </border>
    <border>
      <left style="thin">
        <color indexed="64"/>
      </left>
      <right style="hair">
        <color theme="1" tint="0.24994659260841701"/>
      </right>
      <top style="dotted">
        <color theme="1" tint="0.24994659260841701"/>
      </top>
      <bottom style="thin">
        <color theme="1" tint="0.24994659260841701"/>
      </bottom>
      <diagonal/>
    </border>
    <border>
      <left style="hair">
        <color theme="1" tint="0.24994659260841701"/>
      </left>
      <right style="thin">
        <color indexed="64"/>
      </right>
      <top style="dotted">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thin">
        <color rgb="FF404040"/>
      </left>
      <right style="thin">
        <color rgb="FF404040"/>
      </right>
      <top style="thin">
        <color rgb="FF404040"/>
      </top>
      <bottom style="thin">
        <color rgb="FF404040"/>
      </bottom>
      <diagonal/>
    </border>
    <border>
      <left style="thin">
        <color rgb="FF404040"/>
      </left>
      <right style="hair">
        <color rgb="FF404040"/>
      </right>
      <top style="thin">
        <color rgb="FF404040"/>
      </top>
      <bottom style="thin">
        <color rgb="FF404040"/>
      </bottom>
      <diagonal/>
    </border>
    <border>
      <left style="hair">
        <color rgb="FF404040"/>
      </left>
      <right style="hair">
        <color rgb="FF404040"/>
      </right>
      <top style="thin">
        <color rgb="FF404040"/>
      </top>
      <bottom style="thin">
        <color rgb="FF404040"/>
      </bottom>
      <diagonal/>
    </border>
    <border>
      <left style="hair">
        <color rgb="FF404040"/>
      </left>
      <right style="thin">
        <color rgb="FF404040"/>
      </right>
      <top style="thin">
        <color rgb="FF404040"/>
      </top>
      <bottom style="thin">
        <color rgb="FF404040"/>
      </bottom>
      <diagonal/>
    </border>
    <border>
      <left style="thin">
        <color rgb="FF404040"/>
      </left>
      <right style="hair">
        <color rgb="FF404040"/>
      </right>
      <top style="thin">
        <color rgb="FF404040"/>
      </top>
      <bottom style="dotted">
        <color rgb="FF404040"/>
      </bottom>
      <diagonal/>
    </border>
    <border>
      <left style="hair">
        <color rgb="FF404040"/>
      </left>
      <right style="hair">
        <color rgb="FF404040"/>
      </right>
      <top style="thin">
        <color rgb="FF404040"/>
      </top>
      <bottom style="dotted">
        <color rgb="FF404040"/>
      </bottom>
      <diagonal/>
    </border>
    <border>
      <left style="hair">
        <color rgb="FF404040"/>
      </left>
      <right style="thin">
        <color rgb="FF404040"/>
      </right>
      <top style="thin">
        <color rgb="FF404040"/>
      </top>
      <bottom style="dotted">
        <color rgb="FF404040"/>
      </bottom>
      <diagonal/>
    </border>
    <border>
      <left style="thin">
        <color rgb="FF404040"/>
      </left>
      <right style="hair">
        <color rgb="FF404040"/>
      </right>
      <top/>
      <bottom style="dotted">
        <color rgb="FF404040"/>
      </bottom>
      <diagonal/>
    </border>
    <border>
      <left style="hair">
        <color rgb="FF404040"/>
      </left>
      <right style="hair">
        <color rgb="FF404040"/>
      </right>
      <top/>
      <bottom style="dotted">
        <color rgb="FF404040"/>
      </bottom>
      <diagonal/>
    </border>
    <border>
      <left style="hair">
        <color rgb="FF404040"/>
      </left>
      <right style="thin">
        <color rgb="FF404040"/>
      </right>
      <top/>
      <bottom style="dotted">
        <color rgb="FF404040"/>
      </bottom>
      <diagonal/>
    </border>
    <border>
      <left style="thin">
        <color rgb="FF404040"/>
      </left>
      <right style="hair">
        <color rgb="FF404040"/>
      </right>
      <top style="dotted">
        <color rgb="FF404040"/>
      </top>
      <bottom style="dotted">
        <color rgb="FF404040"/>
      </bottom>
      <diagonal/>
    </border>
    <border>
      <left style="hair">
        <color rgb="FF404040"/>
      </left>
      <right style="hair">
        <color rgb="FF404040"/>
      </right>
      <top style="dotted">
        <color rgb="FF404040"/>
      </top>
      <bottom style="dotted">
        <color rgb="FF404040"/>
      </bottom>
      <diagonal/>
    </border>
    <border>
      <left style="hair">
        <color rgb="FF404040"/>
      </left>
      <right style="thin">
        <color rgb="FF404040"/>
      </right>
      <top style="dotted">
        <color rgb="FF404040"/>
      </top>
      <bottom style="dotted">
        <color rgb="FF404040"/>
      </bottom>
      <diagonal/>
    </border>
    <border>
      <left style="thin">
        <color rgb="FF404040"/>
      </left>
      <right style="hair">
        <color rgb="FF404040"/>
      </right>
      <top style="dotted">
        <color rgb="FF404040"/>
      </top>
      <bottom style="thin">
        <color rgb="FF404040"/>
      </bottom>
      <diagonal/>
    </border>
    <border>
      <left style="hair">
        <color rgb="FF404040"/>
      </left>
      <right style="hair">
        <color rgb="FF404040"/>
      </right>
      <top style="dotted">
        <color rgb="FF404040"/>
      </top>
      <bottom style="thin">
        <color rgb="FF404040"/>
      </bottom>
      <diagonal/>
    </border>
    <border>
      <left style="hair">
        <color rgb="FF404040"/>
      </left>
      <right style="thin">
        <color rgb="FF404040"/>
      </right>
      <top style="dotted">
        <color rgb="FF404040"/>
      </top>
      <bottom style="thin">
        <color rgb="FF404040"/>
      </bottom>
      <diagonal/>
    </border>
    <border>
      <left style="thin">
        <color rgb="FF404040"/>
      </left>
      <right style="thin">
        <color rgb="FF404040"/>
      </right>
      <top style="thin">
        <color rgb="FF404040"/>
      </top>
      <bottom/>
      <diagonal/>
    </border>
    <border>
      <left style="thin">
        <color rgb="FF404040"/>
      </left>
      <right style="thin">
        <color rgb="FF404040"/>
      </right>
      <top/>
      <bottom/>
      <diagonal/>
    </border>
    <border>
      <left style="thin">
        <color rgb="FF404040"/>
      </left>
      <right style="thin">
        <color rgb="FF404040"/>
      </right>
      <top/>
      <bottom style="thin">
        <color rgb="FF404040"/>
      </bottom>
      <diagonal/>
    </border>
    <border>
      <left style="thin">
        <color indexed="64"/>
      </left>
      <right style="hair">
        <color rgb="FF404040"/>
      </right>
      <top style="thin">
        <color rgb="FF404040"/>
      </top>
      <bottom style="dotted">
        <color rgb="FF404040"/>
      </bottom>
      <diagonal/>
    </border>
    <border>
      <left style="hair">
        <color rgb="FF404040"/>
      </left>
      <right style="thin">
        <color indexed="64"/>
      </right>
      <top style="thin">
        <color rgb="FF404040"/>
      </top>
      <bottom style="dotted">
        <color rgb="FF404040"/>
      </bottom>
      <diagonal/>
    </border>
    <border>
      <left style="thin">
        <color indexed="64"/>
      </left>
      <right style="hair">
        <color rgb="FF404040"/>
      </right>
      <top style="dotted">
        <color rgb="FF404040"/>
      </top>
      <bottom style="dotted">
        <color rgb="FF404040"/>
      </bottom>
      <diagonal/>
    </border>
    <border>
      <left style="hair">
        <color rgb="FF404040"/>
      </left>
      <right style="thin">
        <color indexed="64"/>
      </right>
      <top style="dotted">
        <color rgb="FF404040"/>
      </top>
      <bottom style="dotted">
        <color rgb="FF404040"/>
      </bottom>
      <diagonal/>
    </border>
    <border>
      <left style="thin">
        <color indexed="64"/>
      </left>
      <right style="hair">
        <color rgb="FF404040"/>
      </right>
      <top style="dotted">
        <color rgb="FF404040"/>
      </top>
      <bottom style="thin">
        <color rgb="FF404040"/>
      </bottom>
      <diagonal/>
    </border>
    <border>
      <left style="hair">
        <color rgb="FF404040"/>
      </left>
      <right style="thin">
        <color indexed="64"/>
      </right>
      <top style="dotted">
        <color rgb="FF404040"/>
      </top>
      <bottom style="thin">
        <color rgb="FF404040"/>
      </bottom>
      <diagonal/>
    </border>
    <border>
      <left style="thin">
        <color theme="1" tint="0.24994659260841701"/>
      </left>
      <right style="hair">
        <color theme="1" tint="0.24994659260841701"/>
      </right>
      <top/>
      <bottom style="thin">
        <color theme="1" tint="0.24994659260841701"/>
      </bottom>
      <diagonal/>
    </border>
    <border>
      <left style="hair">
        <color theme="1" tint="0.24994659260841701"/>
      </left>
      <right style="hair">
        <color theme="1" tint="0.24994659260841701"/>
      </right>
      <top/>
      <bottom style="thin">
        <color theme="1" tint="0.24994659260841701"/>
      </bottom>
      <diagonal/>
    </border>
    <border>
      <left style="hair">
        <color theme="1" tint="0.24994659260841701"/>
      </left>
      <right style="thin">
        <color theme="1" tint="0.24994659260841701"/>
      </right>
      <top/>
      <bottom style="thin">
        <color theme="1" tint="0.24994659260841701"/>
      </bottom>
      <diagonal/>
    </border>
  </borders>
  <cellStyleXfs count="9">
    <xf numFmtId="0" fontId="0" fillId="0" borderId="0"/>
    <xf numFmtId="165" fontId="2" fillId="0" borderId="0" applyFont="0" applyFill="0" applyBorder="0" applyAlignment="0" applyProtection="0"/>
    <xf numFmtId="166"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3" fillId="0" borderId="0" applyNumberFormat="0" applyFill="0" applyBorder="0" applyAlignment="0" applyProtection="0"/>
  </cellStyleXfs>
  <cellXfs count="254">
    <xf numFmtId="0" fontId="0" fillId="0" borderId="0" xfId="0"/>
    <xf numFmtId="0" fontId="3" fillId="0" borderId="0" xfId="0" applyFont="1"/>
    <xf numFmtId="0" fontId="3" fillId="0" borderId="0" xfId="0" applyFont="1" applyAlignment="1"/>
    <xf numFmtId="0" fontId="6" fillId="0" borderId="0" xfId="0" applyFont="1"/>
    <xf numFmtId="0" fontId="6" fillId="0" borderId="5" xfId="0" applyFont="1" applyBorder="1" applyAlignment="1">
      <alignment horizontal="center"/>
    </xf>
    <xf numFmtId="0" fontId="6" fillId="0" borderId="0" xfId="0" applyFont="1" applyAlignment="1">
      <alignment horizontal="center"/>
    </xf>
    <xf numFmtId="0" fontId="5" fillId="0" borderId="3" xfId="0" applyFont="1" applyBorder="1" applyAlignment="1"/>
    <xf numFmtId="0" fontId="5" fillId="0" borderId="4" xfId="0" applyFont="1" applyBorder="1" applyAlignment="1"/>
    <xf numFmtId="0" fontId="5" fillId="0" borderId="5" xfId="0" applyFont="1" applyBorder="1" applyAlignment="1"/>
    <xf numFmtId="0" fontId="3" fillId="0" borderId="0" xfId="0" applyFont="1" applyAlignment="1">
      <alignment horizontal="center"/>
    </xf>
    <xf numFmtId="0" fontId="3" fillId="0" borderId="3" xfId="0" applyFont="1" applyFill="1" applyBorder="1" applyAlignment="1">
      <alignment vertical="center"/>
    </xf>
    <xf numFmtId="0" fontId="3" fillId="0" borderId="3" xfId="0" applyFont="1" applyBorder="1" applyAlignment="1">
      <alignment vertical="center"/>
    </xf>
    <xf numFmtId="0" fontId="3" fillId="0" borderId="5" xfId="0" applyFont="1" applyFill="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xf>
    <xf numFmtId="0" fontId="7" fillId="0" borderId="1" xfId="0" applyFont="1" applyBorder="1" applyAlignment="1"/>
    <xf numFmtId="0" fontId="7" fillId="0" borderId="1" xfId="0" applyFont="1" applyBorder="1" applyAlignment="1">
      <alignment horizontal="center"/>
    </xf>
    <xf numFmtId="0" fontId="5" fillId="0" borderId="3" xfId="0" applyFont="1" applyBorder="1" applyAlignment="1">
      <alignment horizontal="left"/>
    </xf>
    <xf numFmtId="0" fontId="14" fillId="0" borderId="15"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0" fillId="4" borderId="0" xfId="0" applyFont="1" applyFill="1" applyBorder="1" applyAlignment="1" applyProtection="1">
      <alignment vertical="center" wrapText="1"/>
    </xf>
    <xf numFmtId="0" fontId="8" fillId="0" borderId="0" xfId="0" applyFont="1" applyAlignment="1" applyProtection="1">
      <alignment vertical="center" wrapText="1"/>
    </xf>
    <xf numFmtId="0" fontId="14" fillId="0" borderId="0" xfId="0" applyFont="1" applyAlignment="1" applyProtection="1">
      <alignment vertical="center" wrapText="1"/>
    </xf>
    <xf numFmtId="0" fontId="17" fillId="0" borderId="0" xfId="0" applyFont="1" applyAlignment="1" applyProtection="1">
      <alignment vertical="center" wrapText="1"/>
    </xf>
    <xf numFmtId="0" fontId="8" fillId="0" borderId="0" xfId="0" applyFont="1" applyAlignment="1" applyProtection="1">
      <alignment vertical="center" wrapText="1"/>
      <protection locked="0"/>
    </xf>
    <xf numFmtId="0" fontId="13" fillId="2" borderId="0" xfId="0" applyFont="1" applyFill="1" applyBorder="1" applyAlignment="1" applyProtection="1">
      <alignment horizontal="left" vertical="center" wrapText="1"/>
      <protection locked="0"/>
    </xf>
    <xf numFmtId="0" fontId="14" fillId="0" borderId="0" xfId="0" applyFont="1" applyAlignment="1" applyProtection="1">
      <alignment vertical="center" wrapText="1"/>
      <protection locked="0"/>
    </xf>
    <xf numFmtId="0" fontId="14" fillId="2" borderId="0" xfId="0" applyFont="1" applyFill="1" applyAlignment="1" applyProtection="1">
      <alignment vertical="center" wrapText="1"/>
      <protection locked="0"/>
    </xf>
    <xf numFmtId="0" fontId="12" fillId="2" borderId="0" xfId="0" applyFont="1" applyFill="1" applyAlignment="1" applyProtection="1">
      <alignment vertical="center" wrapText="1"/>
      <protection locked="0"/>
    </xf>
    <xf numFmtId="0" fontId="12" fillId="0" borderId="0" xfId="0" applyFont="1" applyAlignment="1" applyProtection="1">
      <alignment vertical="center" wrapText="1"/>
      <protection locked="0"/>
    </xf>
    <xf numFmtId="0" fontId="11" fillId="3" borderId="0" xfId="0" applyFont="1" applyFill="1" applyAlignment="1" applyProtection="1">
      <alignment vertical="center" wrapText="1"/>
      <protection locked="0"/>
    </xf>
    <xf numFmtId="0" fontId="15" fillId="2" borderId="0" xfId="0" applyFont="1" applyFill="1" applyAlignment="1" applyProtection="1">
      <alignment vertical="center" wrapText="1"/>
      <protection locked="0"/>
    </xf>
    <xf numFmtId="0" fontId="14" fillId="0" borderId="0"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6"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21" fillId="0" borderId="0" xfId="0" applyFont="1" applyAlignment="1" applyProtection="1">
      <alignment vertical="center" wrapText="1"/>
      <protection locked="0"/>
    </xf>
    <xf numFmtId="1" fontId="18" fillId="0" borderId="0" xfId="0" applyNumberFormat="1" applyFont="1" applyAlignment="1" applyProtection="1">
      <alignment vertical="center" wrapText="1"/>
      <protection locked="0"/>
    </xf>
    <xf numFmtId="10" fontId="18" fillId="0" borderId="0" xfId="6" applyNumberFormat="1" applyFont="1" applyAlignment="1" applyProtection="1">
      <alignment vertical="center" wrapText="1"/>
      <protection locked="0"/>
    </xf>
    <xf numFmtId="0" fontId="9" fillId="5" borderId="10" xfId="0" applyFont="1" applyFill="1" applyBorder="1" applyAlignment="1" applyProtection="1">
      <alignment horizontal="center" vertical="center" wrapText="1"/>
      <protection locked="0"/>
    </xf>
    <xf numFmtId="10" fontId="13" fillId="0" borderId="0" xfId="6" applyNumberFormat="1" applyFont="1" applyBorder="1" applyAlignment="1" applyProtection="1">
      <alignment horizontal="center" vertical="center" wrapText="1"/>
      <protection locked="0"/>
    </xf>
    <xf numFmtId="0" fontId="14" fillId="0" borderId="21" xfId="0" applyFont="1" applyBorder="1" applyAlignment="1" applyProtection="1">
      <alignment horizontal="right" vertical="center" wrapText="1"/>
      <protection locked="0"/>
    </xf>
    <xf numFmtId="0" fontId="14" fillId="0" borderId="14" xfId="0" applyFont="1" applyBorder="1" applyAlignment="1" applyProtection="1">
      <alignment horizontal="right" vertical="center" wrapText="1"/>
      <protection locked="0"/>
    </xf>
    <xf numFmtId="0" fontId="14" fillId="0" borderId="16" xfId="0" applyFont="1" applyBorder="1" applyAlignment="1" applyProtection="1">
      <alignment horizontal="right" vertical="center" wrapText="1"/>
      <protection locked="0"/>
    </xf>
    <xf numFmtId="0" fontId="25" fillId="2" borderId="1"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14" fontId="25" fillId="2" borderId="1" xfId="0" applyNumberFormat="1" applyFont="1" applyFill="1" applyBorder="1" applyAlignment="1" applyProtection="1">
      <alignment horizontal="center" vertical="center"/>
      <protection locked="0"/>
    </xf>
    <xf numFmtId="14" fontId="25" fillId="0" borderId="1" xfId="0" applyNumberFormat="1" applyFont="1" applyFill="1" applyBorder="1" applyAlignment="1" applyProtection="1">
      <alignment horizontal="center" vertical="center"/>
      <protection locked="0"/>
    </xf>
    <xf numFmtId="14" fontId="26" fillId="2"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NumberFormat="1" applyFont="1" applyFill="1" applyBorder="1" applyAlignment="1" applyProtection="1">
      <alignment horizontal="center" vertical="center" wrapText="1"/>
      <protection locked="0"/>
    </xf>
    <xf numFmtId="14" fontId="25" fillId="0" borderId="1" xfId="0" applyNumberFormat="1" applyFont="1" applyFill="1" applyBorder="1" applyAlignment="1" applyProtection="1">
      <alignment horizontal="left" vertical="center"/>
      <protection locked="0"/>
    </xf>
    <xf numFmtId="169" fontId="25" fillId="0" borderId="1" xfId="0" applyNumberFormat="1" applyFont="1" applyFill="1" applyBorder="1" applyAlignment="1" applyProtection="1">
      <alignment horizontal="left" vertical="center" wrapText="1"/>
      <protection locked="0"/>
    </xf>
    <xf numFmtId="1" fontId="25" fillId="0" borderId="1" xfId="0" applyNumberFormat="1" applyFont="1" applyFill="1" applyBorder="1" applyAlignment="1" applyProtection="1">
      <alignment horizontal="left" vertical="center" wrapText="1"/>
      <protection locked="0"/>
    </xf>
    <xf numFmtId="0" fontId="21" fillId="0" borderId="1" xfId="0" applyFont="1" applyFill="1" applyBorder="1" applyAlignment="1" applyProtection="1">
      <alignment vertical="center" wrapText="1"/>
      <protection locked="0"/>
    </xf>
    <xf numFmtId="0" fontId="13" fillId="5" borderId="19"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30" fillId="7" borderId="0" xfId="0" applyFont="1" applyFill="1" applyBorder="1" applyAlignment="1" applyProtection="1">
      <alignment vertical="center" wrapText="1"/>
    </xf>
    <xf numFmtId="0" fontId="32" fillId="8"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4" fillId="8" borderId="0" xfId="0" applyFont="1" applyFill="1" applyBorder="1" applyAlignment="1" applyProtection="1">
      <alignment vertical="center" wrapText="1"/>
      <protection locked="0"/>
    </xf>
    <xf numFmtId="0" fontId="35" fillId="8"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38" fillId="8" borderId="0"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4" fillId="8" borderId="2" xfId="0" applyFont="1" applyFill="1" applyBorder="1" applyAlignment="1" applyProtection="1">
      <alignment vertical="center" wrapText="1"/>
      <protection locked="0"/>
    </xf>
    <xf numFmtId="0" fontId="40"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41" fillId="0" borderId="1" xfId="0" applyFont="1" applyFill="1" applyBorder="1" applyAlignment="1" applyProtection="1">
      <alignment vertical="center" wrapText="1"/>
      <protection locked="0"/>
    </xf>
    <xf numFmtId="0" fontId="25" fillId="8" borderId="1" xfId="0" applyFont="1" applyFill="1" applyBorder="1" applyAlignment="1" applyProtection="1">
      <alignment horizontal="center" vertical="center" wrapText="1"/>
      <protection locked="0"/>
    </xf>
    <xf numFmtId="14" fontId="25" fillId="8" borderId="1"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vertical="center" wrapText="1"/>
      <protection locked="0"/>
    </xf>
    <xf numFmtId="0" fontId="26" fillId="0" borderId="1" xfId="0" applyFont="1" applyFill="1" applyBorder="1" applyAlignment="1">
      <alignment horizontal="center" vertical="center"/>
    </xf>
    <xf numFmtId="14" fontId="26" fillId="8" borderId="1" xfId="0" applyNumberFormat="1" applyFont="1" applyFill="1" applyBorder="1" applyAlignment="1">
      <alignment horizontal="center" vertical="center"/>
    </xf>
    <xf numFmtId="1" fontId="44" fillId="0" borderId="0" xfId="0" applyNumberFormat="1" applyFont="1" applyFill="1" applyBorder="1" applyAlignment="1" applyProtection="1">
      <alignment vertical="center" wrapText="1"/>
      <protection locked="0"/>
    </xf>
    <xf numFmtId="10" fontId="44" fillId="0" borderId="0" xfId="6" applyNumberFormat="1" applyFont="1" applyFill="1" applyBorder="1" applyAlignment="1" applyProtection="1">
      <alignment vertical="center" wrapText="1"/>
      <protection locked="0"/>
    </xf>
    <xf numFmtId="0" fontId="29" fillId="9" borderId="32" xfId="0" applyFont="1" applyFill="1" applyBorder="1" applyAlignment="1" applyProtection="1">
      <alignment horizontal="center" vertical="center" wrapText="1"/>
      <protection locked="0"/>
    </xf>
    <xf numFmtId="0" fontId="3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10" fontId="32" fillId="0" borderId="0" xfId="6" applyNumberFormat="1" applyFont="1" applyFill="1" applyBorder="1" applyAlignment="1" applyProtection="1">
      <alignment horizontal="center" vertical="center" wrapText="1"/>
      <protection locked="0"/>
    </xf>
    <xf numFmtId="0" fontId="34" fillId="0" borderId="39" xfId="0" applyFont="1" applyFill="1" applyBorder="1" applyAlignment="1" applyProtection="1">
      <alignment horizontal="right" vertical="center" wrapText="1"/>
      <protection locked="0"/>
    </xf>
    <xf numFmtId="0" fontId="34" fillId="0" borderId="41"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xf>
    <xf numFmtId="0" fontId="34" fillId="0" borderId="42" xfId="0" applyFont="1" applyFill="1" applyBorder="1" applyAlignment="1" applyProtection="1">
      <alignment horizontal="right" vertical="center" wrapText="1"/>
      <protection locked="0"/>
    </xf>
    <xf numFmtId="0" fontId="34" fillId="0" borderId="44" xfId="0" applyFont="1" applyFill="1" applyBorder="1" applyAlignment="1" applyProtection="1">
      <alignment vertical="center" wrapText="1"/>
      <protection locked="0"/>
    </xf>
    <xf numFmtId="0" fontId="34" fillId="0" borderId="45" xfId="0" applyFont="1" applyFill="1" applyBorder="1" applyAlignment="1" applyProtection="1">
      <alignment horizontal="right" vertical="center" wrapText="1"/>
      <protection locked="0"/>
    </xf>
    <xf numFmtId="0" fontId="34" fillId="0" borderId="47" xfId="0" applyFont="1" applyFill="1" applyBorder="1" applyAlignment="1" applyProtection="1">
      <alignment vertical="center" wrapText="1"/>
      <protection locked="0"/>
    </xf>
    <xf numFmtId="0" fontId="42" fillId="0" borderId="1" xfId="0" applyFont="1" applyFill="1" applyBorder="1" applyAlignment="1">
      <alignment vertical="center" wrapText="1"/>
    </xf>
    <xf numFmtId="167" fontId="13" fillId="5" borderId="19" xfId="0" applyNumberFormat="1" applyFont="1" applyFill="1" applyBorder="1" applyAlignment="1" applyProtection="1">
      <alignment horizontal="center" vertical="center" wrapText="1"/>
      <protection locked="0"/>
    </xf>
    <xf numFmtId="0" fontId="21" fillId="0" borderId="57" xfId="0" applyFont="1" applyFill="1" applyBorder="1" applyAlignment="1" applyProtection="1">
      <alignment horizontal="center" vertical="center" wrapText="1"/>
      <protection locked="0"/>
    </xf>
    <xf numFmtId="0" fontId="22" fillId="0" borderId="58" xfId="0" applyFont="1" applyFill="1" applyBorder="1" applyAlignment="1" applyProtection="1">
      <alignment horizontal="left" vertical="center" wrapText="1"/>
      <protection locked="0"/>
    </xf>
    <xf numFmtId="0" fontId="21" fillId="0" borderId="58" xfId="0" applyFont="1" applyBorder="1" applyAlignment="1" applyProtection="1">
      <alignment vertical="center" wrapText="1"/>
      <protection locked="0"/>
    </xf>
    <xf numFmtId="0" fontId="21" fillId="0" borderId="58" xfId="0" applyFont="1" applyFill="1" applyBorder="1" applyAlignment="1" applyProtection="1">
      <alignment vertical="center" wrapText="1"/>
      <protection locked="0"/>
    </xf>
    <xf numFmtId="168" fontId="21" fillId="0" borderId="58" xfId="4" applyNumberFormat="1" applyFont="1" applyFill="1" applyBorder="1" applyAlignment="1" applyProtection="1">
      <alignment vertical="center" wrapText="1"/>
      <protection locked="0"/>
    </xf>
    <xf numFmtId="0" fontId="21" fillId="6" borderId="58" xfId="0" applyFont="1" applyFill="1" applyBorder="1" applyAlignment="1" applyProtection="1">
      <alignment vertical="center" wrapText="1"/>
      <protection locked="0"/>
    </xf>
    <xf numFmtId="169" fontId="21" fillId="0" borderId="58" xfId="0" applyNumberFormat="1" applyFont="1" applyFill="1" applyBorder="1" applyAlignment="1" applyProtection="1">
      <alignment vertical="center" wrapText="1"/>
      <protection locked="0"/>
    </xf>
    <xf numFmtId="169" fontId="21" fillId="6" borderId="58" xfId="0" applyNumberFormat="1" applyFont="1" applyFill="1" applyBorder="1" applyAlignment="1" applyProtection="1">
      <alignment vertical="center" wrapText="1"/>
      <protection locked="0"/>
    </xf>
    <xf numFmtId="167" fontId="21" fillId="0" borderId="59" xfId="0" applyNumberFormat="1" applyFont="1" applyFill="1" applyBorder="1" applyAlignment="1" applyProtection="1">
      <alignment vertical="center" wrapText="1"/>
      <protection locked="0"/>
    </xf>
    <xf numFmtId="0" fontId="0" fillId="0" borderId="1" xfId="0" applyBorder="1" applyAlignment="1">
      <alignment vertical="center" wrapText="1"/>
    </xf>
    <xf numFmtId="9" fontId="21" fillId="0" borderId="1" xfId="0" applyNumberFormat="1" applyFont="1" applyFill="1" applyBorder="1" applyAlignment="1" applyProtection="1">
      <alignment vertical="center" wrapText="1"/>
      <protection locked="0"/>
    </xf>
    <xf numFmtId="168" fontId="21" fillId="0" borderId="1" xfId="4" applyNumberFormat="1" applyFont="1" applyFill="1" applyBorder="1" applyAlignment="1" applyProtection="1">
      <alignment vertical="center" wrapText="1"/>
      <protection locked="0"/>
    </xf>
    <xf numFmtId="9" fontId="21" fillId="6" borderId="1" xfId="0" applyNumberFormat="1" applyFont="1" applyFill="1" applyBorder="1" applyAlignment="1" applyProtection="1">
      <alignment vertical="center" wrapText="1"/>
      <protection locked="0"/>
    </xf>
    <xf numFmtId="0" fontId="21" fillId="6" borderId="1" xfId="0" applyFont="1" applyFill="1" applyBorder="1" applyAlignment="1" applyProtection="1">
      <alignment vertical="center" wrapText="1"/>
      <protection locked="0"/>
    </xf>
    <xf numFmtId="170" fontId="21" fillId="0" borderId="1" xfId="7" applyNumberFormat="1" applyFont="1" applyFill="1" applyBorder="1" applyAlignment="1" applyProtection="1">
      <alignment vertical="center" wrapText="1"/>
      <protection locked="0"/>
    </xf>
    <xf numFmtId="9" fontId="21" fillId="0" borderId="1" xfId="6" applyFont="1" applyFill="1" applyBorder="1" applyAlignment="1" applyProtection="1">
      <alignment vertical="center" wrapText="1"/>
      <protection locked="0"/>
    </xf>
    <xf numFmtId="169" fontId="21" fillId="6" borderId="1" xfId="0" applyNumberFormat="1" applyFont="1" applyFill="1" applyBorder="1" applyAlignment="1" applyProtection="1">
      <alignment vertical="center" wrapText="1"/>
      <protection locked="0"/>
    </xf>
    <xf numFmtId="167" fontId="21" fillId="0" borderId="1" xfId="0" applyNumberFormat="1" applyFont="1" applyFill="1" applyBorder="1" applyAlignment="1" applyProtection="1">
      <alignment vertical="center" wrapText="1"/>
      <protection locked="0"/>
    </xf>
    <xf numFmtId="0" fontId="0" fillId="0" borderId="1" xfId="0" applyBorder="1" applyAlignment="1">
      <alignment vertical="center"/>
    </xf>
    <xf numFmtId="169" fontId="21" fillId="0" borderId="1" xfId="0" applyNumberFormat="1" applyFont="1" applyFill="1" applyBorder="1" applyAlignment="1" applyProtection="1">
      <alignment vertical="center" wrapText="1"/>
      <protection locked="0"/>
    </xf>
    <xf numFmtId="14" fontId="21" fillId="0" borderId="1" xfId="0" applyNumberFormat="1"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horizontal="center" vertical="center" wrapText="1"/>
      <protection locked="0"/>
    </xf>
    <xf numFmtId="0" fontId="32" fillId="9" borderId="48" xfId="0" applyFont="1" applyFill="1" applyBorder="1" applyAlignment="1" applyProtection="1">
      <alignment horizontal="center" vertical="center" wrapText="1"/>
      <protection locked="0"/>
    </xf>
    <xf numFmtId="167" fontId="32" fillId="9" borderId="48" xfId="0" applyNumberFormat="1" applyFont="1" applyFill="1" applyBorder="1" applyAlignment="1" applyProtection="1">
      <alignment horizontal="center" vertical="center" wrapText="1"/>
      <protection locked="0"/>
    </xf>
    <xf numFmtId="9" fontId="41" fillId="0" borderId="1" xfId="0" applyNumberFormat="1" applyFont="1" applyFill="1" applyBorder="1" applyAlignment="1" applyProtection="1">
      <alignment vertical="center" wrapText="1"/>
      <protection locked="0"/>
    </xf>
    <xf numFmtId="168" fontId="41" fillId="0" borderId="1" xfId="4" applyNumberFormat="1" applyFont="1" applyFill="1" applyBorder="1" applyAlignment="1" applyProtection="1">
      <alignment vertical="center" wrapText="1"/>
      <protection locked="0"/>
    </xf>
    <xf numFmtId="9" fontId="41" fillId="11" borderId="1" xfId="0" applyNumberFormat="1" applyFont="1" applyFill="1" applyBorder="1" applyAlignment="1" applyProtection="1">
      <alignment vertical="center" wrapText="1"/>
      <protection locked="0"/>
    </xf>
    <xf numFmtId="0" fontId="41" fillId="11" borderId="1" xfId="0" applyFont="1" applyFill="1" applyBorder="1" applyAlignment="1" applyProtection="1">
      <alignment vertical="center" wrapText="1"/>
      <protection locked="0"/>
    </xf>
    <xf numFmtId="9" fontId="41" fillId="0" borderId="1" xfId="6" applyFont="1" applyFill="1" applyBorder="1" applyAlignment="1" applyProtection="1">
      <alignment vertical="center" wrapText="1"/>
      <protection locked="0"/>
    </xf>
    <xf numFmtId="169" fontId="41" fillId="11" borderId="1" xfId="0" applyNumberFormat="1" applyFont="1" applyFill="1" applyBorder="1" applyAlignment="1" applyProtection="1">
      <alignment vertical="center" wrapText="1"/>
      <protection locked="0"/>
    </xf>
    <xf numFmtId="167" fontId="41" fillId="0" borderId="1" xfId="0" applyNumberFormat="1" applyFont="1" applyFill="1" applyBorder="1" applyAlignment="1" applyProtection="1">
      <alignment vertical="center" wrapText="1"/>
      <protection locked="0"/>
    </xf>
    <xf numFmtId="169" fontId="41" fillId="0" borderId="1" xfId="0" applyNumberFormat="1" applyFont="1" applyFill="1" applyBorder="1" applyAlignment="1" applyProtection="1">
      <alignment vertical="center" wrapText="1"/>
      <protection locked="0"/>
    </xf>
    <xf numFmtId="0" fontId="41"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29" fillId="9" borderId="32" xfId="0" applyFont="1" applyFill="1" applyBorder="1" applyAlignment="1" applyProtection="1">
      <alignment horizontal="center" vertical="center" wrapText="1"/>
      <protection locked="0"/>
    </xf>
    <xf numFmtId="0" fontId="32" fillId="9" borderId="48"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0" fontId="47" fillId="0" borderId="1" xfId="0" applyFont="1" applyFill="1" applyBorder="1" applyAlignment="1">
      <alignment horizontal="center" vertical="center" wrapText="1"/>
    </xf>
    <xf numFmtId="0" fontId="46" fillId="0" borderId="1" xfId="0" applyFont="1" applyFill="1" applyBorder="1" applyAlignment="1" applyProtection="1">
      <alignment vertical="center" wrapText="1"/>
      <protection locked="0"/>
    </xf>
    <xf numFmtId="14" fontId="46" fillId="0" borderId="1" xfId="0" applyNumberFormat="1" applyFont="1" applyFill="1" applyBorder="1" applyAlignment="1" applyProtection="1">
      <alignment vertical="center" wrapText="1"/>
      <protection locked="0"/>
    </xf>
    <xf numFmtId="170" fontId="41" fillId="0" borderId="1" xfId="7" applyNumberFormat="1" applyFont="1" applyFill="1" applyBorder="1" applyAlignment="1" applyProtection="1">
      <alignment vertical="center" wrapText="1"/>
      <protection locked="0"/>
    </xf>
    <xf numFmtId="0" fontId="47" fillId="8" borderId="1" xfId="0" applyFont="1" applyFill="1" applyBorder="1" applyAlignment="1">
      <alignment horizontal="center" vertical="center" wrapText="1"/>
    </xf>
    <xf numFmtId="1" fontId="44" fillId="0" borderId="1" xfId="0" applyNumberFormat="1" applyFont="1" applyFill="1" applyBorder="1" applyAlignment="1" applyProtection="1">
      <alignment vertical="center" wrapText="1"/>
      <protection locked="0"/>
    </xf>
    <xf numFmtId="0" fontId="25" fillId="0" borderId="1" xfId="0" applyFont="1" applyFill="1" applyBorder="1" applyAlignment="1">
      <alignment vertical="center" wrapText="1"/>
    </xf>
    <xf numFmtId="1" fontId="25" fillId="8" borderId="1" xfId="0" applyNumberFormat="1" applyFont="1" applyFill="1" applyBorder="1" applyAlignment="1" applyProtection="1">
      <alignment horizontal="center" vertical="center" wrapText="1"/>
      <protection locked="0"/>
    </xf>
    <xf numFmtId="0" fontId="27" fillId="0" borderId="1" xfId="0" applyFont="1" applyFill="1" applyBorder="1" applyAlignment="1">
      <alignment wrapText="1"/>
    </xf>
    <xf numFmtId="0" fontId="26" fillId="8" borderId="1" xfId="0" applyFont="1" applyFill="1" applyBorder="1" applyAlignment="1">
      <alignment horizontal="center" vertical="center"/>
    </xf>
    <xf numFmtId="0" fontId="26" fillId="0" borderId="1" xfId="0" applyFont="1" applyFill="1" applyBorder="1" applyAlignment="1">
      <alignment horizontal="left" vertical="center"/>
    </xf>
    <xf numFmtId="14" fontId="26" fillId="0" borderId="1" xfId="0" applyNumberFormat="1" applyFont="1" applyFill="1" applyBorder="1" applyAlignment="1">
      <alignment horizontal="left" vertical="center"/>
    </xf>
    <xf numFmtId="0" fontId="21" fillId="0" borderId="1" xfId="0" applyNumberFormat="1" applyFont="1" applyFill="1" applyBorder="1" applyAlignment="1" applyProtection="1">
      <alignment vertical="center" wrapText="1"/>
      <protection locked="0"/>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13" fillId="5" borderId="19" xfId="0" applyFont="1" applyFill="1" applyBorder="1" applyAlignment="1" applyProtection="1">
      <alignment horizontal="center" vertical="center" wrapText="1"/>
      <protection locked="0"/>
    </xf>
    <xf numFmtId="0" fontId="13" fillId="5" borderId="31"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23" fillId="0" borderId="17" xfId="8"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7" fillId="2" borderId="22"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wrapText="1"/>
      <protection locked="0"/>
    </xf>
    <xf numFmtId="0" fontId="17" fillId="2" borderId="15" xfId="0" applyFont="1" applyFill="1" applyBorder="1" applyAlignment="1" applyProtection="1">
      <alignment horizontal="left" vertical="center" wrapText="1"/>
      <protection locked="0"/>
    </xf>
    <xf numFmtId="0" fontId="17" fillId="2" borderId="17"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10" fontId="13" fillId="0" borderId="17" xfId="6" applyNumberFormat="1" applyFont="1" applyBorder="1" applyAlignment="1" applyProtection="1">
      <alignment horizontal="center" vertical="center" wrapText="1"/>
    </xf>
    <xf numFmtId="10" fontId="13" fillId="0" borderId="30" xfId="6" applyNumberFormat="1" applyFont="1" applyBorder="1" applyAlignment="1" applyProtection="1">
      <alignment horizontal="center" vertical="center" wrapText="1"/>
    </xf>
    <xf numFmtId="0" fontId="20" fillId="3" borderId="21" xfId="0" applyFont="1" applyFill="1" applyBorder="1" applyAlignment="1" applyProtection="1">
      <alignment horizontal="center" vertical="center" wrapText="1"/>
      <protection locked="0"/>
    </xf>
    <xf numFmtId="0" fontId="20" fillId="3" borderId="22" xfId="0" applyFont="1" applyFill="1" applyBorder="1" applyAlignment="1" applyProtection="1">
      <alignment horizontal="center" vertical="center" wrapText="1"/>
      <protection locked="0"/>
    </xf>
    <xf numFmtId="0" fontId="20" fillId="3" borderId="14"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3" borderId="16" xfId="0" applyFont="1" applyFill="1" applyBorder="1" applyAlignment="1" applyProtection="1">
      <alignment horizontal="center" vertical="center" wrapText="1"/>
      <protection locked="0"/>
    </xf>
    <xf numFmtId="0" fontId="20" fillId="3" borderId="17"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xf>
    <xf numFmtId="10" fontId="13" fillId="0" borderId="8" xfId="6" applyNumberFormat="1" applyFont="1" applyBorder="1" applyAlignment="1" applyProtection="1">
      <alignment horizontal="center" vertical="center" wrapText="1"/>
    </xf>
    <xf numFmtId="10" fontId="13" fillId="0" borderId="9" xfId="6"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0" fillId="3" borderId="11"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20" fillId="3" borderId="8" xfId="0" applyFont="1" applyFill="1" applyBorder="1" applyAlignment="1" applyProtection="1">
      <alignment horizontal="left" vertical="center" wrapText="1"/>
      <protection locked="0"/>
    </xf>
    <xf numFmtId="0" fontId="20" fillId="3" borderId="16" xfId="0" applyFont="1" applyFill="1" applyBorder="1" applyAlignment="1" applyProtection="1">
      <alignment horizontal="left" vertical="center" wrapText="1"/>
      <protection locked="0"/>
    </xf>
    <xf numFmtId="0" fontId="20" fillId="3" borderId="17" xfId="0" applyFont="1" applyFill="1" applyBorder="1" applyAlignment="1" applyProtection="1">
      <alignment horizontal="left" vertical="center" wrapText="1"/>
      <protection locked="0"/>
    </xf>
    <xf numFmtId="0" fontId="11" fillId="5" borderId="10"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11" fillId="5" borderId="24" xfId="0" applyFont="1" applyFill="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locked="0"/>
    </xf>
    <xf numFmtId="0" fontId="11" fillId="5" borderId="26" xfId="0" applyFont="1" applyFill="1" applyBorder="1" applyAlignment="1" applyProtection="1">
      <alignment horizontal="center" vertical="center" wrapText="1"/>
      <protection locked="0"/>
    </xf>
    <xf numFmtId="10" fontId="13" fillId="0" borderId="12" xfId="6" applyNumberFormat="1" applyFont="1" applyBorder="1" applyAlignment="1" applyProtection="1">
      <alignment horizontal="center" vertical="center" wrapText="1"/>
    </xf>
    <xf numFmtId="10" fontId="13" fillId="0" borderId="28" xfId="6" applyNumberFormat="1" applyFont="1" applyBorder="1" applyAlignment="1" applyProtection="1">
      <alignment horizontal="center" vertical="center" wrapText="1"/>
    </xf>
    <xf numFmtId="0" fontId="13" fillId="0" borderId="0" xfId="0" applyFont="1" applyAlignment="1" applyProtection="1">
      <alignment horizontal="right" vertical="center" wrapText="1"/>
    </xf>
    <xf numFmtId="0" fontId="13" fillId="0" borderId="6" xfId="0" applyFont="1" applyBorder="1" applyAlignment="1" applyProtection="1">
      <alignment horizontal="right" vertical="center" wrapText="1"/>
    </xf>
    <xf numFmtId="10" fontId="13" fillId="0" borderId="29" xfId="6" applyNumberFormat="1" applyFont="1" applyBorder="1" applyAlignment="1" applyProtection="1">
      <alignment horizontal="center" vertical="center" wrapText="1"/>
    </xf>
    <xf numFmtId="10" fontId="13" fillId="0" borderId="27" xfId="6" applyNumberFormat="1" applyFont="1" applyBorder="1" applyAlignment="1" applyProtection="1">
      <alignment horizontal="center" vertical="center" wrapText="1"/>
    </xf>
    <xf numFmtId="10" fontId="13" fillId="0" borderId="7" xfId="6" applyNumberFormat="1" applyFont="1" applyBorder="1" applyAlignment="1" applyProtection="1">
      <alignment horizontal="center" vertical="center" wrapText="1"/>
    </xf>
    <xf numFmtId="10" fontId="32" fillId="0" borderId="46" xfId="6" applyNumberFormat="1" applyFont="1" applyFill="1" applyBorder="1" applyAlignment="1" applyProtection="1">
      <alignment horizontal="center" vertical="center" wrapText="1"/>
    </xf>
    <xf numFmtId="10" fontId="32" fillId="0" borderId="56" xfId="6" applyNumberFormat="1" applyFont="1" applyFill="1" applyBorder="1" applyAlignment="1" applyProtection="1">
      <alignment horizontal="center" vertical="center" wrapText="1"/>
    </xf>
    <xf numFmtId="0" fontId="32" fillId="0" borderId="0" xfId="0" applyFont="1" applyFill="1" applyBorder="1" applyAlignment="1" applyProtection="1">
      <alignment horizontal="right" vertical="center" wrapText="1"/>
    </xf>
    <xf numFmtId="0" fontId="32" fillId="0" borderId="6" xfId="0" applyFont="1" applyFill="1" applyBorder="1" applyAlignment="1" applyProtection="1">
      <alignment horizontal="right" vertical="center" wrapText="1"/>
    </xf>
    <xf numFmtId="10" fontId="32" fillId="0" borderId="53" xfId="6" applyNumberFormat="1" applyFont="1" applyFill="1" applyBorder="1" applyAlignment="1" applyProtection="1">
      <alignment horizontal="center" vertical="center" wrapText="1"/>
    </xf>
    <xf numFmtId="10" fontId="32" fillId="0" borderId="43" xfId="6" applyNumberFormat="1" applyFont="1" applyFill="1" applyBorder="1" applyAlignment="1" applyProtection="1">
      <alignment horizontal="center" vertical="center" wrapText="1"/>
    </xf>
    <xf numFmtId="10" fontId="32" fillId="0" borderId="54" xfId="6" applyNumberFormat="1" applyFont="1" applyFill="1" applyBorder="1" applyAlignment="1" applyProtection="1">
      <alignment horizontal="center" vertical="center" wrapText="1"/>
    </xf>
    <xf numFmtId="10" fontId="32" fillId="0" borderId="55" xfId="6" applyNumberFormat="1" applyFont="1" applyFill="1" applyBorder="1" applyAlignment="1" applyProtection="1">
      <alignment horizontal="center" vertical="center" wrapText="1"/>
    </xf>
    <xf numFmtId="0" fontId="29" fillId="9" borderId="32" xfId="0" applyFont="1" applyFill="1" applyBorder="1" applyAlignment="1" applyProtection="1">
      <alignment horizontal="center" vertical="center" wrapText="1"/>
    </xf>
    <xf numFmtId="10" fontId="32" fillId="0" borderId="51" xfId="6" applyNumberFormat="1" applyFont="1" applyFill="1" applyBorder="1" applyAlignment="1" applyProtection="1">
      <alignment horizontal="center" vertical="center" wrapText="1"/>
    </xf>
    <xf numFmtId="10" fontId="32" fillId="0" borderId="37" xfId="6" applyNumberFormat="1" applyFont="1" applyFill="1" applyBorder="1" applyAlignment="1" applyProtection="1">
      <alignment horizontal="center" vertical="center" wrapText="1"/>
    </xf>
    <xf numFmtId="10" fontId="32" fillId="0" borderId="52" xfId="6" applyNumberFormat="1" applyFont="1" applyFill="1" applyBorder="1" applyAlignment="1" applyProtection="1">
      <alignment horizontal="center" vertical="center" wrapText="1"/>
    </xf>
    <xf numFmtId="0" fontId="29" fillId="9" borderId="32" xfId="0" applyFont="1" applyFill="1" applyBorder="1" applyAlignment="1" applyProtection="1">
      <alignment horizontal="center" vertical="center" wrapText="1"/>
      <protection locked="0"/>
    </xf>
    <xf numFmtId="0" fontId="29" fillId="9" borderId="48" xfId="0" applyFont="1" applyFill="1" applyBorder="1" applyAlignment="1" applyProtection="1">
      <alignment horizontal="center" vertical="center" wrapText="1"/>
      <protection locked="0"/>
    </xf>
    <xf numFmtId="0" fontId="29" fillId="9" borderId="50" xfId="0" applyFont="1" applyFill="1" applyBorder="1" applyAlignment="1" applyProtection="1">
      <alignment horizontal="center" vertical="center" wrapText="1"/>
      <protection locked="0"/>
    </xf>
    <xf numFmtId="0" fontId="36" fillId="10" borderId="42" xfId="0" applyFont="1" applyFill="1" applyBorder="1" applyAlignment="1" applyProtection="1">
      <alignment horizontal="left" vertical="center" wrapText="1"/>
      <protection locked="0"/>
    </xf>
    <xf numFmtId="0" fontId="36" fillId="10" borderId="43" xfId="0" applyFont="1" applyFill="1" applyBorder="1" applyAlignment="1" applyProtection="1">
      <alignment horizontal="left" vertical="center" wrapText="1"/>
      <protection locked="0"/>
    </xf>
    <xf numFmtId="0" fontId="29" fillId="0" borderId="43" xfId="0" applyFont="1" applyFill="1" applyBorder="1" applyAlignment="1" applyProtection="1">
      <alignment horizontal="center" vertical="center" wrapText="1"/>
      <protection locked="0"/>
    </xf>
    <xf numFmtId="0" fontId="29" fillId="0" borderId="44" xfId="0" applyFont="1" applyFill="1" applyBorder="1" applyAlignment="1" applyProtection="1">
      <alignment horizontal="center" vertical="center" wrapText="1"/>
      <protection locked="0"/>
    </xf>
    <xf numFmtId="0" fontId="36" fillId="10" borderId="45" xfId="0" applyFont="1" applyFill="1" applyBorder="1" applyAlignment="1" applyProtection="1">
      <alignment horizontal="center" vertical="center" wrapText="1"/>
      <protection locked="0"/>
    </xf>
    <xf numFmtId="0" fontId="36" fillId="10" borderId="46" xfId="0" applyFont="1" applyFill="1" applyBorder="1" applyAlignment="1" applyProtection="1">
      <alignment horizontal="center" vertical="center" wrapText="1"/>
      <protection locked="0"/>
    </xf>
    <xf numFmtId="0" fontId="37" fillId="8" borderId="46" xfId="0" applyFont="1" applyFill="1" applyBorder="1" applyAlignment="1" applyProtection="1">
      <alignment horizontal="left" vertical="center" wrapText="1"/>
      <protection locked="0"/>
    </xf>
    <xf numFmtId="0" fontId="37" fillId="8" borderId="47" xfId="0" applyFont="1" applyFill="1" applyBorder="1" applyAlignment="1" applyProtection="1">
      <alignment horizontal="left" vertical="center" wrapText="1"/>
      <protection locked="0"/>
    </xf>
    <xf numFmtId="0" fontId="36" fillId="10" borderId="45" xfId="0" applyFont="1" applyFill="1" applyBorder="1" applyAlignment="1" applyProtection="1">
      <alignment horizontal="left" vertical="center" wrapText="1"/>
      <protection locked="0"/>
    </xf>
    <xf numFmtId="0" fontId="36" fillId="10" borderId="46" xfId="0" applyFont="1" applyFill="1" applyBorder="1" applyAlignment="1" applyProtection="1">
      <alignment horizontal="left" vertical="center" wrapText="1"/>
      <protection locked="0"/>
    </xf>
    <xf numFmtId="0" fontId="39" fillId="0" borderId="46" xfId="8" applyFont="1" applyFill="1" applyBorder="1" applyAlignment="1" applyProtection="1">
      <alignment horizontal="center" vertical="center" wrapText="1"/>
      <protection locked="0"/>
    </xf>
    <xf numFmtId="0" fontId="29" fillId="0" borderId="46" xfId="0" applyFont="1" applyFill="1" applyBorder="1" applyAlignment="1" applyProtection="1">
      <alignment horizontal="center" vertical="center" wrapText="1"/>
      <protection locked="0"/>
    </xf>
    <xf numFmtId="0" fontId="29" fillId="0" borderId="47" xfId="0" applyFont="1" applyFill="1" applyBorder="1" applyAlignment="1" applyProtection="1">
      <alignment horizontal="center" vertical="center" wrapText="1"/>
      <protection locked="0"/>
    </xf>
    <xf numFmtId="0" fontId="32" fillId="9" borderId="32" xfId="0" applyFont="1" applyFill="1" applyBorder="1" applyAlignment="1" applyProtection="1">
      <alignment horizontal="center" vertical="center" wrapText="1"/>
      <protection locked="0"/>
    </xf>
    <xf numFmtId="0" fontId="32" fillId="9" borderId="48" xfId="0" applyFont="1" applyFill="1" applyBorder="1" applyAlignment="1" applyProtection="1">
      <alignment horizontal="center" vertical="center" wrapText="1"/>
      <protection locked="0"/>
    </xf>
    <xf numFmtId="0" fontId="32" fillId="9" borderId="49" xfId="0" applyFont="1" applyFill="1" applyBorder="1" applyAlignment="1" applyProtection="1">
      <alignment horizontal="center" vertical="center" wrapText="1"/>
      <protection locked="0"/>
    </xf>
    <xf numFmtId="0" fontId="36" fillId="10" borderId="42" xfId="0" applyFont="1" applyFill="1" applyBorder="1" applyAlignment="1" applyProtection="1">
      <alignment horizontal="center" vertical="center" wrapText="1"/>
      <protection locked="0"/>
    </xf>
    <xf numFmtId="0" fontId="36" fillId="10" borderId="43" xfId="0" applyFont="1" applyFill="1" applyBorder="1" applyAlignment="1" applyProtection="1">
      <alignment horizontal="center" vertical="center" wrapText="1"/>
      <protection locked="0"/>
    </xf>
    <xf numFmtId="0" fontId="37" fillId="8" borderId="43" xfId="0" applyFont="1" applyFill="1" applyBorder="1" applyAlignment="1" applyProtection="1">
      <alignment horizontal="left" vertical="center" wrapText="1"/>
      <protection locked="0"/>
    </xf>
    <xf numFmtId="0" fontId="37" fillId="8" borderId="44" xfId="0" applyFont="1" applyFill="1" applyBorder="1" applyAlignment="1" applyProtection="1">
      <alignment horizontal="left" vertical="center" wrapText="1"/>
      <protection locked="0"/>
    </xf>
    <xf numFmtId="0" fontId="36" fillId="10" borderId="36" xfId="0" applyFont="1" applyFill="1" applyBorder="1" applyAlignment="1" applyProtection="1">
      <alignment horizontal="left" vertical="center" wrapText="1"/>
      <protection locked="0"/>
    </xf>
    <xf numFmtId="0" fontId="36" fillId="10" borderId="37" xfId="0" applyFont="1" applyFill="1" applyBorder="1" applyAlignment="1" applyProtection="1">
      <alignment horizontal="left" vertical="center" wrapText="1"/>
      <protection locked="0"/>
    </xf>
    <xf numFmtId="0" fontId="33" fillId="0" borderId="37" xfId="0" applyFont="1" applyFill="1" applyBorder="1" applyAlignment="1" applyProtection="1">
      <alignment horizontal="center" vertical="center" wrapText="1"/>
      <protection locked="0"/>
    </xf>
    <xf numFmtId="0" fontId="33" fillId="0" borderId="38" xfId="0" applyFont="1" applyFill="1" applyBorder="1" applyAlignment="1" applyProtection="1">
      <alignment horizontal="center" vertical="center" wrapText="1"/>
      <protection locked="0"/>
    </xf>
    <xf numFmtId="0" fontId="36" fillId="10" borderId="39" xfId="0" applyFont="1" applyFill="1" applyBorder="1" applyAlignment="1" applyProtection="1">
      <alignment horizontal="center" vertical="center" wrapText="1"/>
      <protection locked="0"/>
    </xf>
    <xf numFmtId="0" fontId="36" fillId="10" borderId="40" xfId="0" applyFont="1" applyFill="1" applyBorder="1" applyAlignment="1" applyProtection="1">
      <alignment horizontal="center" vertical="center" wrapText="1"/>
      <protection locked="0"/>
    </xf>
    <xf numFmtId="0" fontId="37" fillId="8" borderId="40" xfId="0" applyFont="1" applyFill="1" applyBorder="1" applyAlignment="1" applyProtection="1">
      <alignment horizontal="left" vertical="center" wrapText="1"/>
      <protection locked="0"/>
    </xf>
    <xf numFmtId="0" fontId="37" fillId="8" borderId="4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xf>
    <xf numFmtId="0" fontId="29" fillId="7" borderId="1"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wrapText="1"/>
    </xf>
    <xf numFmtId="0" fontId="33" fillId="9" borderId="32" xfId="0" applyFont="1" applyFill="1" applyBorder="1" applyAlignment="1" applyProtection="1">
      <alignment horizontal="center" vertical="center" wrapText="1"/>
      <protection locked="0"/>
    </xf>
    <xf numFmtId="0" fontId="33" fillId="9" borderId="33" xfId="0" applyFont="1" applyFill="1" applyBorder="1" applyAlignment="1" applyProtection="1">
      <alignment horizontal="center" vertical="center" wrapText="1"/>
      <protection locked="0"/>
    </xf>
    <xf numFmtId="0" fontId="33" fillId="9" borderId="34" xfId="0" applyFont="1" applyFill="1" applyBorder="1" applyAlignment="1" applyProtection="1">
      <alignment horizontal="center" vertical="center" wrapText="1"/>
      <protection locked="0"/>
    </xf>
    <xf numFmtId="0" fontId="33" fillId="9" borderId="35" xfId="0" applyFont="1" applyFill="1" applyBorder="1" applyAlignment="1" applyProtection="1">
      <alignment horizontal="center" vertical="center" wrapText="1"/>
      <protection locked="0"/>
    </xf>
    <xf numFmtId="0" fontId="45" fillId="0" borderId="37" xfId="0" applyFont="1" applyFill="1" applyBorder="1" applyAlignment="1" applyProtection="1">
      <alignment horizontal="center" vertical="center" wrapText="1"/>
      <protection locked="0"/>
    </xf>
    <xf numFmtId="0" fontId="45" fillId="0" borderId="38" xfId="0" applyFont="1" applyFill="1" applyBorder="1" applyAlignment="1" applyProtection="1">
      <alignment horizontal="center" vertical="center" wrapText="1"/>
      <protection locked="0"/>
    </xf>
  </cellXfs>
  <cellStyles count="9">
    <cellStyle name="Hipervínculo" xfId="8" builtinId="8"/>
    <cellStyle name="Millares" xfId="7" builtinId="3"/>
    <cellStyle name="Millares [0] 2" xfId="1"/>
    <cellStyle name="Millares 2" xfId="2"/>
    <cellStyle name="Normal" xfId="0" builtinId="0"/>
    <cellStyle name="Normal 2" xfId="3"/>
    <cellStyle name="Porcentaje" xfId="6" builtinId="5"/>
    <cellStyle name="Porcentaje 2" xfId="4"/>
    <cellStyle name="Porcentual 3" xfId="5"/>
  </cellStyles>
  <dxfs count="36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162531" y="106831"/>
          <a:ext cx="1123469" cy="838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242093" y="106831"/>
          <a:ext cx="1123469" cy="835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242093" y="106831"/>
          <a:ext cx="1123469" cy="835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165893" y="106831"/>
          <a:ext cx="1123469" cy="692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423068" y="106831"/>
          <a:ext cx="1123469" cy="692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ctoria.munoz/Downloads/Seguimiento%20Plane%20Bienestar%20T%20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ersion%20final%20planes/Plan%20SST%20y%20Emergencias%20y%20Contin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Plan ____"/>
      <sheetName val="Hoja1"/>
      <sheetName val="Hoja2"/>
    </sheetNames>
    <sheetDataSet>
      <sheetData sheetId="0">
        <row r="4">
          <cell r="Q4" t="str">
            <v>1. Fomentar la apropiación social del patrimonio cultural tangible e intangible</v>
          </cell>
          <cell r="R4" t="str">
            <v>OBJ_1</v>
          </cell>
        </row>
        <row r="5">
          <cell r="Q5" t="str">
            <v>1. Fomentar la apropiación social del patrimonio cultural tangible e intangible</v>
          </cell>
          <cell r="R5" t="str">
            <v>OBJ_1</v>
          </cell>
        </row>
        <row r="6">
          <cell r="Q6" t="str">
            <v>1. Fomentar la apropiación social del patrimonio cultural tangible e intangible</v>
          </cell>
          <cell r="R6" t="str">
            <v>OBJ_1</v>
          </cell>
        </row>
        <row r="7">
          <cell r="Q7" t="str">
            <v>2. Gestionar la recuperación de Bienes y Sectores de Interés Cultural en el Distrito Capital</v>
          </cell>
          <cell r="R7" t="str">
            <v>OBJ_2</v>
          </cell>
        </row>
        <row r="8">
          <cell r="Q8" t="str">
            <v>2. Gestionar la recuperación de Bienes y Sectores de Interés Cultural en el Distrito Capital</v>
          </cell>
          <cell r="R8" t="str">
            <v>OBJ_2</v>
          </cell>
        </row>
        <row r="9">
          <cell r="Q9" t="str">
            <v>2. Gestionar la recuperación de Bienes y Sectores de Interés Cultural en el Distrito Capital</v>
          </cell>
          <cell r="R9" t="str">
            <v>OBJ_2</v>
          </cell>
        </row>
        <row r="10">
          <cell r="Q10" t="str">
            <v>2. Gestionar la recuperación de Bienes y Sectores de Interés Cultural en el Distrito Capital</v>
          </cell>
          <cell r="R10" t="str">
            <v>OBJ_2</v>
          </cell>
        </row>
        <row r="11">
          <cell r="Q11" t="str">
            <v>2. Gestionar la recuperación de Bienes y Sectores de Interés Cultural en el Distrito Capital</v>
          </cell>
          <cell r="R11" t="str">
            <v>OBJ_2</v>
          </cell>
        </row>
        <row r="12">
          <cell r="Q12" t="str">
            <v>3. Promover la inversión pública y privada con el fin de garantizar la sostenibilidad del patrimonio cultural</v>
          </cell>
          <cell r="R12" t="str">
            <v>OBJ_3</v>
          </cell>
        </row>
        <row r="13">
          <cell r="B13" t="str">
            <v>&lt;Por favor seleccione la dependencia&gt;</v>
          </cell>
          <cell r="C13" t="str">
            <v>-</v>
          </cell>
          <cell r="F13" t="str">
            <v>&lt;Por favor seleccione la dependencia&gt;</v>
          </cell>
          <cell r="G13" t="str">
            <v>-</v>
          </cell>
          <cell r="Q13" t="str">
            <v>3. Promover la inversión pública y privada con el fin de garantizar la sostenibilidad del patrimonio cultural</v>
          </cell>
          <cell r="R13" t="str">
            <v>OBJ_3</v>
          </cell>
        </row>
        <row r="14">
          <cell r="B14" t="str">
            <v>Oficina Asesora de Planeación</v>
          </cell>
          <cell r="C14" t="str">
            <v>OAP</v>
          </cell>
          <cell r="F14" t="str">
            <v>Subdirección de Divulgación y Apropiación del Patrimonio Cultural</v>
          </cell>
          <cell r="G14" t="str">
            <v>SDAP_PI_</v>
          </cell>
          <cell r="Q14" t="str">
            <v>3. Promover la inversión pública y privada con el fin de garantizar la sostenibilidad del patrimonio cultural</v>
          </cell>
          <cell r="R14" t="str">
            <v>OBJ_3</v>
          </cell>
        </row>
        <row r="15">
          <cell r="B15" t="str">
            <v>Oficina Asesora de Planeación</v>
          </cell>
          <cell r="C15" t="str">
            <v>OAP</v>
          </cell>
          <cell r="F15" t="str">
            <v>Subdirección de Divulgación y Apropiación del Patrimonio Cultural</v>
          </cell>
          <cell r="G15" t="str">
            <v>SDAP_PI_</v>
          </cell>
          <cell r="Q15" t="str">
            <v>3. Promover la inversión pública y privada con el fin de garantizar la sostenibilidad del patrimonio cultural</v>
          </cell>
          <cell r="R15" t="str">
            <v>OBJ_3</v>
          </cell>
        </row>
        <row r="16">
          <cell r="B16" t="str">
            <v>Oficina Asesora Jurídica</v>
          </cell>
          <cell r="C16" t="str">
            <v>OAJ</v>
          </cell>
          <cell r="F16" t="str">
            <v>Subdirección de Proteccion e Intervención del Patrimonio Cultural</v>
          </cell>
          <cell r="G16" t="str">
            <v>SPIP_PI</v>
          </cell>
          <cell r="Q16" t="str">
            <v>3. Promover la inversión pública y privada con el fin de garantizar la sostenibilidad del patrimonio cultural</v>
          </cell>
          <cell r="R16" t="str">
            <v>OBJ_3</v>
          </cell>
        </row>
        <row r="17">
          <cell r="B17" t="str">
            <v>Oficina Asesora Jurídica</v>
          </cell>
          <cell r="C17" t="str">
            <v>OAJ</v>
          </cell>
          <cell r="F17" t="str">
            <v>Subdirección de Gestión Territorial</v>
          </cell>
          <cell r="G17" t="str">
            <v>SGTP_PI</v>
          </cell>
          <cell r="Q17" t="str">
            <v>3. Promover la inversión pública y privada con el fin de garantizar la sostenibilidad del patrimonio cultural</v>
          </cell>
          <cell r="R17" t="str">
            <v>OBJ_3</v>
          </cell>
        </row>
        <row r="18">
          <cell r="B18" t="str">
            <v>Subdirección de Proteccion e Intervención del Patrimonio Cultural</v>
          </cell>
          <cell r="C18" t="str">
            <v>SPIP</v>
          </cell>
          <cell r="F18" t="str">
            <v>Subdirección de Gestión Corporativa</v>
          </cell>
          <cell r="G18" t="str">
            <v>SGC_PI</v>
          </cell>
          <cell r="Q18" t="str">
            <v>3. Promover la inversión pública y privada con el fin de garantizar la sostenibilidad del patrimonio cultural</v>
          </cell>
          <cell r="R18" t="str">
            <v>OBJ_3</v>
          </cell>
        </row>
        <row r="19">
          <cell r="B19" t="str">
            <v>Subdirección de Divulgación y Apropiación del Patrimonio Cultural</v>
          </cell>
          <cell r="C19" t="str">
            <v>SDAP</v>
          </cell>
          <cell r="F19" t="str">
            <v>Oficina Asesora de Planeación</v>
          </cell>
          <cell r="G19" t="str">
            <v>OAP_PI</v>
          </cell>
          <cell r="Q19" t="str">
            <v>4. Divulgar los valores de patrimonio cultural en todo el Distrito Capital.</v>
          </cell>
          <cell r="R19" t="str">
            <v>OBJ_4</v>
          </cell>
        </row>
        <row r="20">
          <cell r="B20" t="str">
            <v>Subdirección de Divulgación y Apropiación del Patrimonio Cultural</v>
          </cell>
          <cell r="C20" t="str">
            <v>SDAP</v>
          </cell>
          <cell r="F20" t="str">
            <v>Oficina Asesora Jurídica</v>
          </cell>
          <cell r="G20" t="str">
            <v>OAJ_PI</v>
          </cell>
          <cell r="Q20" t="str">
            <v>4. Divulgar los valores de patrimonio cultural en todo el Distrito Capital.</v>
          </cell>
          <cell r="R20" t="str">
            <v>OBJ_4</v>
          </cell>
        </row>
        <row r="21">
          <cell r="B21" t="str">
            <v>Subdirección de Gestión Territorial</v>
          </cell>
          <cell r="C21" t="str">
            <v>SGTP</v>
          </cell>
          <cell r="Q21" t="str">
            <v>4. Divulgar los valores de patrimonio cultural en todo el Distrito Capital.</v>
          </cell>
          <cell r="R21" t="str">
            <v>OBJ_4</v>
          </cell>
        </row>
        <row r="22">
          <cell r="B22" t="str">
            <v>Subdirección de Gestión Corporativa</v>
          </cell>
          <cell r="C22" t="str">
            <v>SGC</v>
          </cell>
          <cell r="Q22" t="str">
            <v>4. Divulgar los valores de patrimonio cultural en todo el Distrito Capital.</v>
          </cell>
          <cell r="R22" t="str">
            <v>OBJ_4</v>
          </cell>
        </row>
        <row r="23">
          <cell r="B23" t="str">
            <v>Subdirección de Gestión Corporativa</v>
          </cell>
          <cell r="C23" t="str">
            <v>SGC</v>
          </cell>
          <cell r="Q23" t="str">
            <v>4. Divulgar los valores de patrimonio cultural en todo el Distrito Capital.</v>
          </cell>
          <cell r="R23" t="str">
            <v>OBJ_4</v>
          </cell>
        </row>
        <row r="24">
          <cell r="B24" t="str">
            <v>Subdirección de Gestión Corporativa</v>
          </cell>
          <cell r="C24" t="str">
            <v>SGC</v>
          </cell>
          <cell r="Q24" t="str">
            <v>4. Divulgar los valores de patrimonio cultural en todo el Distrito Capital.</v>
          </cell>
          <cell r="R24" t="str">
            <v>OBJ_4</v>
          </cell>
        </row>
        <row r="25">
          <cell r="B25" t="str">
            <v>Subdirección de Gestión Corporativa</v>
          </cell>
          <cell r="C25" t="str">
            <v>SGC</v>
          </cell>
          <cell r="Q25" t="str">
            <v>5. Fortalecer la gestión y administración institucional</v>
          </cell>
          <cell r="R25" t="str">
            <v>OBJ_5</v>
          </cell>
        </row>
        <row r="26">
          <cell r="B26" t="str">
            <v>Subdirección de Gestión Corporativa</v>
          </cell>
          <cell r="C26" t="str">
            <v>SGC</v>
          </cell>
          <cell r="Q26" t="str">
            <v>5. Fortalecer la gestión y administración institucional</v>
          </cell>
          <cell r="R26" t="str">
            <v>OBJ_5</v>
          </cell>
        </row>
        <row r="27">
          <cell r="B27" t="str">
            <v>Subdirección de Gestión Corporativa</v>
          </cell>
          <cell r="C27" t="str">
            <v>SGC</v>
          </cell>
          <cell r="Q27" t="str">
            <v>5. Fortalecer la gestión y administración institucional</v>
          </cell>
          <cell r="R27" t="str">
            <v>OBJ_5</v>
          </cell>
        </row>
        <row r="28">
          <cell r="B28" t="str">
            <v>Subdirección de Gestión Corporativa</v>
          </cell>
          <cell r="C28" t="str">
            <v>SGC</v>
          </cell>
          <cell r="Q28" t="str">
            <v>5. Fortalecer la gestión y administración institucional</v>
          </cell>
          <cell r="R28" t="str">
            <v>OBJ_5</v>
          </cell>
        </row>
        <row r="29">
          <cell r="B29" t="str">
            <v>Asesoría de Control Interno</v>
          </cell>
          <cell r="C29" t="str">
            <v>ACI</v>
          </cell>
          <cell r="Q29" t="str">
            <v>5. Fortalecer la gestión y administración institucional</v>
          </cell>
          <cell r="R29" t="str">
            <v>OBJ_5</v>
          </cell>
        </row>
        <row r="30">
          <cell r="Q30" t="str">
            <v>5. Fortalecer la gestión y administración institucional</v>
          </cell>
          <cell r="R30" t="str">
            <v>OBJ_5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SST"/>
      <sheetName val="PLAN E Y C"/>
    </sheetNames>
    <sheetDataSet>
      <sheetData sheetId="0">
        <row r="4">
          <cell r="Q4" t="str">
            <v>1. Fomentar la apropiación social del patrimonio cultural tangible e intangible</v>
          </cell>
          <cell r="R4" t="str">
            <v>OBJ_1</v>
          </cell>
        </row>
        <row r="5">
          <cell r="Q5" t="str">
            <v>1. Fomentar la apropiación social del patrimonio cultural tangible e intangible</v>
          </cell>
          <cell r="R5" t="str">
            <v>OBJ_1</v>
          </cell>
        </row>
        <row r="6">
          <cell r="Q6" t="str">
            <v>1. Fomentar la apropiación social del patrimonio cultural tangible e intangible</v>
          </cell>
          <cell r="R6" t="str">
            <v>OBJ_1</v>
          </cell>
        </row>
        <row r="7">
          <cell r="Q7" t="str">
            <v>2. Gestionar la recuperación de Bienes y Sectores de Interés Cultural en el Distrito Capital</v>
          </cell>
          <cell r="R7" t="str">
            <v>OBJ_2</v>
          </cell>
        </row>
        <row r="8">
          <cell r="Q8" t="str">
            <v>2. Gestionar la recuperación de Bienes y Sectores de Interés Cultural en el Distrito Capital</v>
          </cell>
          <cell r="R8" t="str">
            <v>OBJ_2</v>
          </cell>
        </row>
        <row r="9">
          <cell r="Q9" t="str">
            <v>2. Gestionar la recuperación de Bienes y Sectores de Interés Cultural en el Distrito Capital</v>
          </cell>
          <cell r="R9" t="str">
            <v>OBJ_2</v>
          </cell>
        </row>
        <row r="10">
          <cell r="Q10" t="str">
            <v>2. Gestionar la recuperación de Bienes y Sectores de Interés Cultural en el Distrito Capital</v>
          </cell>
          <cell r="R10" t="str">
            <v>OBJ_2</v>
          </cell>
        </row>
        <row r="11">
          <cell r="Q11" t="str">
            <v>2. Gestionar la recuperación de Bienes y Sectores de Interés Cultural en el Distrito Capital</v>
          </cell>
          <cell r="R11" t="str">
            <v>OBJ_2</v>
          </cell>
        </row>
        <row r="12">
          <cell r="Q12" t="str">
            <v>3. Promover la inversión pública y privada con el fin de garantizar la sostenibilidad del patrimonio cultural</v>
          </cell>
          <cell r="R12" t="str">
            <v>OBJ_3</v>
          </cell>
        </row>
        <row r="13">
          <cell r="B13" t="str">
            <v>&lt;Por favor seleccione la dependencia&gt;</v>
          </cell>
          <cell r="C13" t="str">
            <v>-</v>
          </cell>
          <cell r="F13" t="str">
            <v>&lt;Por favor seleccione la dependencia&gt;</v>
          </cell>
          <cell r="G13" t="str">
            <v>-</v>
          </cell>
          <cell r="Q13" t="str">
            <v>3. Promover la inversión pública y privada con el fin de garantizar la sostenibilidad del patrimonio cultural</v>
          </cell>
          <cell r="R13" t="str">
            <v>OBJ_3</v>
          </cell>
        </row>
        <row r="14">
          <cell r="B14" t="str">
            <v>Oficina Asesora de Planeación</v>
          </cell>
          <cell r="C14" t="str">
            <v>OAP</v>
          </cell>
          <cell r="F14" t="str">
            <v>Subdirección de Divulgación y Apropiación del Patrimonio Cultural</v>
          </cell>
          <cell r="G14" t="str">
            <v>SDAP_PI_</v>
          </cell>
          <cell r="Q14" t="str">
            <v>3. Promover la inversión pública y privada con el fin de garantizar la sostenibilidad del patrimonio cultural</v>
          </cell>
          <cell r="R14" t="str">
            <v>OBJ_3</v>
          </cell>
        </row>
        <row r="15">
          <cell r="B15" t="str">
            <v>Oficina Asesora de Planeación</v>
          </cell>
          <cell r="C15" t="str">
            <v>OAP</v>
          </cell>
          <cell r="F15" t="str">
            <v>Subdirección de Divulgación y Apropiación del Patrimonio Cultural</v>
          </cell>
          <cell r="G15" t="str">
            <v>SDAP_PI_</v>
          </cell>
          <cell r="Q15" t="str">
            <v>3. Promover la inversión pública y privada con el fin de garantizar la sostenibilidad del patrimonio cultural</v>
          </cell>
          <cell r="R15" t="str">
            <v>OBJ_3</v>
          </cell>
        </row>
        <row r="16">
          <cell r="B16" t="str">
            <v>Oficina Asesora Jurídica</v>
          </cell>
          <cell r="C16" t="str">
            <v>OAJ</v>
          </cell>
          <cell r="F16" t="str">
            <v>Subdirección de Proteccion e Intervención del Patrimonio Cultural</v>
          </cell>
          <cell r="G16" t="str">
            <v>SPIP_PI</v>
          </cell>
          <cell r="Q16" t="str">
            <v>3. Promover la inversión pública y privada con el fin de garantizar la sostenibilidad del patrimonio cultural</v>
          </cell>
          <cell r="R16" t="str">
            <v>OBJ_3</v>
          </cell>
        </row>
        <row r="17">
          <cell r="B17" t="str">
            <v>Oficina Asesora Jurídica</v>
          </cell>
          <cell r="C17" t="str">
            <v>OAJ</v>
          </cell>
          <cell r="F17" t="str">
            <v>Subdirección de Gestión Territorial</v>
          </cell>
          <cell r="G17" t="str">
            <v>SGTP_PI</v>
          </cell>
          <cell r="Q17" t="str">
            <v>3. Promover la inversión pública y privada con el fin de garantizar la sostenibilidad del patrimonio cultural</v>
          </cell>
          <cell r="R17" t="str">
            <v>OBJ_3</v>
          </cell>
        </row>
        <row r="18">
          <cell r="B18" t="str">
            <v>Subdirección de Proteccion e Intervención del Patrimonio Cultural</v>
          </cell>
          <cell r="C18" t="str">
            <v>SPIP</v>
          </cell>
          <cell r="F18" t="str">
            <v>Subdirección de Gestión Corporativa</v>
          </cell>
          <cell r="G18" t="str">
            <v>SGC_PI</v>
          </cell>
          <cell r="Q18" t="str">
            <v>3. Promover la inversión pública y privada con el fin de garantizar la sostenibilidad del patrimonio cultural</v>
          </cell>
          <cell r="R18" t="str">
            <v>OBJ_3</v>
          </cell>
        </row>
        <row r="19">
          <cell r="B19" t="str">
            <v>Subdirección de Divulgación y Apropiación del Patrimonio Cultural</v>
          </cell>
          <cell r="C19" t="str">
            <v>SDAP</v>
          </cell>
          <cell r="F19" t="str">
            <v>Oficina Asesora de Planeación</v>
          </cell>
          <cell r="G19" t="str">
            <v>OAP_PI</v>
          </cell>
          <cell r="Q19" t="str">
            <v>4. Divulgar los valores de patrimonio cultural en todo el Distrito Capital.</v>
          </cell>
          <cell r="R19" t="str">
            <v>OBJ_4</v>
          </cell>
        </row>
        <row r="20">
          <cell r="B20" t="str">
            <v>Subdirección de Divulgación y Apropiación del Patrimonio Cultural</v>
          </cell>
          <cell r="C20" t="str">
            <v>SDAP</v>
          </cell>
          <cell r="F20" t="str">
            <v>Oficina Asesora Jurídica</v>
          </cell>
          <cell r="G20" t="str">
            <v>OAJ_PI</v>
          </cell>
          <cell r="Q20" t="str">
            <v>4. Divulgar los valores de patrimonio cultural en todo el Distrito Capital.</v>
          </cell>
          <cell r="R20" t="str">
            <v>OBJ_4</v>
          </cell>
        </row>
        <row r="21">
          <cell r="B21" t="str">
            <v>Subdirección de Gestión Territorial</v>
          </cell>
          <cell r="C21" t="str">
            <v>SGTP</v>
          </cell>
          <cell r="Q21" t="str">
            <v>4. Divulgar los valores de patrimonio cultural en todo el Distrito Capital.</v>
          </cell>
          <cell r="R21" t="str">
            <v>OBJ_4</v>
          </cell>
        </row>
        <row r="22">
          <cell r="B22" t="str">
            <v>Subdirección de Gestión Corporativa</v>
          </cell>
          <cell r="C22" t="str">
            <v>SGC</v>
          </cell>
          <cell r="Q22" t="str">
            <v>4. Divulgar los valores de patrimonio cultural en todo el Distrito Capital.</v>
          </cell>
          <cell r="R22" t="str">
            <v>OBJ_4</v>
          </cell>
        </row>
        <row r="23">
          <cell r="B23" t="str">
            <v>Subdirección de Gestión Corporativa</v>
          </cell>
          <cell r="C23" t="str">
            <v>SGC</v>
          </cell>
          <cell r="Q23" t="str">
            <v>4. Divulgar los valores de patrimonio cultural en todo el Distrito Capital.</v>
          </cell>
          <cell r="R23" t="str">
            <v>OBJ_4</v>
          </cell>
        </row>
        <row r="24">
          <cell r="B24" t="str">
            <v>Subdirección de Gestión Corporativa</v>
          </cell>
          <cell r="C24" t="str">
            <v>SGC</v>
          </cell>
          <cell r="Q24" t="str">
            <v>4. Divulgar los valores de patrimonio cultural en todo el Distrito Capital.</v>
          </cell>
          <cell r="R24" t="str">
            <v>OBJ_4</v>
          </cell>
        </row>
        <row r="25">
          <cell r="B25" t="str">
            <v>Subdirección de Gestión Corporativa</v>
          </cell>
          <cell r="C25" t="str">
            <v>SGC</v>
          </cell>
          <cell r="Q25" t="str">
            <v>5. Fortalecer la gestión y administración institucional</v>
          </cell>
          <cell r="R25" t="str">
            <v>OBJ_5</v>
          </cell>
        </row>
        <row r="26">
          <cell r="B26" t="str">
            <v>Subdirección de Gestión Corporativa</v>
          </cell>
          <cell r="C26" t="str">
            <v>SGC</v>
          </cell>
          <cell r="Q26" t="str">
            <v>5. Fortalecer la gestión y administración institucional</v>
          </cell>
          <cell r="R26" t="str">
            <v>OBJ_5</v>
          </cell>
        </row>
        <row r="27">
          <cell r="B27" t="str">
            <v>Subdirección de Gestión Corporativa</v>
          </cell>
          <cell r="C27" t="str">
            <v>SGC</v>
          </cell>
          <cell r="Q27" t="str">
            <v>5. Fortalecer la gestión y administración institucional</v>
          </cell>
          <cell r="R27" t="str">
            <v>OBJ_5</v>
          </cell>
        </row>
        <row r="28">
          <cell r="B28" t="str">
            <v>Subdirección de Gestión Corporativa</v>
          </cell>
          <cell r="C28" t="str">
            <v>SGC</v>
          </cell>
          <cell r="Q28" t="str">
            <v>5. Fortalecer la gestión y administración institucional</v>
          </cell>
          <cell r="R28" t="str">
            <v>OBJ_5</v>
          </cell>
        </row>
        <row r="29">
          <cell r="B29" t="str">
            <v>Asesoría de Control Interno</v>
          </cell>
          <cell r="C29" t="str">
            <v>ACI</v>
          </cell>
          <cell r="Q29" t="str">
            <v>5. Fortalecer la gestión y administración institucional</v>
          </cell>
          <cell r="R29" t="str">
            <v>OBJ_5</v>
          </cell>
        </row>
        <row r="30">
          <cell r="Q30" t="str">
            <v>5. Fortalecer la gestión y administración institucional</v>
          </cell>
          <cell r="R30" t="str">
            <v>OBJ_5</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10.20.100.31/intranet/gestion-de-talento-human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10.20.100.31/intranet/gestion-de-talento-human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10.20.100.31/intranet/gestion-de-talento-human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10.20.100.31/intranet/gestion-de-talento-human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10.20.100.31/intranet/gestion-de-talento-hum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8"/>
  <sheetViews>
    <sheetView topLeftCell="J1" workbookViewId="0">
      <selection activeCell="Q23" sqref="Q23"/>
    </sheetView>
  </sheetViews>
  <sheetFormatPr baseColWidth="10" defaultRowHeight="12.75" x14ac:dyDescent="0.2"/>
  <cols>
    <col min="1" max="1" width="1.5703125" style="1" customWidth="1"/>
    <col min="2" max="7" width="11.42578125" style="1"/>
    <col min="8" max="8" width="9.85546875" style="1" customWidth="1"/>
    <col min="9" max="9" width="15" style="1" customWidth="1"/>
    <col min="10" max="16" width="11.42578125" style="1"/>
    <col min="17" max="17" width="49.42578125" style="2" customWidth="1"/>
    <col min="18" max="18" width="5.7109375" style="9" bestFit="1" customWidth="1"/>
    <col min="19" max="19" width="64" style="2" customWidth="1"/>
    <col min="20" max="16384" width="11.42578125" style="1"/>
  </cols>
  <sheetData>
    <row r="2" spans="2:19" x14ac:dyDescent="0.2">
      <c r="B2" s="6" t="s">
        <v>56</v>
      </c>
      <c r="C2" s="7"/>
      <c r="D2" s="7"/>
      <c r="E2" s="8"/>
      <c r="J2" s="149" t="s">
        <v>57</v>
      </c>
      <c r="K2" s="151"/>
      <c r="L2" s="3"/>
      <c r="M2" s="6" t="s">
        <v>58</v>
      </c>
      <c r="N2" s="7" t="s">
        <v>108</v>
      </c>
      <c r="O2" s="8"/>
    </row>
    <row r="3" spans="2:19" x14ac:dyDescent="0.2">
      <c r="B3" s="1" t="s">
        <v>144</v>
      </c>
      <c r="M3" s="1" t="s">
        <v>128</v>
      </c>
      <c r="Q3" s="15" t="s">
        <v>116</v>
      </c>
      <c r="R3" s="16" t="s">
        <v>109</v>
      </c>
      <c r="S3" s="15" t="s">
        <v>115</v>
      </c>
    </row>
    <row r="4" spans="2:19" ht="12.75" customHeight="1" x14ac:dyDescent="0.2">
      <c r="B4" s="1" t="s">
        <v>59</v>
      </c>
      <c r="J4" s="3" t="s">
        <v>16</v>
      </c>
      <c r="K4" s="3"/>
      <c r="M4" s="1" t="s">
        <v>27</v>
      </c>
      <c r="N4" s="3"/>
      <c r="O4" s="3"/>
      <c r="Q4" s="10" t="s">
        <v>27</v>
      </c>
      <c r="R4" s="14" t="s">
        <v>110</v>
      </c>
      <c r="S4" s="12" t="s">
        <v>28</v>
      </c>
    </row>
    <row r="5" spans="2:19" x14ac:dyDescent="0.2">
      <c r="B5" s="1" t="s">
        <v>61</v>
      </c>
      <c r="J5" s="3" t="s">
        <v>17</v>
      </c>
      <c r="K5" s="3"/>
      <c r="M5" s="1" t="s">
        <v>21</v>
      </c>
      <c r="N5" s="3"/>
      <c r="O5" s="3"/>
      <c r="Q5" s="10" t="s">
        <v>27</v>
      </c>
      <c r="R5" s="14" t="s">
        <v>110</v>
      </c>
      <c r="S5" s="12" t="s">
        <v>29</v>
      </c>
    </row>
    <row r="6" spans="2:19" x14ac:dyDescent="0.2">
      <c r="B6" s="1" t="s">
        <v>63</v>
      </c>
      <c r="J6" s="3" t="s">
        <v>18</v>
      </c>
      <c r="K6" s="3"/>
      <c r="M6" s="1" t="s">
        <v>45</v>
      </c>
      <c r="N6" s="3"/>
      <c r="O6" s="3"/>
      <c r="Q6" s="10" t="s">
        <v>27</v>
      </c>
      <c r="R6" s="14" t="s">
        <v>110</v>
      </c>
      <c r="S6" s="12" t="s">
        <v>30</v>
      </c>
    </row>
    <row r="7" spans="2:19" x14ac:dyDescent="0.2">
      <c r="B7" s="1" t="s">
        <v>65</v>
      </c>
      <c r="J7" s="3" t="s">
        <v>19</v>
      </c>
      <c r="K7" s="3"/>
      <c r="M7" s="1" t="s">
        <v>31</v>
      </c>
      <c r="N7" s="3"/>
      <c r="O7" s="3"/>
      <c r="Q7" s="11" t="s">
        <v>21</v>
      </c>
      <c r="R7" s="14" t="s">
        <v>111</v>
      </c>
      <c r="S7" s="13" t="s">
        <v>22</v>
      </c>
    </row>
    <row r="8" spans="2:19" ht="12.75" customHeight="1" x14ac:dyDescent="0.2">
      <c r="B8" s="1" t="s">
        <v>131</v>
      </c>
      <c r="J8" s="3" t="s">
        <v>20</v>
      </c>
      <c r="K8" s="3"/>
      <c r="M8" s="1" t="s">
        <v>38</v>
      </c>
      <c r="N8" s="3"/>
      <c r="O8" s="3"/>
      <c r="Q8" s="11" t="s">
        <v>21</v>
      </c>
      <c r="R8" s="14" t="s">
        <v>111</v>
      </c>
      <c r="S8" s="13" t="s">
        <v>23</v>
      </c>
    </row>
    <row r="9" spans="2:19" x14ac:dyDescent="0.2">
      <c r="B9" s="1" t="s">
        <v>68</v>
      </c>
      <c r="I9" s="3"/>
      <c r="J9" s="3"/>
      <c r="K9" s="3"/>
      <c r="L9" s="3"/>
      <c r="M9" s="3"/>
      <c r="N9" s="3"/>
      <c r="O9" s="3"/>
      <c r="Q9" s="11" t="s">
        <v>21</v>
      </c>
      <c r="R9" s="14" t="s">
        <v>111</v>
      </c>
      <c r="S9" s="13" t="s">
        <v>24</v>
      </c>
    </row>
    <row r="10" spans="2:19" x14ac:dyDescent="0.2">
      <c r="I10" s="3"/>
      <c r="J10" s="3"/>
      <c r="K10" s="3"/>
      <c r="L10" s="3"/>
      <c r="O10" s="4"/>
      <c r="Q10" s="11" t="s">
        <v>21</v>
      </c>
      <c r="R10" s="14" t="s">
        <v>111</v>
      </c>
      <c r="S10" s="13" t="s">
        <v>25</v>
      </c>
    </row>
    <row r="11" spans="2:19" x14ac:dyDescent="0.2">
      <c r="I11" s="3"/>
      <c r="J11" s="3"/>
      <c r="K11" s="3"/>
      <c r="L11" s="3"/>
      <c r="O11" s="3"/>
      <c r="Q11" s="11" t="s">
        <v>21</v>
      </c>
      <c r="R11" s="14" t="s">
        <v>111</v>
      </c>
      <c r="S11" s="13" t="s">
        <v>26</v>
      </c>
    </row>
    <row r="12" spans="2:19" x14ac:dyDescent="0.2">
      <c r="B12" s="6" t="s">
        <v>56</v>
      </c>
      <c r="C12" s="6" t="s">
        <v>140</v>
      </c>
      <c r="D12" s="6" t="s">
        <v>69</v>
      </c>
      <c r="F12" s="6" t="s">
        <v>56</v>
      </c>
      <c r="G12" s="6" t="s">
        <v>140</v>
      </c>
      <c r="H12" s="17" t="s">
        <v>15</v>
      </c>
      <c r="I12" s="3"/>
      <c r="J12" s="3"/>
      <c r="K12" s="3"/>
      <c r="L12" s="3"/>
      <c r="O12" s="3"/>
      <c r="Q12" s="11" t="s">
        <v>45</v>
      </c>
      <c r="R12" s="14" t="s">
        <v>112</v>
      </c>
      <c r="S12" s="13" t="s">
        <v>46</v>
      </c>
    </row>
    <row r="13" spans="2:19" x14ac:dyDescent="0.2">
      <c r="B13" s="1" t="s">
        <v>126</v>
      </c>
      <c r="C13" s="1" t="s">
        <v>139</v>
      </c>
      <c r="D13" s="1" t="s">
        <v>130</v>
      </c>
      <c r="E13" s="3"/>
      <c r="F13" s="1" t="s">
        <v>126</v>
      </c>
      <c r="G13" s="1" t="s">
        <v>139</v>
      </c>
      <c r="H13" s="1" t="s">
        <v>127</v>
      </c>
      <c r="I13" s="3"/>
      <c r="J13" s="3"/>
      <c r="K13" s="3"/>
      <c r="L13" s="3"/>
      <c r="O13" s="3"/>
      <c r="Q13" s="11" t="s">
        <v>45</v>
      </c>
      <c r="R13" s="14" t="s">
        <v>112</v>
      </c>
      <c r="S13" s="13" t="s">
        <v>47</v>
      </c>
    </row>
    <row r="14" spans="2:19" ht="12.75" customHeight="1" x14ac:dyDescent="0.2">
      <c r="B14" s="1" t="s">
        <v>131</v>
      </c>
      <c r="C14" s="1" t="s">
        <v>132</v>
      </c>
      <c r="D14" s="3" t="s">
        <v>70</v>
      </c>
      <c r="E14" s="3"/>
      <c r="F14" s="1" t="s">
        <v>61</v>
      </c>
      <c r="G14" s="1" t="s">
        <v>167</v>
      </c>
      <c r="H14" s="1" t="s">
        <v>60</v>
      </c>
      <c r="I14" s="3"/>
      <c r="J14" s="3"/>
      <c r="K14" s="3"/>
      <c r="L14" s="3"/>
      <c r="O14" s="3"/>
      <c r="Q14" s="11" t="s">
        <v>45</v>
      </c>
      <c r="R14" s="14" t="s">
        <v>112</v>
      </c>
      <c r="S14" s="13" t="s">
        <v>48</v>
      </c>
    </row>
    <row r="15" spans="2:19" x14ac:dyDescent="0.2">
      <c r="B15" s="1" t="s">
        <v>131</v>
      </c>
      <c r="C15" s="1" t="s">
        <v>132</v>
      </c>
      <c r="D15" s="3" t="s">
        <v>71</v>
      </c>
      <c r="E15" s="3"/>
      <c r="F15" s="1" t="s">
        <v>61</v>
      </c>
      <c r="G15" s="1" t="s">
        <v>167</v>
      </c>
      <c r="H15" s="1" t="s">
        <v>66</v>
      </c>
      <c r="I15" s="3"/>
      <c r="J15" s="3"/>
      <c r="K15" s="3"/>
      <c r="L15" s="3"/>
      <c r="O15" s="3"/>
      <c r="Q15" s="11" t="s">
        <v>45</v>
      </c>
      <c r="R15" s="14" t="s">
        <v>112</v>
      </c>
      <c r="S15" s="13" t="s">
        <v>49</v>
      </c>
    </row>
    <row r="16" spans="2:19" x14ac:dyDescent="0.2">
      <c r="B16" s="1" t="s">
        <v>68</v>
      </c>
      <c r="C16" s="1" t="s">
        <v>134</v>
      </c>
      <c r="D16" s="3" t="s">
        <v>83</v>
      </c>
      <c r="E16" s="3"/>
      <c r="F16" s="1" t="s">
        <v>59</v>
      </c>
      <c r="G16" s="1" t="s">
        <v>163</v>
      </c>
      <c r="H16" s="1" t="s">
        <v>64</v>
      </c>
      <c r="I16" s="3"/>
      <c r="J16" s="3"/>
      <c r="K16" s="3"/>
      <c r="L16" s="3"/>
      <c r="O16" s="3"/>
      <c r="Q16" s="11" t="s">
        <v>45</v>
      </c>
      <c r="R16" s="14" t="s">
        <v>112</v>
      </c>
      <c r="S16" s="13" t="s">
        <v>50</v>
      </c>
    </row>
    <row r="17" spans="2:19" x14ac:dyDescent="0.2">
      <c r="B17" s="1" t="s">
        <v>68</v>
      </c>
      <c r="C17" s="1" t="s">
        <v>134</v>
      </c>
      <c r="D17" s="3" t="s">
        <v>80</v>
      </c>
      <c r="E17" s="3"/>
      <c r="F17" s="1" t="s">
        <v>63</v>
      </c>
      <c r="G17" s="1" t="s">
        <v>162</v>
      </c>
      <c r="H17" s="1" t="s">
        <v>62</v>
      </c>
      <c r="I17" s="3"/>
      <c r="J17" s="3"/>
      <c r="K17" s="3"/>
      <c r="L17" s="3"/>
      <c r="O17" s="3"/>
      <c r="Q17" s="11" t="s">
        <v>45</v>
      </c>
      <c r="R17" s="14" t="s">
        <v>112</v>
      </c>
      <c r="S17" s="13" t="s">
        <v>51</v>
      </c>
    </row>
    <row r="18" spans="2:19" x14ac:dyDescent="0.2">
      <c r="B18" s="1" t="s">
        <v>59</v>
      </c>
      <c r="C18" s="1" t="s">
        <v>137</v>
      </c>
      <c r="D18" s="3" t="s">
        <v>74</v>
      </c>
      <c r="E18" s="3"/>
      <c r="F18" s="1" t="s">
        <v>65</v>
      </c>
      <c r="G18" s="1" t="s">
        <v>164</v>
      </c>
      <c r="H18" s="1" t="s">
        <v>67</v>
      </c>
      <c r="I18" s="3"/>
      <c r="J18" s="3"/>
      <c r="K18" s="3"/>
      <c r="L18" s="3"/>
      <c r="O18" s="3"/>
      <c r="Q18" s="11" t="s">
        <v>45</v>
      </c>
      <c r="R18" s="14" t="s">
        <v>112</v>
      </c>
      <c r="S18" s="13" t="s">
        <v>52</v>
      </c>
    </row>
    <row r="19" spans="2:19" x14ac:dyDescent="0.2">
      <c r="B19" s="1" t="s">
        <v>61</v>
      </c>
      <c r="C19" s="1" t="s">
        <v>136</v>
      </c>
      <c r="D19" s="3" t="s">
        <v>75</v>
      </c>
      <c r="E19" s="3"/>
      <c r="F19" s="1" t="s">
        <v>131</v>
      </c>
      <c r="G19" s="1" t="s">
        <v>165</v>
      </c>
      <c r="H19" s="1" t="s">
        <v>67</v>
      </c>
      <c r="I19" s="3"/>
      <c r="J19" s="3"/>
      <c r="K19" s="3"/>
      <c r="L19" s="3"/>
      <c r="O19" s="3"/>
      <c r="Q19" s="11" t="s">
        <v>31</v>
      </c>
      <c r="R19" s="14" t="s">
        <v>113</v>
      </c>
      <c r="S19" s="13" t="s">
        <v>32</v>
      </c>
    </row>
    <row r="20" spans="2:19" x14ac:dyDescent="0.2">
      <c r="B20" s="1" t="s">
        <v>61</v>
      </c>
      <c r="C20" s="1" t="s">
        <v>136</v>
      </c>
      <c r="D20" s="3" t="s">
        <v>72</v>
      </c>
      <c r="E20" s="3"/>
      <c r="F20" s="1" t="s">
        <v>68</v>
      </c>
      <c r="G20" s="1" t="s">
        <v>166</v>
      </c>
      <c r="H20" s="1" t="s">
        <v>67</v>
      </c>
      <c r="I20" s="3"/>
      <c r="J20" s="3"/>
      <c r="K20" s="3"/>
      <c r="L20" s="3"/>
      <c r="O20" s="3"/>
      <c r="Q20" s="11" t="s">
        <v>31</v>
      </c>
      <c r="R20" s="14" t="s">
        <v>113</v>
      </c>
      <c r="S20" s="13" t="s">
        <v>33</v>
      </c>
    </row>
    <row r="21" spans="2:19" x14ac:dyDescent="0.2">
      <c r="B21" s="1" t="s">
        <v>63</v>
      </c>
      <c r="C21" s="1" t="s">
        <v>138</v>
      </c>
      <c r="D21" s="3" t="s">
        <v>76</v>
      </c>
      <c r="E21" s="3"/>
      <c r="I21" s="3"/>
      <c r="J21" s="3"/>
      <c r="K21" s="3"/>
      <c r="L21" s="3"/>
      <c r="O21" s="3"/>
      <c r="Q21" s="11" t="s">
        <v>31</v>
      </c>
      <c r="R21" s="14" t="s">
        <v>113</v>
      </c>
      <c r="S21" s="13" t="s">
        <v>34</v>
      </c>
    </row>
    <row r="22" spans="2:19" ht="12.75" customHeight="1" x14ac:dyDescent="0.2">
      <c r="B22" s="1" t="s">
        <v>65</v>
      </c>
      <c r="C22" s="1" t="s">
        <v>133</v>
      </c>
      <c r="D22" s="3" t="s">
        <v>77</v>
      </c>
      <c r="E22" s="3"/>
      <c r="I22" s="3"/>
      <c r="J22" s="3"/>
      <c r="K22" s="3"/>
      <c r="L22" s="3"/>
      <c r="O22" s="3"/>
      <c r="Q22" s="11" t="s">
        <v>31</v>
      </c>
      <c r="R22" s="14" t="s">
        <v>113</v>
      </c>
      <c r="S22" s="13" t="s">
        <v>35</v>
      </c>
    </row>
    <row r="23" spans="2:19" x14ac:dyDescent="0.2">
      <c r="B23" s="1" t="s">
        <v>65</v>
      </c>
      <c r="C23" s="1" t="s">
        <v>133</v>
      </c>
      <c r="D23" s="3" t="s">
        <v>78</v>
      </c>
      <c r="E23" s="3"/>
      <c r="J23" s="3"/>
      <c r="K23" s="3"/>
      <c r="L23" s="3"/>
      <c r="O23" s="3"/>
      <c r="Q23" s="11" t="s">
        <v>31</v>
      </c>
      <c r="R23" s="14" t="s">
        <v>113</v>
      </c>
      <c r="S23" s="13" t="s">
        <v>36</v>
      </c>
    </row>
    <row r="24" spans="2:19" x14ac:dyDescent="0.2">
      <c r="B24" s="1" t="s">
        <v>65</v>
      </c>
      <c r="C24" s="1" t="s">
        <v>133</v>
      </c>
      <c r="D24" s="3" t="s">
        <v>79</v>
      </c>
      <c r="E24" s="3"/>
      <c r="I24" s="3"/>
      <c r="J24" s="3"/>
      <c r="K24" s="3"/>
      <c r="L24" s="3"/>
      <c r="O24" s="3"/>
      <c r="Q24" s="11" t="s">
        <v>31</v>
      </c>
      <c r="R24" s="14" t="s">
        <v>113</v>
      </c>
      <c r="S24" s="13" t="s">
        <v>37</v>
      </c>
    </row>
    <row r="25" spans="2:19" x14ac:dyDescent="0.2">
      <c r="B25" s="1" t="s">
        <v>65</v>
      </c>
      <c r="C25" s="1" t="s">
        <v>133</v>
      </c>
      <c r="D25" s="3" t="s">
        <v>81</v>
      </c>
      <c r="E25" s="3"/>
      <c r="I25" s="3"/>
      <c r="J25" s="3"/>
      <c r="K25" s="3"/>
      <c r="L25" s="3"/>
      <c r="O25" s="3"/>
      <c r="Q25" s="11" t="s">
        <v>38</v>
      </c>
      <c r="R25" s="14" t="s">
        <v>114</v>
      </c>
      <c r="S25" s="13" t="s">
        <v>39</v>
      </c>
    </row>
    <row r="26" spans="2:19" x14ac:dyDescent="0.2">
      <c r="B26" s="1" t="s">
        <v>65</v>
      </c>
      <c r="C26" s="1" t="s">
        <v>133</v>
      </c>
      <c r="D26" s="3" t="s">
        <v>82</v>
      </c>
      <c r="E26" s="3"/>
      <c r="I26" s="3"/>
      <c r="J26" s="3"/>
      <c r="K26" s="3"/>
      <c r="L26" s="3"/>
      <c r="O26" s="3"/>
      <c r="Q26" s="11" t="s">
        <v>38</v>
      </c>
      <c r="R26" s="14" t="s">
        <v>114</v>
      </c>
      <c r="S26" s="13" t="s">
        <v>40</v>
      </c>
    </row>
    <row r="27" spans="2:19" x14ac:dyDescent="0.2">
      <c r="B27" s="1" t="s">
        <v>65</v>
      </c>
      <c r="C27" s="1" t="s">
        <v>133</v>
      </c>
      <c r="D27" s="3" t="s">
        <v>73</v>
      </c>
      <c r="E27" s="3"/>
      <c r="I27" s="3"/>
      <c r="J27" s="3"/>
      <c r="K27" s="3"/>
      <c r="L27" s="3"/>
      <c r="O27" s="3"/>
      <c r="Q27" s="11" t="s">
        <v>38</v>
      </c>
      <c r="R27" s="14" t="s">
        <v>114</v>
      </c>
      <c r="S27" s="13" t="s">
        <v>41</v>
      </c>
    </row>
    <row r="28" spans="2:19" x14ac:dyDescent="0.2">
      <c r="B28" s="1" t="s">
        <v>65</v>
      </c>
      <c r="C28" s="1" t="s">
        <v>133</v>
      </c>
      <c r="D28" s="3" t="s">
        <v>84</v>
      </c>
      <c r="E28" s="3"/>
      <c r="I28" s="3"/>
      <c r="J28" s="3"/>
      <c r="K28" s="3"/>
      <c r="L28" s="3"/>
      <c r="O28" s="3"/>
      <c r="Q28" s="11" t="s">
        <v>38</v>
      </c>
      <c r="R28" s="14" t="s">
        <v>114</v>
      </c>
      <c r="S28" s="13" t="s">
        <v>42</v>
      </c>
    </row>
    <row r="29" spans="2:19" x14ac:dyDescent="0.2">
      <c r="B29" s="1" t="s">
        <v>129</v>
      </c>
      <c r="C29" s="1" t="s">
        <v>135</v>
      </c>
      <c r="D29" s="3" t="s">
        <v>85</v>
      </c>
      <c r="E29" s="3"/>
      <c r="I29" s="3"/>
      <c r="J29" s="3"/>
      <c r="K29" s="3"/>
      <c r="L29" s="3"/>
      <c r="M29" s="3"/>
      <c r="N29" s="3"/>
      <c r="O29" s="3"/>
      <c r="Q29" s="11" t="s">
        <v>38</v>
      </c>
      <c r="R29" s="14" t="s">
        <v>114</v>
      </c>
      <c r="S29" s="13" t="s">
        <v>43</v>
      </c>
    </row>
    <row r="30" spans="2:19" x14ac:dyDescent="0.2">
      <c r="I30" s="3"/>
      <c r="J30" s="3"/>
      <c r="K30" s="3"/>
      <c r="L30" s="3"/>
      <c r="M30" s="3"/>
      <c r="N30" s="3"/>
      <c r="O30" s="3"/>
      <c r="Q30" s="11" t="s">
        <v>38</v>
      </c>
      <c r="R30" s="14" t="s">
        <v>114</v>
      </c>
      <c r="S30" s="13" t="s">
        <v>44</v>
      </c>
    </row>
    <row r="31" spans="2:19" x14ac:dyDescent="0.2">
      <c r="B31" s="3"/>
      <c r="C31" s="3"/>
      <c r="I31" s="3"/>
      <c r="J31" s="3"/>
      <c r="K31" s="3"/>
      <c r="L31" s="3"/>
      <c r="M31" s="3"/>
      <c r="N31" s="3"/>
      <c r="O31" s="3"/>
    </row>
    <row r="32" spans="2:19" ht="15.75" customHeight="1" x14ac:dyDescent="0.2">
      <c r="B32" s="3"/>
      <c r="C32" s="3"/>
      <c r="I32" s="3"/>
      <c r="J32" s="3"/>
      <c r="K32" s="3"/>
      <c r="L32" s="3"/>
      <c r="M32" s="3"/>
      <c r="N32" s="3"/>
      <c r="O32" s="3"/>
    </row>
    <row r="33" spans="2:19" x14ac:dyDescent="0.2">
      <c r="I33" s="3"/>
      <c r="J33" s="3"/>
      <c r="K33" s="3"/>
      <c r="L33" s="3"/>
      <c r="M33" s="3"/>
      <c r="N33" s="3"/>
      <c r="O33" s="3"/>
    </row>
    <row r="34" spans="2:19" x14ac:dyDescent="0.2">
      <c r="B34" s="149" t="s">
        <v>86</v>
      </c>
      <c r="C34" s="150"/>
      <c r="D34" s="150"/>
      <c r="E34" s="151"/>
      <c r="I34" s="3"/>
      <c r="J34" s="3"/>
      <c r="K34" s="3"/>
      <c r="L34" s="3"/>
      <c r="M34" s="3"/>
      <c r="N34" s="3"/>
      <c r="O34" s="3"/>
    </row>
    <row r="35" spans="2:19" x14ac:dyDescent="0.2">
      <c r="B35" s="1" t="s">
        <v>87</v>
      </c>
      <c r="D35" s="3"/>
      <c r="E35" s="3"/>
      <c r="I35" s="3"/>
      <c r="J35" s="3"/>
      <c r="K35" s="3"/>
      <c r="L35" s="3"/>
      <c r="M35" s="3"/>
      <c r="N35" s="3"/>
      <c r="O35" s="3"/>
    </row>
    <row r="36" spans="2:19" x14ac:dyDescent="0.2">
      <c r="B36" s="3" t="s">
        <v>88</v>
      </c>
      <c r="C36" s="3"/>
      <c r="E36" s="3"/>
      <c r="I36" s="3"/>
      <c r="J36" s="3"/>
      <c r="K36" s="3"/>
      <c r="L36" s="3"/>
      <c r="M36" s="3"/>
      <c r="N36" s="3"/>
      <c r="O36" s="3"/>
    </row>
    <row r="37" spans="2:19" ht="15.75" customHeight="1" x14ac:dyDescent="0.2">
      <c r="B37" s="3" t="s">
        <v>107</v>
      </c>
      <c r="C37" s="3"/>
      <c r="D37" s="3"/>
      <c r="E37" s="3"/>
      <c r="I37" s="3"/>
      <c r="J37" s="3"/>
      <c r="K37" s="3"/>
      <c r="L37" s="3"/>
      <c r="M37" s="3"/>
      <c r="N37" s="3"/>
      <c r="O37" s="3"/>
    </row>
    <row r="38" spans="2:19" x14ac:dyDescent="0.2">
      <c r="B38" s="3" t="s">
        <v>89</v>
      </c>
      <c r="C38" s="3"/>
      <c r="D38" s="3"/>
      <c r="E38" s="3"/>
      <c r="I38" s="3"/>
      <c r="J38" s="3"/>
      <c r="K38" s="3"/>
      <c r="L38" s="3"/>
      <c r="M38" s="3"/>
      <c r="N38" s="3"/>
      <c r="O38" s="3"/>
    </row>
    <row r="39" spans="2:19" x14ac:dyDescent="0.2">
      <c r="B39" s="3" t="s">
        <v>90</v>
      </c>
      <c r="C39" s="3"/>
      <c r="D39" s="3"/>
      <c r="E39" s="3"/>
      <c r="I39" s="3"/>
      <c r="J39" s="3"/>
      <c r="K39" s="3"/>
      <c r="L39" s="3"/>
      <c r="M39" s="3"/>
      <c r="N39" s="3"/>
      <c r="O39" s="3"/>
    </row>
    <row r="40" spans="2:19" ht="15.75" customHeight="1" x14ac:dyDescent="0.2">
      <c r="B40" s="3" t="s">
        <v>91</v>
      </c>
      <c r="C40" s="3"/>
      <c r="D40" s="3"/>
      <c r="E40" s="3"/>
      <c r="I40" s="3"/>
      <c r="J40" s="3"/>
      <c r="K40" s="3"/>
      <c r="L40" s="3"/>
      <c r="M40" s="3"/>
      <c r="N40" s="3"/>
      <c r="O40" s="3"/>
    </row>
    <row r="41" spans="2:19" x14ac:dyDescent="0.2">
      <c r="B41" s="3" t="s">
        <v>92</v>
      </c>
      <c r="C41" s="3"/>
      <c r="D41" s="3"/>
      <c r="E41" s="3"/>
      <c r="I41" s="5"/>
      <c r="J41" s="3"/>
      <c r="K41" s="3"/>
      <c r="L41" s="3"/>
      <c r="M41" s="3"/>
      <c r="N41" s="3"/>
      <c r="O41" s="3"/>
    </row>
    <row r="42" spans="2:19" x14ac:dyDescent="0.2">
      <c r="B42" s="3" t="s">
        <v>93</v>
      </c>
      <c r="C42" s="3"/>
      <c r="D42" s="3"/>
      <c r="E42" s="3"/>
      <c r="I42" s="5"/>
      <c r="J42" s="3"/>
      <c r="K42" s="3"/>
      <c r="L42" s="3"/>
      <c r="M42" s="3"/>
      <c r="N42" s="3"/>
      <c r="O42" s="3"/>
    </row>
    <row r="43" spans="2:19" x14ac:dyDescent="0.2">
      <c r="B43" s="3" t="s">
        <v>94</v>
      </c>
      <c r="C43" s="3"/>
      <c r="D43" s="3"/>
      <c r="E43" s="3"/>
      <c r="I43" s="5"/>
      <c r="J43" s="3"/>
      <c r="K43" s="3"/>
      <c r="L43" s="3"/>
      <c r="M43" s="3"/>
      <c r="N43" s="3"/>
      <c r="O43" s="3"/>
      <c r="S43" s="1"/>
    </row>
    <row r="44" spans="2:19" x14ac:dyDescent="0.2">
      <c r="B44" s="3" t="s">
        <v>95</v>
      </c>
      <c r="C44" s="3"/>
      <c r="D44" s="3"/>
      <c r="E44" s="3"/>
      <c r="I44" s="3"/>
      <c r="J44" s="3"/>
      <c r="K44" s="3"/>
      <c r="L44" s="3"/>
      <c r="M44" s="3"/>
      <c r="N44" s="3"/>
      <c r="O44" s="3"/>
    </row>
    <row r="45" spans="2:19" x14ac:dyDescent="0.2">
      <c r="B45" s="3" t="s">
        <v>96</v>
      </c>
      <c r="C45" s="3"/>
      <c r="D45" s="3"/>
      <c r="E45" s="3"/>
    </row>
    <row r="46" spans="2:19" x14ac:dyDescent="0.2">
      <c r="B46" s="3" t="s">
        <v>97</v>
      </c>
      <c r="C46" s="3"/>
      <c r="D46" s="3"/>
      <c r="E46" s="3"/>
    </row>
    <row r="47" spans="2:19" x14ac:dyDescent="0.2">
      <c r="B47" s="3" t="s">
        <v>98</v>
      </c>
      <c r="C47" s="3"/>
      <c r="D47" s="3"/>
      <c r="E47" s="3"/>
    </row>
    <row r="48" spans="2:19" x14ac:dyDescent="0.2">
      <c r="B48" s="3" t="s">
        <v>99</v>
      </c>
      <c r="C48" s="3"/>
      <c r="D48" s="3"/>
      <c r="E48" s="3"/>
    </row>
    <row r="49" spans="2:19" x14ac:dyDescent="0.2">
      <c r="B49" s="3" t="s">
        <v>100</v>
      </c>
      <c r="C49" s="3"/>
      <c r="D49" s="3"/>
      <c r="E49" s="3"/>
    </row>
    <row r="50" spans="2:19" x14ac:dyDescent="0.2">
      <c r="B50" s="3" t="s">
        <v>101</v>
      </c>
      <c r="C50" s="3"/>
      <c r="D50" s="3"/>
      <c r="E50" s="3"/>
    </row>
    <row r="51" spans="2:19" x14ac:dyDescent="0.2">
      <c r="B51" s="3" t="s">
        <v>102</v>
      </c>
      <c r="C51" s="3"/>
      <c r="D51" s="3"/>
      <c r="E51" s="3"/>
    </row>
    <row r="52" spans="2:19" ht="15" customHeight="1" x14ac:dyDescent="0.2">
      <c r="B52" s="1" t="s">
        <v>103</v>
      </c>
    </row>
    <row r="53" spans="2:19" x14ac:dyDescent="0.2">
      <c r="B53" s="1" t="s">
        <v>104</v>
      </c>
    </row>
    <row r="54" spans="2:19" x14ac:dyDescent="0.2">
      <c r="B54" s="1" t="s">
        <v>105</v>
      </c>
      <c r="S54" s="1"/>
    </row>
    <row r="55" spans="2:19" x14ac:dyDescent="0.2">
      <c r="B55" s="1" t="s">
        <v>106</v>
      </c>
      <c r="S55" s="1"/>
    </row>
    <row r="56" spans="2:19" x14ac:dyDescent="0.2">
      <c r="S56" s="1"/>
    </row>
    <row r="57" spans="2:19" x14ac:dyDescent="0.2">
      <c r="S57" s="1"/>
    </row>
    <row r="58" spans="2:19" x14ac:dyDescent="0.2">
      <c r="S58" s="1"/>
    </row>
  </sheetData>
  <sortState ref="A50:A80">
    <sortCondition ref="A50"/>
  </sortState>
  <mergeCells count="2">
    <mergeCell ref="B34:E34"/>
    <mergeCell ref="J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showGridLines="0" view="pageBreakPreview" topLeftCell="C1" zoomScaleNormal="100" zoomScaleSheetLayoutView="100" workbookViewId="0">
      <pane ySplit="15" topLeftCell="A16" activePane="bottomLeft" state="frozen"/>
      <selection pane="bottomLeft" activeCell="J17" sqref="J17"/>
    </sheetView>
  </sheetViews>
  <sheetFormatPr baseColWidth="10" defaultRowHeight="16.5" outlineLevelRow="1" outlineLevelCol="1" x14ac:dyDescent="0.25"/>
  <cols>
    <col min="1" max="1" width="9.42578125" style="25" customWidth="1"/>
    <col min="2" max="2" width="50.5703125" style="25" customWidth="1"/>
    <col min="3" max="3" width="26.140625" style="25" customWidth="1"/>
    <col min="4" max="4" width="19.5703125" style="25" customWidth="1"/>
    <col min="5" max="5" width="13.7109375" style="25" customWidth="1"/>
    <col min="6" max="6" width="11.85546875" style="25" customWidth="1"/>
    <col min="7" max="8" width="7.7109375" style="25" customWidth="1"/>
    <col min="9" max="9" width="10.42578125" style="25" customWidth="1"/>
    <col min="10" max="10" width="33.140625" style="25" customWidth="1"/>
    <col min="11" max="11" width="7.140625" style="25" hidden="1" customWidth="1" outlineLevel="1"/>
    <col min="12" max="12" width="9.42578125" style="25" hidden="1" customWidth="1" outlineLevel="1"/>
    <col min="13" max="13" width="32.7109375" style="25" hidden="1" customWidth="1" outlineLevel="1"/>
    <col min="14" max="14" width="8.42578125" style="25" customWidth="1" collapsed="1"/>
    <col min="15" max="15" width="7.7109375" style="25" customWidth="1"/>
    <col min="16" max="16" width="10.42578125" style="25" customWidth="1"/>
    <col min="17" max="17" width="33.140625" style="25" customWidth="1"/>
    <col min="18" max="18" width="6.85546875" style="25" hidden="1" customWidth="1" outlineLevel="1"/>
    <col min="19" max="19" width="9.140625" style="25" hidden="1" customWidth="1" outlineLevel="1"/>
    <col min="20" max="20" width="33.140625" style="25" hidden="1" customWidth="1" outlineLevel="1"/>
    <col min="21" max="21" width="7.7109375" style="25" customWidth="1" collapsed="1"/>
    <col min="22" max="22" width="7.7109375" style="25" customWidth="1"/>
    <col min="23" max="23" width="10.42578125" style="25" customWidth="1"/>
    <col min="24" max="24" width="33.140625" style="25" customWidth="1"/>
    <col min="25" max="25" width="7.42578125" style="25" hidden="1" customWidth="1" outlineLevel="1"/>
    <col min="26" max="26" width="8.28515625" style="25" hidden="1" customWidth="1" outlineLevel="1"/>
    <col min="27" max="27" width="33.140625" style="25" hidden="1" customWidth="1" outlineLevel="1"/>
    <col min="28" max="28" width="7.7109375" style="25" customWidth="1" collapsed="1"/>
    <col min="29" max="29" width="7.7109375" style="25" customWidth="1"/>
    <col min="30" max="30" width="10.42578125" style="25" customWidth="1"/>
    <col min="31" max="31" width="33.140625" style="25" customWidth="1"/>
    <col min="32" max="32" width="6.85546875" style="25" customWidth="1" outlineLevel="1"/>
    <col min="33" max="33" width="8.28515625" style="25" customWidth="1" outlineLevel="1"/>
    <col min="34" max="34" width="33.140625" style="25" customWidth="1" outlineLevel="1"/>
    <col min="35" max="35" width="9.5703125" style="25" customWidth="1"/>
    <col min="36" max="36" width="8.85546875" style="25" customWidth="1"/>
    <col min="37" max="37" width="15" style="25" customWidth="1"/>
    <col min="38" max="38" width="7.7109375" style="25" customWidth="1" outlineLevel="1"/>
    <col min="39" max="39" width="13" style="25" customWidth="1" outlineLevel="1"/>
    <col min="40" max="40" width="35.7109375" style="25" customWidth="1"/>
    <col min="41" max="16384" width="11.42578125" style="25"/>
  </cols>
  <sheetData>
    <row r="1" spans="1:43" s="22" customFormat="1" ht="25.5" customHeight="1" x14ac:dyDescent="0.25">
      <c r="A1" s="180"/>
      <c r="B1" s="180"/>
      <c r="C1" s="181" t="s">
        <v>54</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21"/>
      <c r="AP1" s="21"/>
      <c r="AQ1" s="21"/>
    </row>
    <row r="2" spans="1:43" s="22" customFormat="1" ht="25.5" customHeight="1" x14ac:dyDescent="0.25">
      <c r="A2" s="180"/>
      <c r="B2" s="180"/>
      <c r="C2" s="181" t="s">
        <v>150</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21"/>
      <c r="AP2" s="21"/>
      <c r="AQ2" s="21"/>
    </row>
    <row r="3" spans="1:43" s="22" customFormat="1" ht="34.5" hidden="1" customHeight="1" x14ac:dyDescent="0.25">
      <c r="A3" s="180"/>
      <c r="B3" s="180"/>
      <c r="C3" s="182" t="s">
        <v>143</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21"/>
      <c r="AP3" s="21"/>
      <c r="AQ3" s="21"/>
    </row>
    <row r="4" spans="1:43" ht="8.25" hidden="1" customHeight="1" x14ac:dyDescent="0.25">
      <c r="A4" s="26"/>
    </row>
    <row r="5" spans="1:43" s="31" customFormat="1" ht="29.25" hidden="1" customHeight="1" x14ac:dyDescent="0.25">
      <c r="A5" s="189" t="s">
        <v>14</v>
      </c>
      <c r="B5" s="189"/>
      <c r="C5" s="189"/>
      <c r="D5" s="189"/>
      <c r="E5" s="189"/>
      <c r="F5" s="189"/>
      <c r="G5" s="189"/>
      <c r="H5" s="189"/>
      <c r="I5" s="189"/>
      <c r="J5" s="25"/>
      <c r="K5" s="25"/>
      <c r="L5" s="25"/>
      <c r="M5" s="25"/>
      <c r="N5" s="192" t="s">
        <v>118</v>
      </c>
      <c r="O5" s="193"/>
      <c r="P5" s="193"/>
      <c r="Q5" s="193"/>
      <c r="R5" s="193"/>
      <c r="S5" s="193"/>
      <c r="T5" s="193"/>
      <c r="U5" s="193"/>
      <c r="V5" s="193"/>
      <c r="W5" s="193"/>
      <c r="X5" s="194"/>
      <c r="Y5" s="27"/>
      <c r="Z5" s="27"/>
      <c r="AA5" s="27"/>
      <c r="AB5" s="27"/>
      <c r="AC5" s="27"/>
      <c r="AD5" s="27"/>
      <c r="AE5" s="27"/>
      <c r="AF5" s="27"/>
      <c r="AG5" s="27"/>
      <c r="AH5" s="27"/>
      <c r="AI5" s="27"/>
      <c r="AJ5" s="27"/>
      <c r="AK5" s="27"/>
      <c r="AL5" s="27"/>
      <c r="AM5" s="28"/>
      <c r="AN5" s="29"/>
      <c r="AO5" s="30"/>
      <c r="AP5" s="30"/>
      <c r="AQ5" s="30"/>
    </row>
    <row r="6" spans="1:43" s="27" customFormat="1" ht="26.25" hidden="1" customHeight="1" x14ac:dyDescent="0.25">
      <c r="A6" s="183" t="s">
        <v>124</v>
      </c>
      <c r="B6" s="184"/>
      <c r="C6" s="164" t="s">
        <v>176</v>
      </c>
      <c r="D6" s="164"/>
      <c r="E6" s="164"/>
      <c r="F6" s="164"/>
      <c r="G6" s="164"/>
      <c r="H6" s="164"/>
      <c r="I6" s="165"/>
      <c r="J6" s="25"/>
      <c r="K6" s="25"/>
      <c r="L6" s="25"/>
      <c r="M6" s="25"/>
      <c r="N6" s="171" t="s">
        <v>145</v>
      </c>
      <c r="O6" s="172"/>
      <c r="P6" s="172"/>
      <c r="Q6" s="158" t="s">
        <v>65</v>
      </c>
      <c r="R6" s="158"/>
      <c r="S6" s="158"/>
      <c r="T6" s="158"/>
      <c r="U6" s="158"/>
      <c r="V6" s="158"/>
      <c r="W6" s="158"/>
      <c r="X6" s="159"/>
      <c r="AM6" s="28"/>
      <c r="AN6" s="32" t="str">
        <f>+VLOOKUP(Q6,Listas!B13:C29,2,FALSE)</f>
        <v>SGC</v>
      </c>
      <c r="AO6" s="28"/>
      <c r="AP6" s="28"/>
    </row>
    <row r="7" spans="1:43" s="27" customFormat="1" ht="26.25" hidden="1" customHeight="1" outlineLevel="1" x14ac:dyDescent="0.25">
      <c r="A7" s="185" t="s">
        <v>146</v>
      </c>
      <c r="B7" s="186"/>
      <c r="C7" s="166" t="s">
        <v>171</v>
      </c>
      <c r="D7" s="166"/>
      <c r="E7" s="166"/>
      <c r="F7" s="166"/>
      <c r="G7" s="166"/>
      <c r="H7" s="166"/>
      <c r="I7" s="167"/>
      <c r="J7" s="25"/>
      <c r="K7" s="25"/>
      <c r="L7" s="25"/>
      <c r="M7" s="25"/>
      <c r="N7" s="173" t="s">
        <v>125</v>
      </c>
      <c r="O7" s="174"/>
      <c r="P7" s="174"/>
      <c r="Q7" s="160" t="s">
        <v>77</v>
      </c>
      <c r="R7" s="160"/>
      <c r="S7" s="160"/>
      <c r="T7" s="160"/>
      <c r="U7" s="160"/>
      <c r="V7" s="160"/>
      <c r="W7" s="160"/>
      <c r="X7" s="161"/>
      <c r="AM7" s="28"/>
      <c r="AN7" s="32"/>
      <c r="AO7" s="28"/>
      <c r="AP7" s="28"/>
    </row>
    <row r="8" spans="1:43" s="27" customFormat="1" ht="26.25" hidden="1" customHeight="1" outlineLevel="1" x14ac:dyDescent="0.25">
      <c r="A8" s="185" t="s">
        <v>147</v>
      </c>
      <c r="B8" s="186"/>
      <c r="C8" s="166" t="s">
        <v>172</v>
      </c>
      <c r="D8" s="166"/>
      <c r="E8" s="166"/>
      <c r="F8" s="166"/>
      <c r="G8" s="166"/>
      <c r="H8" s="166"/>
      <c r="I8" s="167"/>
      <c r="J8" s="25"/>
      <c r="K8" s="25"/>
      <c r="L8" s="25"/>
      <c r="M8" s="25"/>
      <c r="N8" s="173" t="s">
        <v>120</v>
      </c>
      <c r="O8" s="174"/>
      <c r="P8" s="174"/>
      <c r="Q8" s="160" t="s">
        <v>67</v>
      </c>
      <c r="R8" s="160"/>
      <c r="S8" s="160"/>
      <c r="T8" s="160"/>
      <c r="U8" s="160"/>
      <c r="V8" s="160"/>
      <c r="W8" s="160"/>
      <c r="X8" s="161"/>
      <c r="AM8" s="28"/>
      <c r="AN8" s="32" t="str">
        <f>+VLOOKUP(Q6,Listas!F13:G20,2,FALSE)</f>
        <v>SGC_PI</v>
      </c>
      <c r="AO8" s="28"/>
      <c r="AP8" s="28"/>
    </row>
    <row r="9" spans="1:43" s="27" customFormat="1" ht="26.25" hidden="1" customHeight="1" outlineLevel="1" x14ac:dyDescent="0.25">
      <c r="A9" s="185" t="s">
        <v>122</v>
      </c>
      <c r="B9" s="186"/>
      <c r="C9" s="166" t="s">
        <v>170</v>
      </c>
      <c r="D9" s="166"/>
      <c r="E9" s="166"/>
      <c r="F9" s="166"/>
      <c r="G9" s="166"/>
      <c r="H9" s="166"/>
      <c r="I9" s="167"/>
      <c r="J9" s="25"/>
      <c r="K9" s="25"/>
      <c r="L9" s="25"/>
      <c r="M9" s="25"/>
      <c r="N9" s="173" t="s">
        <v>121</v>
      </c>
      <c r="O9" s="174"/>
      <c r="P9" s="174"/>
      <c r="Q9" s="160" t="s">
        <v>38</v>
      </c>
      <c r="R9" s="160"/>
      <c r="S9" s="160"/>
      <c r="T9" s="160"/>
      <c r="U9" s="160"/>
      <c r="V9" s="160"/>
      <c r="W9" s="160"/>
      <c r="X9" s="161"/>
      <c r="AM9" s="28"/>
      <c r="AN9" s="32" t="str">
        <f>+VLOOKUP(Q9,Listas!Q4:R30,2,FALSE)</f>
        <v>OBJ_5</v>
      </c>
      <c r="AO9" s="28"/>
      <c r="AP9" s="28"/>
    </row>
    <row r="10" spans="1:43" s="27" customFormat="1" ht="26.25" hidden="1" customHeight="1" outlineLevel="1" x14ac:dyDescent="0.25">
      <c r="A10" s="185" t="s">
        <v>123</v>
      </c>
      <c r="B10" s="186"/>
      <c r="C10" s="166"/>
      <c r="D10" s="166"/>
      <c r="E10" s="166"/>
      <c r="F10" s="166"/>
      <c r="G10" s="166"/>
      <c r="H10" s="166"/>
      <c r="I10" s="167"/>
      <c r="J10" s="25"/>
      <c r="K10" s="25"/>
      <c r="L10" s="25"/>
      <c r="M10" s="25"/>
      <c r="N10" s="175" t="s">
        <v>151</v>
      </c>
      <c r="O10" s="176"/>
      <c r="P10" s="176"/>
      <c r="Q10" s="162" t="s">
        <v>43</v>
      </c>
      <c r="R10" s="162"/>
      <c r="S10" s="162"/>
      <c r="T10" s="162"/>
      <c r="U10" s="162"/>
      <c r="V10" s="162"/>
      <c r="W10" s="162"/>
      <c r="X10" s="163"/>
      <c r="AM10" s="28"/>
      <c r="AN10" s="32"/>
      <c r="AO10" s="28"/>
      <c r="AP10" s="28"/>
    </row>
    <row r="11" spans="1:43" s="27" customFormat="1" ht="26.25" hidden="1" customHeight="1" outlineLevel="1" x14ac:dyDescent="0.25">
      <c r="A11" s="187" t="s">
        <v>117</v>
      </c>
      <c r="B11" s="188"/>
      <c r="C11" s="155" t="s">
        <v>174</v>
      </c>
      <c r="D11" s="156"/>
      <c r="E11" s="156"/>
      <c r="F11" s="156"/>
      <c r="G11" s="156"/>
      <c r="H11" s="156"/>
      <c r="I11" s="157"/>
      <c r="J11" s="25"/>
      <c r="K11" s="25"/>
      <c r="L11" s="25"/>
      <c r="M11" s="25"/>
      <c r="N11" s="25"/>
      <c r="O11" s="33"/>
      <c r="P11" s="33"/>
      <c r="AN11" s="34"/>
      <c r="AO11" s="28"/>
      <c r="AP11" s="28"/>
    </row>
    <row r="12" spans="1:43" s="28" customFormat="1" ht="13.5" hidden="1" collapsed="1" x14ac:dyDescent="0.2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6"/>
    </row>
    <row r="13" spans="1:43" s="37" customFormat="1" ht="15" customHeight="1" x14ac:dyDescent="0.25">
      <c r="A13" s="154" t="s">
        <v>55</v>
      </c>
      <c r="B13" s="154" t="s">
        <v>0</v>
      </c>
      <c r="C13" s="152" t="s">
        <v>10</v>
      </c>
      <c r="D13" s="154" t="s">
        <v>1</v>
      </c>
      <c r="E13" s="154" t="s">
        <v>119</v>
      </c>
      <c r="F13" s="154"/>
      <c r="G13" s="168" t="s">
        <v>5</v>
      </c>
      <c r="H13" s="168"/>
      <c r="I13" s="168"/>
      <c r="J13" s="168"/>
      <c r="K13" s="168"/>
      <c r="L13" s="168"/>
      <c r="M13" s="168"/>
      <c r="N13" s="168" t="s">
        <v>6</v>
      </c>
      <c r="O13" s="168"/>
      <c r="P13" s="168"/>
      <c r="Q13" s="168"/>
      <c r="R13" s="168"/>
      <c r="S13" s="168"/>
      <c r="T13" s="168"/>
      <c r="U13" s="168" t="s">
        <v>7</v>
      </c>
      <c r="V13" s="168"/>
      <c r="W13" s="168"/>
      <c r="X13" s="168"/>
      <c r="Y13" s="168"/>
      <c r="Z13" s="168"/>
      <c r="AA13" s="168"/>
      <c r="AB13" s="168" t="s">
        <v>8</v>
      </c>
      <c r="AC13" s="168"/>
      <c r="AD13" s="168"/>
      <c r="AE13" s="168"/>
      <c r="AF13" s="168"/>
      <c r="AG13" s="168"/>
      <c r="AH13" s="168"/>
      <c r="AI13" s="168" t="s">
        <v>11</v>
      </c>
      <c r="AJ13" s="168"/>
      <c r="AK13" s="168"/>
      <c r="AL13" s="168"/>
      <c r="AM13" s="168"/>
      <c r="AN13" s="190" t="s">
        <v>161</v>
      </c>
    </row>
    <row r="14" spans="1:43" s="38" customFormat="1" ht="1.5" customHeight="1" x14ac:dyDescent="0.25">
      <c r="A14" s="154"/>
      <c r="B14" s="154"/>
      <c r="C14" s="153"/>
      <c r="D14" s="154"/>
      <c r="E14" s="154"/>
      <c r="F14" s="154"/>
      <c r="G14" s="168" t="s">
        <v>153</v>
      </c>
      <c r="H14" s="168"/>
      <c r="I14" s="168"/>
      <c r="J14" s="168"/>
      <c r="K14" s="168" t="s">
        <v>154</v>
      </c>
      <c r="L14" s="168"/>
      <c r="M14" s="168"/>
      <c r="N14" s="168" t="s">
        <v>154</v>
      </c>
      <c r="O14" s="168"/>
      <c r="P14" s="168"/>
      <c r="Q14" s="168"/>
      <c r="R14" s="168"/>
      <c r="S14" s="168"/>
      <c r="T14" s="168"/>
      <c r="U14" s="168" t="s">
        <v>153</v>
      </c>
      <c r="V14" s="168"/>
      <c r="W14" s="168"/>
      <c r="X14" s="168"/>
      <c r="Y14" s="168" t="s">
        <v>154</v>
      </c>
      <c r="Z14" s="168"/>
      <c r="AA14" s="168"/>
      <c r="AB14" s="168" t="s">
        <v>153</v>
      </c>
      <c r="AC14" s="168"/>
      <c r="AD14" s="168"/>
      <c r="AE14" s="168"/>
      <c r="AF14" s="168" t="s">
        <v>154</v>
      </c>
      <c r="AG14" s="168"/>
      <c r="AH14" s="168"/>
      <c r="AI14" s="168"/>
      <c r="AJ14" s="168"/>
      <c r="AK14" s="168"/>
      <c r="AL14" s="168"/>
      <c r="AM14" s="168"/>
      <c r="AN14" s="191"/>
    </row>
    <row r="15" spans="1:43" s="39" customFormat="1" ht="8.25" customHeight="1" x14ac:dyDescent="0.25">
      <c r="A15" s="152"/>
      <c r="B15" s="152"/>
      <c r="C15" s="153"/>
      <c r="D15" s="152"/>
      <c r="E15" s="60" t="s">
        <v>3</v>
      </c>
      <c r="F15" s="60" t="s">
        <v>4</v>
      </c>
      <c r="G15" s="60" t="s">
        <v>12</v>
      </c>
      <c r="H15" s="60" t="s">
        <v>13</v>
      </c>
      <c r="I15" s="60" t="s">
        <v>168</v>
      </c>
      <c r="J15" s="60" t="s">
        <v>9</v>
      </c>
      <c r="K15" s="60" t="s">
        <v>157</v>
      </c>
      <c r="L15" s="60" t="s">
        <v>155</v>
      </c>
      <c r="M15" s="60" t="s">
        <v>152</v>
      </c>
      <c r="N15" s="60" t="s">
        <v>12</v>
      </c>
      <c r="O15" s="60" t="s">
        <v>13</v>
      </c>
      <c r="P15" s="60" t="s">
        <v>168</v>
      </c>
      <c r="Q15" s="60" t="s">
        <v>9</v>
      </c>
      <c r="R15" s="60" t="s">
        <v>157</v>
      </c>
      <c r="S15" s="60" t="s">
        <v>155</v>
      </c>
      <c r="T15" s="60" t="s">
        <v>152</v>
      </c>
      <c r="U15" s="60" t="s">
        <v>12</v>
      </c>
      <c r="V15" s="60" t="s">
        <v>13</v>
      </c>
      <c r="W15" s="60" t="s">
        <v>168</v>
      </c>
      <c r="X15" s="60" t="s">
        <v>9</v>
      </c>
      <c r="Y15" s="60" t="s">
        <v>157</v>
      </c>
      <c r="Z15" s="60" t="s">
        <v>155</v>
      </c>
      <c r="AA15" s="60" t="s">
        <v>152</v>
      </c>
      <c r="AB15" s="60" t="s">
        <v>12</v>
      </c>
      <c r="AC15" s="60" t="s">
        <v>13</v>
      </c>
      <c r="AD15" s="60" t="s">
        <v>168</v>
      </c>
      <c r="AE15" s="60" t="s">
        <v>9</v>
      </c>
      <c r="AF15" s="60" t="s">
        <v>157</v>
      </c>
      <c r="AG15" s="60" t="s">
        <v>155</v>
      </c>
      <c r="AH15" s="60" t="s">
        <v>152</v>
      </c>
      <c r="AI15" s="60" t="s">
        <v>12</v>
      </c>
      <c r="AJ15" s="95" t="s">
        <v>13</v>
      </c>
      <c r="AK15" s="95" t="s">
        <v>158</v>
      </c>
      <c r="AL15" s="60" t="s">
        <v>157</v>
      </c>
      <c r="AM15" s="95" t="s">
        <v>159</v>
      </c>
      <c r="AN15" s="95" t="s">
        <v>156</v>
      </c>
    </row>
    <row r="16" spans="1:43" s="40" customFormat="1" ht="78" customHeight="1" x14ac:dyDescent="0.25">
      <c r="A16" s="59">
        <v>1</v>
      </c>
      <c r="B16" s="114" t="s">
        <v>175</v>
      </c>
      <c r="C16" s="48" t="s">
        <v>292</v>
      </c>
      <c r="D16" s="49" t="s">
        <v>193</v>
      </c>
      <c r="E16" s="51">
        <v>43862</v>
      </c>
      <c r="F16" s="51">
        <v>44012</v>
      </c>
      <c r="G16" s="49">
        <v>1</v>
      </c>
      <c r="H16" s="148">
        <v>1</v>
      </c>
      <c r="I16" s="107">
        <f t="shared" ref="I16:I37" si="0">IFERROR(H16/G16,"")</f>
        <v>1</v>
      </c>
      <c r="J16" s="59" t="s">
        <v>294</v>
      </c>
      <c r="K16" s="108"/>
      <c r="L16" s="107">
        <f t="shared" ref="L16:L37" si="1">IFERROR(K16/G16,"")</f>
        <v>0</v>
      </c>
      <c r="M16" s="109"/>
      <c r="N16" s="49"/>
      <c r="O16" s="59"/>
      <c r="P16" s="107" t="str">
        <f>IFERROR(O16/N16,"")</f>
        <v/>
      </c>
      <c r="Q16" s="59"/>
      <c r="R16" s="109"/>
      <c r="S16" s="107" t="str">
        <f>IFERROR(R16/N16,"")</f>
        <v/>
      </c>
      <c r="T16" s="109"/>
      <c r="U16" s="49"/>
      <c r="V16" s="106"/>
      <c r="W16" s="107" t="str">
        <f>IFERROR(V16/U16,"")</f>
        <v/>
      </c>
      <c r="X16" s="59"/>
      <c r="Y16" s="108"/>
      <c r="Z16" s="107" t="str">
        <f>IFERROR(Y16/U16,"")</f>
        <v/>
      </c>
      <c r="AA16" s="109"/>
      <c r="AB16" s="49"/>
      <c r="AC16" s="59"/>
      <c r="AD16" s="107" t="str">
        <f>IFERROR(AC16/AB16,"")</f>
        <v/>
      </c>
      <c r="AE16" s="59"/>
      <c r="AF16" s="108"/>
      <c r="AG16" s="107" t="str">
        <f>IFERROR(AF16/AB16,"")</f>
        <v/>
      </c>
      <c r="AH16" s="109"/>
      <c r="AI16" s="111">
        <f t="shared" ref="AI16:AI37" si="2">SUM(G16,N16,U16,AB16)</f>
        <v>1</v>
      </c>
      <c r="AJ16" s="111">
        <f t="shared" ref="AJ16:AJ37" si="3">SUM(H16,O16,V16,AC16)</f>
        <v>1</v>
      </c>
      <c r="AK16" s="107">
        <f>IFERROR(AJ16/AI16,"")</f>
        <v>1</v>
      </c>
      <c r="AL16" s="112">
        <f>SUM(K16,R16,Y16,AF16)</f>
        <v>0</v>
      </c>
      <c r="AM16" s="107">
        <f>IFERROR(AL16/AI16,"")</f>
        <v>0</v>
      </c>
      <c r="AN16" s="113" t="s">
        <v>303</v>
      </c>
    </row>
    <row r="17" spans="1:40" s="40" customFormat="1" ht="40.5" customHeight="1" x14ac:dyDescent="0.25">
      <c r="A17" s="59">
        <v>2</v>
      </c>
      <c r="B17" s="114" t="s">
        <v>177</v>
      </c>
      <c r="C17" s="48" t="s">
        <v>293</v>
      </c>
      <c r="D17" s="49" t="s">
        <v>193</v>
      </c>
      <c r="E17" s="51">
        <v>43862</v>
      </c>
      <c r="F17" s="51">
        <v>44012</v>
      </c>
      <c r="G17" s="49">
        <v>1</v>
      </c>
      <c r="H17" s="148">
        <v>1</v>
      </c>
      <c r="I17" s="107">
        <f t="shared" si="0"/>
        <v>1</v>
      </c>
      <c r="J17" s="59" t="s">
        <v>295</v>
      </c>
      <c r="K17" s="109"/>
      <c r="L17" s="107">
        <f t="shared" si="1"/>
        <v>0</v>
      </c>
      <c r="M17" s="109"/>
      <c r="N17" s="49"/>
      <c r="O17" s="59"/>
      <c r="P17" s="107" t="str">
        <f t="shared" ref="P17:P37" si="4">IFERROR(O17/N17,"")</f>
        <v/>
      </c>
      <c r="Q17" s="59"/>
      <c r="R17" s="109"/>
      <c r="S17" s="107" t="str">
        <f t="shared" ref="S17:S37" si="5">IFERROR(R17/N17,"")</f>
        <v/>
      </c>
      <c r="T17" s="109"/>
      <c r="U17" s="49"/>
      <c r="V17" s="59"/>
      <c r="W17" s="107" t="str">
        <f t="shared" ref="W17:W37" si="6">IFERROR(V17/U17,"")</f>
        <v/>
      </c>
      <c r="X17" s="59"/>
      <c r="Y17" s="109"/>
      <c r="Z17" s="107" t="str">
        <f t="shared" ref="Z17:Z37" si="7">IFERROR(Y17/U17,"")</f>
        <v/>
      </c>
      <c r="AA17" s="109"/>
      <c r="AB17" s="49"/>
      <c r="AC17" s="59"/>
      <c r="AD17" s="107" t="str">
        <f t="shared" ref="AD17:AD37" si="8">IFERROR(AC17/AB17,"")</f>
        <v/>
      </c>
      <c r="AE17" s="59"/>
      <c r="AF17" s="109"/>
      <c r="AG17" s="107" t="str">
        <f t="shared" ref="AG17:AG37" si="9">IFERROR(AF17/AB17,"")</f>
        <v/>
      </c>
      <c r="AH17" s="109"/>
      <c r="AI17" s="115">
        <f t="shared" si="2"/>
        <v>1</v>
      </c>
      <c r="AJ17" s="115">
        <f t="shared" si="3"/>
        <v>1</v>
      </c>
      <c r="AK17" s="107">
        <f t="shared" ref="AK17:AK37" si="10">IFERROR(AJ17/AI17,"")</f>
        <v>1</v>
      </c>
      <c r="AL17" s="112">
        <f t="shared" ref="AL17:AL37" si="11">SUM(K17,R17,Y17,AF17)</f>
        <v>0</v>
      </c>
      <c r="AM17" s="107">
        <f t="shared" ref="AM17:AM37" si="12">IFERROR(AL17/AI17,"")</f>
        <v>0</v>
      </c>
      <c r="AN17" s="113" t="s">
        <v>296</v>
      </c>
    </row>
    <row r="18" spans="1:40" s="40" customFormat="1" ht="40.5" customHeight="1" x14ac:dyDescent="0.25">
      <c r="A18" s="59">
        <v>3</v>
      </c>
      <c r="B18" s="114" t="s">
        <v>178</v>
      </c>
      <c r="C18" s="48" t="s">
        <v>194</v>
      </c>
      <c r="D18" s="49" t="s">
        <v>193</v>
      </c>
      <c r="E18" s="52">
        <v>43922</v>
      </c>
      <c r="F18" s="52">
        <v>44012</v>
      </c>
      <c r="G18" s="50"/>
      <c r="H18" s="59"/>
      <c r="I18" s="107" t="str">
        <f t="shared" si="0"/>
        <v/>
      </c>
      <c r="J18" s="59"/>
      <c r="K18" s="109"/>
      <c r="L18" s="107" t="str">
        <f t="shared" si="1"/>
        <v/>
      </c>
      <c r="M18" s="109"/>
      <c r="N18" s="50">
        <v>1</v>
      </c>
      <c r="O18" s="59"/>
      <c r="P18" s="107">
        <f t="shared" si="4"/>
        <v>0</v>
      </c>
      <c r="Q18" s="59"/>
      <c r="R18" s="109"/>
      <c r="S18" s="107">
        <f t="shared" si="5"/>
        <v>0</v>
      </c>
      <c r="T18" s="109"/>
      <c r="U18" s="50"/>
      <c r="V18" s="59"/>
      <c r="W18" s="107" t="str">
        <f t="shared" si="6"/>
        <v/>
      </c>
      <c r="X18" s="59"/>
      <c r="Y18" s="109"/>
      <c r="Z18" s="107" t="str">
        <f t="shared" si="7"/>
        <v/>
      </c>
      <c r="AA18" s="109"/>
      <c r="AB18" s="50"/>
      <c r="AC18" s="59"/>
      <c r="AD18" s="107" t="str">
        <f t="shared" si="8"/>
        <v/>
      </c>
      <c r="AE18" s="59"/>
      <c r="AF18" s="109"/>
      <c r="AG18" s="107" t="str">
        <f t="shared" si="9"/>
        <v/>
      </c>
      <c r="AH18" s="109"/>
      <c r="AI18" s="115">
        <f t="shared" si="2"/>
        <v>1</v>
      </c>
      <c r="AJ18" s="115">
        <f t="shared" si="3"/>
        <v>0</v>
      </c>
      <c r="AK18" s="107">
        <f t="shared" si="10"/>
        <v>0</v>
      </c>
      <c r="AL18" s="112">
        <f t="shared" si="11"/>
        <v>0</v>
      </c>
      <c r="AM18" s="107">
        <f t="shared" si="12"/>
        <v>0</v>
      </c>
      <c r="AN18" s="113" t="s">
        <v>53</v>
      </c>
    </row>
    <row r="19" spans="1:40" s="40" customFormat="1" ht="40.5" customHeight="1" x14ac:dyDescent="0.25">
      <c r="A19" s="59">
        <v>4</v>
      </c>
      <c r="B19" s="105" t="s">
        <v>179</v>
      </c>
      <c r="C19" s="48" t="s">
        <v>194</v>
      </c>
      <c r="D19" s="49" t="s">
        <v>193</v>
      </c>
      <c r="E19" s="52">
        <v>43922</v>
      </c>
      <c r="F19" s="52">
        <v>44012</v>
      </c>
      <c r="G19" s="50"/>
      <c r="H19" s="59"/>
      <c r="I19" s="107" t="str">
        <f t="shared" ref="I19" si="13">IFERROR(H19/G19,"")</f>
        <v/>
      </c>
      <c r="J19" s="59"/>
      <c r="K19" s="109"/>
      <c r="L19" s="107" t="str">
        <f t="shared" si="1"/>
        <v/>
      </c>
      <c r="M19" s="109"/>
      <c r="N19" s="50">
        <v>1</v>
      </c>
      <c r="O19" s="59"/>
      <c r="P19" s="107">
        <f t="shared" ref="P19" si="14">IFERROR(O19/N19,"")</f>
        <v>0</v>
      </c>
      <c r="Q19" s="59"/>
      <c r="R19" s="109"/>
      <c r="S19" s="107">
        <f t="shared" ref="S19" si="15">IFERROR(R19/N19,"")</f>
        <v>0</v>
      </c>
      <c r="T19" s="109"/>
      <c r="U19" s="55"/>
      <c r="V19" s="59"/>
      <c r="W19" s="107" t="str">
        <f t="shared" ref="W19" si="16">IFERROR(V19/U19,"")</f>
        <v/>
      </c>
      <c r="X19" s="59"/>
      <c r="Y19" s="109"/>
      <c r="Z19" s="107" t="str">
        <f t="shared" ref="Z19" si="17">IFERROR(Y19/U19,"")</f>
        <v/>
      </c>
      <c r="AA19" s="109"/>
      <c r="AB19" s="50"/>
      <c r="AC19" s="59"/>
      <c r="AD19" s="107" t="str">
        <f t="shared" ref="AD19" si="18">IFERROR(AC19/AB19,"")</f>
        <v/>
      </c>
      <c r="AE19" s="59"/>
      <c r="AF19" s="109"/>
      <c r="AG19" s="107" t="str">
        <f t="shared" ref="AG19" si="19">IFERROR(AF19/AB19,"")</f>
        <v/>
      </c>
      <c r="AH19" s="109"/>
      <c r="AI19" s="115">
        <f t="shared" si="2"/>
        <v>1</v>
      </c>
      <c r="AJ19" s="115">
        <f t="shared" si="3"/>
        <v>0</v>
      </c>
      <c r="AK19" s="107">
        <f t="shared" ref="AK19" si="20">IFERROR(AJ19/AI19,"")</f>
        <v>0</v>
      </c>
      <c r="AL19" s="112">
        <f t="shared" ref="AL19" si="21">SUM(K19,R19,Y19,AF19)</f>
        <v>0</v>
      </c>
      <c r="AM19" s="107">
        <f t="shared" ref="AM19" si="22">IFERROR(AL19/AI19,"")</f>
        <v>0</v>
      </c>
      <c r="AN19" s="113" t="s">
        <v>53</v>
      </c>
    </row>
    <row r="20" spans="1:40" s="40" customFormat="1" ht="40.5" customHeight="1" x14ac:dyDescent="0.25">
      <c r="A20" s="59">
        <v>5</v>
      </c>
      <c r="B20" s="114" t="s">
        <v>180</v>
      </c>
      <c r="C20" s="48" t="s">
        <v>194</v>
      </c>
      <c r="D20" s="49" t="s">
        <v>193</v>
      </c>
      <c r="E20" s="53">
        <v>44013</v>
      </c>
      <c r="F20" s="53">
        <v>44104</v>
      </c>
      <c r="G20" s="54"/>
      <c r="H20" s="59"/>
      <c r="I20" s="107" t="str">
        <f>IFERROR(H20/G20,"")</f>
        <v/>
      </c>
      <c r="J20" s="59"/>
      <c r="K20" s="109"/>
      <c r="L20" s="107" t="str">
        <f t="shared" si="1"/>
        <v/>
      </c>
      <c r="M20" s="109"/>
      <c r="N20" s="54"/>
      <c r="O20" s="59"/>
      <c r="P20" s="107" t="str">
        <f>IFERROR(O20/N20,"")</f>
        <v/>
      </c>
      <c r="Q20" s="59"/>
      <c r="R20" s="109"/>
      <c r="S20" s="107" t="str">
        <f t="shared" si="5"/>
        <v/>
      </c>
      <c r="T20" s="109"/>
      <c r="U20" s="54">
        <v>1</v>
      </c>
      <c r="V20" s="59"/>
      <c r="W20" s="107">
        <f t="shared" si="6"/>
        <v>0</v>
      </c>
      <c r="X20" s="59"/>
      <c r="Y20" s="109"/>
      <c r="Z20" s="107">
        <f t="shared" si="7"/>
        <v>0</v>
      </c>
      <c r="AA20" s="109"/>
      <c r="AB20" s="54"/>
      <c r="AC20" s="59"/>
      <c r="AD20" s="107" t="str">
        <f t="shared" si="8"/>
        <v/>
      </c>
      <c r="AE20" s="59"/>
      <c r="AF20" s="109"/>
      <c r="AG20" s="107" t="str">
        <f t="shared" si="9"/>
        <v/>
      </c>
      <c r="AH20" s="109"/>
      <c r="AI20" s="115">
        <f t="shared" si="2"/>
        <v>1</v>
      </c>
      <c r="AJ20" s="115">
        <f t="shared" si="3"/>
        <v>0</v>
      </c>
      <c r="AK20" s="107">
        <f t="shared" si="10"/>
        <v>0</v>
      </c>
      <c r="AL20" s="112">
        <f t="shared" si="11"/>
        <v>0</v>
      </c>
      <c r="AM20" s="107">
        <f t="shared" si="12"/>
        <v>0</v>
      </c>
      <c r="AN20" s="113" t="s">
        <v>53</v>
      </c>
    </row>
    <row r="21" spans="1:40" s="40" customFormat="1" ht="40.5" customHeight="1" x14ac:dyDescent="0.25">
      <c r="A21" s="59">
        <v>6</v>
      </c>
      <c r="B21" s="114" t="s">
        <v>181</v>
      </c>
      <c r="C21" s="48" t="s">
        <v>194</v>
      </c>
      <c r="D21" s="49" t="s">
        <v>193</v>
      </c>
      <c r="E21" s="53">
        <v>44013</v>
      </c>
      <c r="F21" s="53">
        <v>44104</v>
      </c>
      <c r="G21" s="54"/>
      <c r="H21" s="59"/>
      <c r="I21" s="107" t="str">
        <f t="shared" si="0"/>
        <v/>
      </c>
      <c r="J21" s="59"/>
      <c r="K21" s="109"/>
      <c r="L21" s="107" t="str">
        <f t="shared" si="1"/>
        <v/>
      </c>
      <c r="M21" s="109"/>
      <c r="N21" s="54"/>
      <c r="O21" s="59"/>
      <c r="P21" s="107" t="str">
        <f>IFERROR(O21/N21,"")</f>
        <v/>
      </c>
      <c r="Q21" s="59"/>
      <c r="R21" s="109"/>
      <c r="S21" s="107" t="str">
        <f t="shared" si="5"/>
        <v/>
      </c>
      <c r="T21" s="109"/>
      <c r="U21" s="54">
        <v>1</v>
      </c>
      <c r="V21" s="59"/>
      <c r="W21" s="107">
        <f t="shared" si="6"/>
        <v>0</v>
      </c>
      <c r="X21" s="59"/>
      <c r="Y21" s="109"/>
      <c r="Z21" s="107">
        <f t="shared" si="7"/>
        <v>0</v>
      </c>
      <c r="AA21" s="109"/>
      <c r="AB21" s="54"/>
      <c r="AC21" s="59"/>
      <c r="AD21" s="107" t="str">
        <f t="shared" si="8"/>
        <v/>
      </c>
      <c r="AE21" s="59"/>
      <c r="AF21" s="109"/>
      <c r="AG21" s="107" t="str">
        <f t="shared" si="9"/>
        <v/>
      </c>
      <c r="AH21" s="109"/>
      <c r="AI21" s="115">
        <f t="shared" si="2"/>
        <v>1</v>
      </c>
      <c r="AJ21" s="115">
        <f t="shared" si="3"/>
        <v>0</v>
      </c>
      <c r="AK21" s="107">
        <f t="shared" si="10"/>
        <v>0</v>
      </c>
      <c r="AL21" s="112">
        <f t="shared" si="11"/>
        <v>0</v>
      </c>
      <c r="AM21" s="107">
        <f t="shared" si="12"/>
        <v>0</v>
      </c>
      <c r="AN21" s="113" t="s">
        <v>53</v>
      </c>
    </row>
    <row r="22" spans="1:40" s="40" customFormat="1" ht="27" customHeight="1" x14ac:dyDescent="0.25">
      <c r="A22" s="59">
        <v>7</v>
      </c>
      <c r="B22" s="105" t="s">
        <v>182</v>
      </c>
      <c r="C22" s="48" t="s">
        <v>194</v>
      </c>
      <c r="D22" s="49" t="s">
        <v>193</v>
      </c>
      <c r="E22" s="53">
        <v>44013</v>
      </c>
      <c r="F22" s="53">
        <v>44104</v>
      </c>
      <c r="G22" s="117"/>
      <c r="H22" s="59"/>
      <c r="I22" s="107" t="str">
        <f t="shared" ref="I22:I29" si="23">IFERROR(H22/G22,"")</f>
        <v/>
      </c>
      <c r="J22" s="117"/>
      <c r="K22" s="109"/>
      <c r="L22" s="107" t="str">
        <f t="shared" ref="L22:L29" si="24">IFERROR(K22/G22,"")</f>
        <v/>
      </c>
      <c r="M22" s="109"/>
      <c r="N22" s="117"/>
      <c r="O22" s="59"/>
      <c r="P22" s="107" t="str">
        <f t="shared" ref="P22:P29" si="25">IFERROR(O22/N22,"")</f>
        <v/>
      </c>
      <c r="Q22" s="117"/>
      <c r="R22" s="109"/>
      <c r="S22" s="107" t="str">
        <f t="shared" ref="S22:S29" si="26">IFERROR(R22/N22,"")</f>
        <v/>
      </c>
      <c r="T22" s="109"/>
      <c r="U22" s="117">
        <v>1</v>
      </c>
      <c r="V22" s="59"/>
      <c r="W22" s="107">
        <f t="shared" ref="W22:W29" si="27">IFERROR(V22/U22,"")</f>
        <v>0</v>
      </c>
      <c r="X22" s="117"/>
      <c r="Y22" s="109"/>
      <c r="Z22" s="107">
        <f t="shared" ref="Z22:Z29" si="28">IFERROR(Y22/U22,"")</f>
        <v>0</v>
      </c>
      <c r="AA22" s="109"/>
      <c r="AB22" s="117"/>
      <c r="AC22" s="59"/>
      <c r="AD22" s="107" t="str">
        <f t="shared" ref="AD22:AD29" si="29">IFERROR(AC22/AB22,"")</f>
        <v/>
      </c>
      <c r="AE22" s="117"/>
      <c r="AF22" s="109"/>
      <c r="AG22" s="107" t="str">
        <f t="shared" ref="AG22:AG29" si="30">IFERROR(AF22/AB22,"")</f>
        <v/>
      </c>
      <c r="AH22" s="109"/>
      <c r="AI22" s="115">
        <f t="shared" ref="AI22:AI29" si="31">SUM(G22,N22,U22,AB22)</f>
        <v>1</v>
      </c>
      <c r="AJ22" s="115">
        <f t="shared" ref="AJ22:AJ29" si="32">SUM(H22,O22,V22,AC22)</f>
        <v>0</v>
      </c>
      <c r="AK22" s="107">
        <f t="shared" ref="AK22:AK29" si="33">IFERROR(AJ22/AI22,"")</f>
        <v>0</v>
      </c>
      <c r="AL22" s="112">
        <f t="shared" ref="AL22:AL29" si="34">SUM(K22,R22,Y22,AF22)</f>
        <v>0</v>
      </c>
      <c r="AM22" s="107">
        <f t="shared" ref="AM22:AM29" si="35">IFERROR(AL22/AI22,"")</f>
        <v>0</v>
      </c>
      <c r="AN22" s="113" t="s">
        <v>53</v>
      </c>
    </row>
    <row r="23" spans="1:40" s="40" customFormat="1" ht="30" customHeight="1" x14ac:dyDescent="0.25">
      <c r="A23" s="59">
        <v>8</v>
      </c>
      <c r="B23" s="114" t="s">
        <v>183</v>
      </c>
      <c r="C23" s="48" t="s">
        <v>194</v>
      </c>
      <c r="D23" s="49" t="s">
        <v>193</v>
      </c>
      <c r="E23" s="116">
        <v>43922</v>
      </c>
      <c r="F23" s="116">
        <v>44012</v>
      </c>
      <c r="G23" s="117"/>
      <c r="H23" s="59"/>
      <c r="I23" s="107" t="str">
        <f t="shared" si="23"/>
        <v/>
      </c>
      <c r="J23" s="117"/>
      <c r="K23" s="109"/>
      <c r="L23" s="107" t="str">
        <f t="shared" si="24"/>
        <v/>
      </c>
      <c r="M23" s="109"/>
      <c r="N23" s="117">
        <v>1</v>
      </c>
      <c r="O23" s="59"/>
      <c r="P23" s="107">
        <f t="shared" si="25"/>
        <v>0</v>
      </c>
      <c r="Q23" s="117"/>
      <c r="R23" s="109"/>
      <c r="S23" s="107">
        <f t="shared" si="26"/>
        <v>0</v>
      </c>
      <c r="T23" s="109"/>
      <c r="U23" s="117"/>
      <c r="V23" s="59"/>
      <c r="W23" s="107" t="str">
        <f t="shared" si="27"/>
        <v/>
      </c>
      <c r="X23" s="117"/>
      <c r="Y23" s="109"/>
      <c r="Z23" s="107" t="str">
        <f t="shared" si="28"/>
        <v/>
      </c>
      <c r="AA23" s="109"/>
      <c r="AB23" s="117"/>
      <c r="AC23" s="59"/>
      <c r="AD23" s="107" t="str">
        <f t="shared" si="29"/>
        <v/>
      </c>
      <c r="AE23" s="117"/>
      <c r="AF23" s="109"/>
      <c r="AG23" s="107" t="str">
        <f t="shared" si="30"/>
        <v/>
      </c>
      <c r="AH23" s="109"/>
      <c r="AI23" s="115">
        <f t="shared" si="31"/>
        <v>1</v>
      </c>
      <c r="AJ23" s="115">
        <f t="shared" si="32"/>
        <v>0</v>
      </c>
      <c r="AK23" s="107">
        <f t="shared" si="33"/>
        <v>0</v>
      </c>
      <c r="AL23" s="112">
        <f t="shared" si="34"/>
        <v>0</v>
      </c>
      <c r="AM23" s="107">
        <f t="shared" si="35"/>
        <v>0</v>
      </c>
      <c r="AN23" s="113" t="s">
        <v>53</v>
      </c>
    </row>
    <row r="24" spans="1:40" s="40" customFormat="1" ht="32.25" customHeight="1" x14ac:dyDescent="0.25">
      <c r="A24" s="59">
        <v>9</v>
      </c>
      <c r="B24" s="114" t="s">
        <v>184</v>
      </c>
      <c r="C24" s="48" t="s">
        <v>194</v>
      </c>
      <c r="D24" s="49" t="s">
        <v>193</v>
      </c>
      <c r="E24" s="116">
        <v>43922</v>
      </c>
      <c r="F24" s="116">
        <v>44012</v>
      </c>
      <c r="G24" s="117"/>
      <c r="H24" s="59"/>
      <c r="I24" s="107" t="str">
        <f t="shared" si="23"/>
        <v/>
      </c>
      <c r="J24" s="117"/>
      <c r="K24" s="109"/>
      <c r="L24" s="107" t="str">
        <f t="shared" si="24"/>
        <v/>
      </c>
      <c r="M24" s="109"/>
      <c r="N24" s="117">
        <v>1</v>
      </c>
      <c r="O24" s="59"/>
      <c r="P24" s="107">
        <f t="shared" si="25"/>
        <v>0</v>
      </c>
      <c r="Q24" s="117"/>
      <c r="R24" s="109"/>
      <c r="S24" s="107">
        <f t="shared" si="26"/>
        <v>0</v>
      </c>
      <c r="T24" s="109"/>
      <c r="U24" s="117"/>
      <c r="V24" s="59"/>
      <c r="W24" s="107" t="str">
        <f t="shared" si="27"/>
        <v/>
      </c>
      <c r="X24" s="117"/>
      <c r="Y24" s="109"/>
      <c r="Z24" s="107" t="str">
        <f t="shared" si="28"/>
        <v/>
      </c>
      <c r="AA24" s="109"/>
      <c r="AB24" s="117"/>
      <c r="AC24" s="59"/>
      <c r="AD24" s="107" t="str">
        <f t="shared" si="29"/>
        <v/>
      </c>
      <c r="AE24" s="117"/>
      <c r="AF24" s="109"/>
      <c r="AG24" s="107" t="str">
        <f t="shared" si="30"/>
        <v/>
      </c>
      <c r="AH24" s="109"/>
      <c r="AI24" s="115">
        <f t="shared" si="31"/>
        <v>1</v>
      </c>
      <c r="AJ24" s="115">
        <f t="shared" si="32"/>
        <v>0</v>
      </c>
      <c r="AK24" s="107">
        <f t="shared" si="33"/>
        <v>0</v>
      </c>
      <c r="AL24" s="112">
        <f t="shared" si="34"/>
        <v>0</v>
      </c>
      <c r="AM24" s="107">
        <f t="shared" si="35"/>
        <v>0</v>
      </c>
      <c r="AN24" s="113" t="s">
        <v>53</v>
      </c>
    </row>
    <row r="25" spans="1:40" s="40" customFormat="1" ht="29.25" customHeight="1" x14ac:dyDescent="0.25">
      <c r="A25" s="59">
        <v>10</v>
      </c>
      <c r="B25" s="114" t="s">
        <v>185</v>
      </c>
      <c r="C25" s="48" t="s">
        <v>194</v>
      </c>
      <c r="D25" s="49" t="s">
        <v>193</v>
      </c>
      <c r="E25" s="116">
        <v>43922</v>
      </c>
      <c r="F25" s="116">
        <v>44012</v>
      </c>
      <c r="G25" s="117"/>
      <c r="H25" s="59"/>
      <c r="I25" s="107" t="str">
        <f t="shared" si="23"/>
        <v/>
      </c>
      <c r="J25" s="117"/>
      <c r="K25" s="109"/>
      <c r="L25" s="107" t="str">
        <f t="shared" si="24"/>
        <v/>
      </c>
      <c r="M25" s="109"/>
      <c r="N25" s="117">
        <v>1</v>
      </c>
      <c r="O25" s="59"/>
      <c r="P25" s="107">
        <f t="shared" si="25"/>
        <v>0</v>
      </c>
      <c r="Q25" s="117"/>
      <c r="R25" s="109"/>
      <c r="S25" s="107">
        <f t="shared" si="26"/>
        <v>0</v>
      </c>
      <c r="T25" s="109"/>
      <c r="U25" s="117"/>
      <c r="V25" s="59"/>
      <c r="W25" s="107" t="str">
        <f t="shared" si="27"/>
        <v/>
      </c>
      <c r="X25" s="117"/>
      <c r="Y25" s="109"/>
      <c r="Z25" s="107" t="str">
        <f t="shared" si="28"/>
        <v/>
      </c>
      <c r="AA25" s="109"/>
      <c r="AB25" s="117"/>
      <c r="AC25" s="59"/>
      <c r="AD25" s="107" t="str">
        <f t="shared" si="29"/>
        <v/>
      </c>
      <c r="AE25" s="117"/>
      <c r="AF25" s="109"/>
      <c r="AG25" s="107" t="str">
        <f t="shared" si="30"/>
        <v/>
      </c>
      <c r="AH25" s="109"/>
      <c r="AI25" s="115">
        <f t="shared" si="31"/>
        <v>1</v>
      </c>
      <c r="AJ25" s="115">
        <f t="shared" si="32"/>
        <v>0</v>
      </c>
      <c r="AK25" s="107">
        <f t="shared" si="33"/>
        <v>0</v>
      </c>
      <c r="AL25" s="112">
        <f t="shared" si="34"/>
        <v>0</v>
      </c>
      <c r="AM25" s="107">
        <f t="shared" si="35"/>
        <v>0</v>
      </c>
      <c r="AN25" s="113" t="s">
        <v>53</v>
      </c>
    </row>
    <row r="26" spans="1:40" s="40" customFormat="1" ht="31.5" customHeight="1" x14ac:dyDescent="0.25">
      <c r="A26" s="59">
        <v>11</v>
      </c>
      <c r="B26" s="114" t="s">
        <v>186</v>
      </c>
      <c r="C26" s="48" t="s">
        <v>194</v>
      </c>
      <c r="D26" s="49" t="s">
        <v>193</v>
      </c>
      <c r="E26" s="116">
        <v>43922</v>
      </c>
      <c r="F26" s="116">
        <v>44012</v>
      </c>
      <c r="G26" s="117"/>
      <c r="H26" s="59"/>
      <c r="I26" s="107" t="str">
        <f t="shared" si="23"/>
        <v/>
      </c>
      <c r="J26" s="117"/>
      <c r="K26" s="109"/>
      <c r="L26" s="107" t="str">
        <f t="shared" si="24"/>
        <v/>
      </c>
      <c r="M26" s="109"/>
      <c r="N26" s="117">
        <v>1</v>
      </c>
      <c r="O26" s="59"/>
      <c r="P26" s="107">
        <f t="shared" si="25"/>
        <v>0</v>
      </c>
      <c r="Q26" s="117"/>
      <c r="R26" s="109"/>
      <c r="S26" s="107">
        <f t="shared" si="26"/>
        <v>0</v>
      </c>
      <c r="T26" s="109"/>
      <c r="U26" s="117"/>
      <c r="V26" s="59"/>
      <c r="W26" s="107" t="str">
        <f t="shared" si="27"/>
        <v/>
      </c>
      <c r="X26" s="117"/>
      <c r="Y26" s="109"/>
      <c r="Z26" s="107" t="str">
        <f t="shared" si="28"/>
        <v/>
      </c>
      <c r="AA26" s="109"/>
      <c r="AB26" s="117"/>
      <c r="AC26" s="59"/>
      <c r="AD26" s="107" t="str">
        <f t="shared" si="29"/>
        <v/>
      </c>
      <c r="AE26" s="117"/>
      <c r="AF26" s="109"/>
      <c r="AG26" s="107" t="str">
        <f t="shared" si="30"/>
        <v/>
      </c>
      <c r="AH26" s="109"/>
      <c r="AI26" s="115">
        <f t="shared" si="31"/>
        <v>1</v>
      </c>
      <c r="AJ26" s="115">
        <f t="shared" si="32"/>
        <v>0</v>
      </c>
      <c r="AK26" s="107">
        <f t="shared" si="33"/>
        <v>0</v>
      </c>
      <c r="AL26" s="112">
        <f t="shared" si="34"/>
        <v>0</v>
      </c>
      <c r="AM26" s="107">
        <f t="shared" si="35"/>
        <v>0</v>
      </c>
      <c r="AN26" s="113" t="s">
        <v>53</v>
      </c>
    </row>
    <row r="27" spans="1:40" s="40" customFormat="1" ht="30" customHeight="1" x14ac:dyDescent="0.25">
      <c r="A27" s="59">
        <v>12</v>
      </c>
      <c r="B27" s="114" t="s">
        <v>187</v>
      </c>
      <c r="C27" s="48" t="s">
        <v>194</v>
      </c>
      <c r="D27" s="49" t="s">
        <v>193</v>
      </c>
      <c r="E27" s="116">
        <v>44105</v>
      </c>
      <c r="F27" s="116">
        <v>44196</v>
      </c>
      <c r="G27" s="117"/>
      <c r="H27" s="59"/>
      <c r="I27" s="107" t="str">
        <f t="shared" si="23"/>
        <v/>
      </c>
      <c r="J27" s="117"/>
      <c r="K27" s="109"/>
      <c r="L27" s="107" t="str">
        <f t="shared" si="24"/>
        <v/>
      </c>
      <c r="M27" s="109"/>
      <c r="N27" s="117"/>
      <c r="O27" s="59"/>
      <c r="P27" s="107" t="str">
        <f t="shared" si="25"/>
        <v/>
      </c>
      <c r="Q27" s="117"/>
      <c r="R27" s="109"/>
      <c r="S27" s="107" t="str">
        <f t="shared" si="26"/>
        <v/>
      </c>
      <c r="T27" s="109"/>
      <c r="U27" s="117"/>
      <c r="V27" s="59"/>
      <c r="W27" s="107" t="str">
        <f t="shared" si="27"/>
        <v/>
      </c>
      <c r="X27" s="117"/>
      <c r="Y27" s="109"/>
      <c r="Z27" s="107" t="str">
        <f t="shared" si="28"/>
        <v/>
      </c>
      <c r="AA27" s="109"/>
      <c r="AB27" s="117">
        <v>1</v>
      </c>
      <c r="AC27" s="59"/>
      <c r="AD27" s="107">
        <f t="shared" si="29"/>
        <v>0</v>
      </c>
      <c r="AE27" s="117"/>
      <c r="AF27" s="109"/>
      <c r="AG27" s="107">
        <f t="shared" si="30"/>
        <v>0</v>
      </c>
      <c r="AH27" s="109"/>
      <c r="AI27" s="115">
        <f t="shared" si="31"/>
        <v>1</v>
      </c>
      <c r="AJ27" s="115">
        <f t="shared" si="32"/>
        <v>0</v>
      </c>
      <c r="AK27" s="107">
        <f t="shared" si="33"/>
        <v>0</v>
      </c>
      <c r="AL27" s="112">
        <f t="shared" si="34"/>
        <v>0</v>
      </c>
      <c r="AM27" s="107">
        <f t="shared" si="35"/>
        <v>0</v>
      </c>
      <c r="AN27" s="113" t="s">
        <v>53</v>
      </c>
    </row>
    <row r="28" spans="1:40" s="40" customFormat="1" ht="27.75" customHeight="1" x14ac:dyDescent="0.25">
      <c r="A28" s="59">
        <v>13</v>
      </c>
      <c r="B28" s="114" t="s">
        <v>188</v>
      </c>
      <c r="C28" s="48" t="s">
        <v>194</v>
      </c>
      <c r="D28" s="49" t="s">
        <v>193</v>
      </c>
      <c r="E28" s="116">
        <v>44013</v>
      </c>
      <c r="F28" s="116">
        <v>44104</v>
      </c>
      <c r="G28" s="117"/>
      <c r="H28" s="59"/>
      <c r="I28" s="107" t="str">
        <f t="shared" si="23"/>
        <v/>
      </c>
      <c r="J28" s="117"/>
      <c r="K28" s="109"/>
      <c r="L28" s="107" t="str">
        <f t="shared" si="24"/>
        <v/>
      </c>
      <c r="M28" s="109"/>
      <c r="N28" s="117"/>
      <c r="O28" s="59"/>
      <c r="P28" s="107" t="str">
        <f t="shared" si="25"/>
        <v/>
      </c>
      <c r="Q28" s="117"/>
      <c r="R28" s="109"/>
      <c r="S28" s="107" t="str">
        <f t="shared" si="26"/>
        <v/>
      </c>
      <c r="T28" s="109"/>
      <c r="U28" s="132">
        <v>1</v>
      </c>
      <c r="V28" s="59"/>
      <c r="W28" s="107">
        <f t="shared" si="27"/>
        <v>0</v>
      </c>
      <c r="X28" s="117"/>
      <c r="Y28" s="109"/>
      <c r="Z28" s="107">
        <f t="shared" si="28"/>
        <v>0</v>
      </c>
      <c r="AA28" s="109"/>
      <c r="AB28" s="117"/>
      <c r="AC28" s="59"/>
      <c r="AD28" s="107" t="str">
        <f t="shared" si="29"/>
        <v/>
      </c>
      <c r="AE28" s="117"/>
      <c r="AF28" s="109"/>
      <c r="AG28" s="107" t="str">
        <f t="shared" si="30"/>
        <v/>
      </c>
      <c r="AH28" s="109"/>
      <c r="AI28" s="115">
        <f t="shared" si="31"/>
        <v>1</v>
      </c>
      <c r="AJ28" s="115">
        <f t="shared" si="32"/>
        <v>0</v>
      </c>
      <c r="AK28" s="107">
        <f t="shared" si="33"/>
        <v>0</v>
      </c>
      <c r="AL28" s="112">
        <f t="shared" si="34"/>
        <v>0</v>
      </c>
      <c r="AM28" s="107">
        <f t="shared" si="35"/>
        <v>0</v>
      </c>
      <c r="AN28" s="113" t="s">
        <v>53</v>
      </c>
    </row>
    <row r="29" spans="1:40" s="40" customFormat="1" ht="27.75" customHeight="1" x14ac:dyDescent="0.25">
      <c r="A29" s="59">
        <v>14</v>
      </c>
      <c r="B29" s="114" t="s">
        <v>189</v>
      </c>
      <c r="C29" s="48" t="s">
        <v>194</v>
      </c>
      <c r="D29" s="49" t="s">
        <v>193</v>
      </c>
      <c r="E29" s="116">
        <v>44013</v>
      </c>
      <c r="F29" s="116">
        <v>44104</v>
      </c>
      <c r="G29" s="117"/>
      <c r="H29" s="59"/>
      <c r="I29" s="107" t="str">
        <f t="shared" si="23"/>
        <v/>
      </c>
      <c r="J29" s="117"/>
      <c r="K29" s="109"/>
      <c r="L29" s="107" t="str">
        <f t="shared" si="24"/>
        <v/>
      </c>
      <c r="M29" s="109"/>
      <c r="N29" s="117"/>
      <c r="O29" s="59"/>
      <c r="P29" s="107" t="str">
        <f t="shared" si="25"/>
        <v/>
      </c>
      <c r="Q29" s="117"/>
      <c r="R29" s="109"/>
      <c r="S29" s="107" t="str">
        <f t="shared" si="26"/>
        <v/>
      </c>
      <c r="T29" s="109"/>
      <c r="U29" s="132">
        <v>1</v>
      </c>
      <c r="V29" s="59"/>
      <c r="W29" s="107">
        <f t="shared" si="27"/>
        <v>0</v>
      </c>
      <c r="X29" s="117"/>
      <c r="Y29" s="109"/>
      <c r="Z29" s="107">
        <f t="shared" si="28"/>
        <v>0</v>
      </c>
      <c r="AA29" s="109"/>
      <c r="AB29" s="117"/>
      <c r="AC29" s="59"/>
      <c r="AD29" s="107" t="str">
        <f t="shared" si="29"/>
        <v/>
      </c>
      <c r="AE29" s="117"/>
      <c r="AF29" s="109"/>
      <c r="AG29" s="107" t="str">
        <f t="shared" si="30"/>
        <v/>
      </c>
      <c r="AH29" s="109"/>
      <c r="AI29" s="115">
        <f t="shared" si="31"/>
        <v>1</v>
      </c>
      <c r="AJ29" s="115">
        <f t="shared" si="32"/>
        <v>0</v>
      </c>
      <c r="AK29" s="107">
        <f t="shared" si="33"/>
        <v>0</v>
      </c>
      <c r="AL29" s="112">
        <f t="shared" si="34"/>
        <v>0</v>
      </c>
      <c r="AM29" s="107">
        <f t="shared" si="35"/>
        <v>0</v>
      </c>
      <c r="AN29" s="113" t="s">
        <v>53</v>
      </c>
    </row>
    <row r="30" spans="1:40" s="40" customFormat="1" ht="35.25" customHeight="1" x14ac:dyDescent="0.25">
      <c r="A30" s="59">
        <v>15</v>
      </c>
      <c r="B30" s="114" t="s">
        <v>190</v>
      </c>
      <c r="C30" s="48" t="s">
        <v>194</v>
      </c>
      <c r="D30" s="49" t="s">
        <v>193</v>
      </c>
      <c r="E30" s="116">
        <v>44013</v>
      </c>
      <c r="F30" s="116">
        <v>44104</v>
      </c>
      <c r="G30" s="54"/>
      <c r="H30" s="59"/>
      <c r="I30" s="107" t="str">
        <f t="shared" si="0"/>
        <v/>
      </c>
      <c r="J30" s="59"/>
      <c r="K30" s="109"/>
      <c r="L30" s="107" t="str">
        <f t="shared" si="1"/>
        <v/>
      </c>
      <c r="M30" s="109"/>
      <c r="N30" s="54"/>
      <c r="O30" s="59"/>
      <c r="P30" s="107" t="str">
        <f t="shared" si="4"/>
        <v/>
      </c>
      <c r="Q30" s="59"/>
      <c r="R30" s="109"/>
      <c r="S30" s="107" t="str">
        <f t="shared" si="5"/>
        <v/>
      </c>
      <c r="T30" s="109"/>
      <c r="U30" s="54">
        <v>1</v>
      </c>
      <c r="V30" s="59"/>
      <c r="W30" s="107">
        <f>IFERROR(V30/U30,"")</f>
        <v>0</v>
      </c>
      <c r="X30" s="59"/>
      <c r="Y30" s="109"/>
      <c r="Z30" s="107">
        <f t="shared" si="7"/>
        <v>0</v>
      </c>
      <c r="AA30" s="109"/>
      <c r="AB30" s="54"/>
      <c r="AC30" s="59"/>
      <c r="AD30" s="107" t="str">
        <f t="shared" si="8"/>
        <v/>
      </c>
      <c r="AE30" s="59"/>
      <c r="AF30" s="109"/>
      <c r="AG30" s="107" t="str">
        <f t="shared" si="9"/>
        <v/>
      </c>
      <c r="AH30" s="109"/>
      <c r="AI30" s="115">
        <f t="shared" si="2"/>
        <v>1</v>
      </c>
      <c r="AJ30" s="115">
        <f t="shared" si="3"/>
        <v>0</v>
      </c>
      <c r="AK30" s="107">
        <f t="shared" si="10"/>
        <v>0</v>
      </c>
      <c r="AL30" s="112">
        <f t="shared" si="11"/>
        <v>0</v>
      </c>
      <c r="AM30" s="107">
        <f t="shared" si="12"/>
        <v>0</v>
      </c>
      <c r="AN30" s="113" t="s">
        <v>53</v>
      </c>
    </row>
    <row r="31" spans="1:40" s="40" customFormat="1" ht="27" customHeight="1" x14ac:dyDescent="0.25">
      <c r="A31" s="59">
        <v>16</v>
      </c>
      <c r="B31" s="114" t="s">
        <v>191</v>
      </c>
      <c r="C31" s="48" t="s">
        <v>194</v>
      </c>
      <c r="D31" s="49" t="s">
        <v>193</v>
      </c>
      <c r="E31" s="116">
        <v>44013</v>
      </c>
      <c r="F31" s="116">
        <v>44104</v>
      </c>
      <c r="G31" s="59"/>
      <c r="H31" s="59"/>
      <c r="I31" s="107" t="str">
        <f t="shared" ref="I31" si="36">IFERROR(H31/G31,"")</f>
        <v/>
      </c>
      <c r="J31" s="59"/>
      <c r="K31" s="109"/>
      <c r="L31" s="107" t="str">
        <f t="shared" si="1"/>
        <v/>
      </c>
      <c r="M31" s="109"/>
      <c r="N31" s="59"/>
      <c r="O31" s="59"/>
      <c r="P31" s="107" t="str">
        <f t="shared" ref="P31" si="37">IFERROR(O31/N31,"")</f>
        <v/>
      </c>
      <c r="Q31" s="59"/>
      <c r="R31" s="109"/>
      <c r="S31" s="107" t="str">
        <f t="shared" ref="S31" si="38">IFERROR(R31/N31,"")</f>
        <v/>
      </c>
      <c r="T31" s="109"/>
      <c r="U31" s="59">
        <v>1</v>
      </c>
      <c r="V31" s="59"/>
      <c r="W31" s="107">
        <f t="shared" ref="W31" si="39">IFERROR(V31/U31,"")</f>
        <v>0</v>
      </c>
      <c r="X31" s="59"/>
      <c r="Y31" s="109"/>
      <c r="Z31" s="107">
        <f t="shared" ref="Z31" si="40">IFERROR(Y31/U31,"")</f>
        <v>0</v>
      </c>
      <c r="AA31" s="109"/>
      <c r="AB31" s="59"/>
      <c r="AC31" s="59"/>
      <c r="AD31" s="107" t="str">
        <f t="shared" ref="AD31" si="41">IFERROR(AC31/AB31,"")</f>
        <v/>
      </c>
      <c r="AE31" s="59"/>
      <c r="AF31" s="109"/>
      <c r="AG31" s="107" t="str">
        <f t="shared" ref="AG31" si="42">IFERROR(AF31/AB31,"")</f>
        <v/>
      </c>
      <c r="AH31" s="109"/>
      <c r="AI31" s="115">
        <f t="shared" si="2"/>
        <v>1</v>
      </c>
      <c r="AJ31" s="115">
        <f t="shared" si="3"/>
        <v>0</v>
      </c>
      <c r="AK31" s="107">
        <f t="shared" ref="AK31" si="43">IFERROR(AJ31/AI31,"")</f>
        <v>0</v>
      </c>
      <c r="AL31" s="112">
        <f t="shared" ref="AL31" si="44">SUM(K31,R31,Y31,AF31)</f>
        <v>0</v>
      </c>
      <c r="AM31" s="107">
        <f t="shared" ref="AM31" si="45">IFERROR(AL31/AI31,"")</f>
        <v>0</v>
      </c>
      <c r="AN31" s="113" t="s">
        <v>53</v>
      </c>
    </row>
    <row r="32" spans="1:40" s="40" customFormat="1" ht="32.25" customHeight="1" x14ac:dyDescent="0.25">
      <c r="A32" s="59">
        <v>17</v>
      </c>
      <c r="B32" s="105" t="s">
        <v>192</v>
      </c>
      <c r="C32" s="48" t="s">
        <v>194</v>
      </c>
      <c r="D32" s="49" t="s">
        <v>193</v>
      </c>
      <c r="E32" s="116">
        <v>44105</v>
      </c>
      <c r="F32" s="116">
        <v>44196</v>
      </c>
      <c r="G32" s="117"/>
      <c r="H32" s="59"/>
      <c r="I32" s="107" t="str">
        <f t="shared" si="0"/>
        <v/>
      </c>
      <c r="J32" s="117"/>
      <c r="K32" s="109"/>
      <c r="L32" s="107" t="str">
        <f t="shared" si="1"/>
        <v/>
      </c>
      <c r="M32" s="109"/>
      <c r="N32" s="117"/>
      <c r="O32" s="59"/>
      <c r="P32" s="107" t="str">
        <f t="shared" si="4"/>
        <v/>
      </c>
      <c r="Q32" s="117"/>
      <c r="R32" s="109"/>
      <c r="S32" s="107" t="str">
        <f t="shared" si="5"/>
        <v/>
      </c>
      <c r="T32" s="109"/>
      <c r="U32" s="117"/>
      <c r="V32" s="59"/>
      <c r="W32" s="107" t="str">
        <f t="shared" si="6"/>
        <v/>
      </c>
      <c r="X32" s="117"/>
      <c r="Y32" s="109"/>
      <c r="Z32" s="107" t="str">
        <f t="shared" si="7"/>
        <v/>
      </c>
      <c r="AA32" s="109"/>
      <c r="AB32" s="117">
        <v>1</v>
      </c>
      <c r="AC32" s="59"/>
      <c r="AD32" s="107">
        <f t="shared" si="8"/>
        <v>0</v>
      </c>
      <c r="AE32" s="117"/>
      <c r="AF32" s="109"/>
      <c r="AG32" s="107">
        <f t="shared" si="9"/>
        <v>0</v>
      </c>
      <c r="AH32" s="109"/>
      <c r="AI32" s="115">
        <f t="shared" si="2"/>
        <v>1</v>
      </c>
      <c r="AJ32" s="115">
        <f t="shared" si="3"/>
        <v>0</v>
      </c>
      <c r="AK32" s="107">
        <f t="shared" si="10"/>
        <v>0</v>
      </c>
      <c r="AL32" s="112">
        <f t="shared" si="11"/>
        <v>0</v>
      </c>
      <c r="AM32" s="107">
        <f t="shared" si="12"/>
        <v>0</v>
      </c>
      <c r="AN32" s="113" t="s">
        <v>53</v>
      </c>
    </row>
    <row r="33" spans="1:40" s="40" customFormat="1" ht="45.75" customHeight="1" x14ac:dyDescent="0.25">
      <c r="A33" s="59">
        <v>18</v>
      </c>
      <c r="B33" s="114" t="s">
        <v>282</v>
      </c>
      <c r="C33" s="48" t="s">
        <v>194</v>
      </c>
      <c r="D33" s="49" t="s">
        <v>193</v>
      </c>
      <c r="E33" s="116">
        <v>44105</v>
      </c>
      <c r="F33" s="116">
        <v>44196</v>
      </c>
      <c r="G33" s="117"/>
      <c r="H33" s="59"/>
      <c r="I33" s="107" t="str">
        <f t="shared" si="0"/>
        <v/>
      </c>
      <c r="J33" s="117"/>
      <c r="K33" s="109"/>
      <c r="L33" s="107" t="str">
        <f t="shared" si="1"/>
        <v/>
      </c>
      <c r="M33" s="109"/>
      <c r="N33" s="117"/>
      <c r="O33" s="59"/>
      <c r="P33" s="107" t="str">
        <f t="shared" si="4"/>
        <v/>
      </c>
      <c r="Q33" s="117"/>
      <c r="R33" s="109"/>
      <c r="S33" s="107" t="str">
        <f t="shared" si="5"/>
        <v/>
      </c>
      <c r="T33" s="109"/>
      <c r="U33" s="117"/>
      <c r="V33" s="59"/>
      <c r="W33" s="107" t="str">
        <f t="shared" si="6"/>
        <v/>
      </c>
      <c r="X33" s="117"/>
      <c r="Y33" s="109"/>
      <c r="Z33" s="107" t="str">
        <f t="shared" si="7"/>
        <v/>
      </c>
      <c r="AA33" s="109"/>
      <c r="AB33" s="117">
        <v>1</v>
      </c>
      <c r="AC33" s="59"/>
      <c r="AD33" s="107">
        <f t="shared" si="8"/>
        <v>0</v>
      </c>
      <c r="AE33" s="117"/>
      <c r="AF33" s="109"/>
      <c r="AG33" s="107">
        <f t="shared" si="9"/>
        <v>0</v>
      </c>
      <c r="AH33" s="109"/>
      <c r="AI33" s="115">
        <f t="shared" si="2"/>
        <v>1</v>
      </c>
      <c r="AJ33" s="115">
        <f t="shared" si="3"/>
        <v>0</v>
      </c>
      <c r="AK33" s="107">
        <f t="shared" si="10"/>
        <v>0</v>
      </c>
      <c r="AL33" s="112">
        <f t="shared" si="11"/>
        <v>0</v>
      </c>
      <c r="AM33" s="107">
        <f t="shared" si="12"/>
        <v>0</v>
      </c>
      <c r="AN33" s="113" t="s">
        <v>53</v>
      </c>
    </row>
    <row r="34" spans="1:40" s="40" customFormat="1" ht="45.75" customHeight="1" x14ac:dyDescent="0.25">
      <c r="A34" s="59">
        <v>19</v>
      </c>
      <c r="B34" s="114" t="s">
        <v>281</v>
      </c>
      <c r="C34" s="48" t="s">
        <v>194</v>
      </c>
      <c r="D34" s="49" t="s">
        <v>193</v>
      </c>
      <c r="E34" s="116">
        <v>43922</v>
      </c>
      <c r="F34" s="116">
        <v>44196</v>
      </c>
      <c r="G34" s="117"/>
      <c r="H34" s="59"/>
      <c r="I34" s="107"/>
      <c r="J34" s="117"/>
      <c r="K34" s="109"/>
      <c r="L34" s="107"/>
      <c r="M34" s="109"/>
      <c r="N34" s="117"/>
      <c r="O34" s="59"/>
      <c r="P34" s="107"/>
      <c r="Q34" s="117"/>
      <c r="R34" s="109"/>
      <c r="S34" s="107"/>
      <c r="T34" s="109"/>
      <c r="U34" s="117"/>
      <c r="V34" s="59"/>
      <c r="W34" s="107"/>
      <c r="X34" s="117"/>
      <c r="Y34" s="109"/>
      <c r="Z34" s="107"/>
      <c r="AA34" s="109"/>
      <c r="AB34" s="117"/>
      <c r="AC34" s="59"/>
      <c r="AD34" s="107"/>
      <c r="AE34" s="117"/>
      <c r="AF34" s="109"/>
      <c r="AG34" s="107"/>
      <c r="AH34" s="109"/>
      <c r="AI34" s="115"/>
      <c r="AJ34" s="115"/>
      <c r="AK34" s="107"/>
      <c r="AL34" s="112"/>
      <c r="AM34" s="107"/>
      <c r="AN34" s="113"/>
    </row>
    <row r="35" spans="1:40" s="40" customFormat="1" ht="45.75" customHeight="1" x14ac:dyDescent="0.25">
      <c r="A35" s="59">
        <v>20</v>
      </c>
      <c r="B35" s="114" t="s">
        <v>283</v>
      </c>
      <c r="C35" s="48" t="s">
        <v>194</v>
      </c>
      <c r="D35" s="49" t="s">
        <v>193</v>
      </c>
      <c r="E35" s="116">
        <v>43922</v>
      </c>
      <c r="F35" s="116">
        <v>44196</v>
      </c>
      <c r="G35" s="117"/>
      <c r="H35" s="59"/>
      <c r="I35" s="107"/>
      <c r="J35" s="117"/>
      <c r="K35" s="109"/>
      <c r="L35" s="107"/>
      <c r="M35" s="109"/>
      <c r="N35" s="117"/>
      <c r="O35" s="59"/>
      <c r="P35" s="107"/>
      <c r="Q35" s="117"/>
      <c r="R35" s="109"/>
      <c r="S35" s="107"/>
      <c r="T35" s="109"/>
      <c r="U35" s="117"/>
      <c r="V35" s="59"/>
      <c r="W35" s="107"/>
      <c r="X35" s="117"/>
      <c r="Y35" s="109"/>
      <c r="Z35" s="107"/>
      <c r="AA35" s="109"/>
      <c r="AB35" s="117"/>
      <c r="AC35" s="59"/>
      <c r="AD35" s="107"/>
      <c r="AE35" s="117"/>
      <c r="AF35" s="109"/>
      <c r="AG35" s="107"/>
      <c r="AH35" s="109"/>
      <c r="AI35" s="115"/>
      <c r="AJ35" s="115"/>
      <c r="AK35" s="107"/>
      <c r="AL35" s="112"/>
      <c r="AM35" s="107"/>
      <c r="AN35" s="113"/>
    </row>
    <row r="36" spans="1:40" s="40" customFormat="1" ht="35.25" customHeight="1" x14ac:dyDescent="0.25">
      <c r="A36" s="118"/>
      <c r="B36" s="118"/>
      <c r="C36" s="117"/>
      <c r="D36" s="117"/>
      <c r="E36" s="117"/>
      <c r="F36" s="117"/>
      <c r="G36" s="117"/>
      <c r="H36" s="59"/>
      <c r="I36" s="107" t="str">
        <f t="shared" si="0"/>
        <v/>
      </c>
      <c r="J36" s="117"/>
      <c r="K36" s="109"/>
      <c r="L36" s="107" t="str">
        <f t="shared" si="1"/>
        <v/>
      </c>
      <c r="M36" s="109"/>
      <c r="N36" s="117"/>
      <c r="O36" s="59"/>
      <c r="P36" s="107" t="str">
        <f t="shared" si="4"/>
        <v/>
      </c>
      <c r="Q36" s="117"/>
      <c r="R36" s="109"/>
      <c r="S36" s="107" t="str">
        <f t="shared" si="5"/>
        <v/>
      </c>
      <c r="T36" s="109"/>
      <c r="U36" s="117"/>
      <c r="V36" s="59"/>
      <c r="W36" s="107" t="str">
        <f t="shared" si="6"/>
        <v/>
      </c>
      <c r="X36" s="117"/>
      <c r="Y36" s="109"/>
      <c r="Z36" s="107" t="str">
        <f t="shared" si="7"/>
        <v/>
      </c>
      <c r="AA36" s="109"/>
      <c r="AB36" s="117"/>
      <c r="AC36" s="59"/>
      <c r="AD36" s="107" t="str">
        <f t="shared" si="8"/>
        <v/>
      </c>
      <c r="AE36" s="117"/>
      <c r="AF36" s="109"/>
      <c r="AG36" s="107" t="str">
        <f t="shared" si="9"/>
        <v/>
      </c>
      <c r="AH36" s="109"/>
      <c r="AI36" s="115">
        <f t="shared" si="2"/>
        <v>0</v>
      </c>
      <c r="AJ36" s="115">
        <f t="shared" si="3"/>
        <v>0</v>
      </c>
      <c r="AK36" s="107" t="str">
        <f t="shared" si="10"/>
        <v/>
      </c>
      <c r="AL36" s="112">
        <f t="shared" si="11"/>
        <v>0</v>
      </c>
      <c r="AM36" s="107" t="str">
        <f t="shared" si="12"/>
        <v/>
      </c>
      <c r="AN36" s="113" t="s">
        <v>53</v>
      </c>
    </row>
    <row r="37" spans="1:40" s="40" customFormat="1" ht="16.5" customHeight="1" x14ac:dyDescent="0.25">
      <c r="A37" s="118"/>
      <c r="B37" s="131" t="s">
        <v>169</v>
      </c>
      <c r="C37" s="117"/>
      <c r="D37" s="117"/>
      <c r="E37" s="117"/>
      <c r="F37" s="117"/>
      <c r="G37" s="117"/>
      <c r="H37" s="59"/>
      <c r="I37" s="107" t="str">
        <f t="shared" si="0"/>
        <v/>
      </c>
      <c r="J37" s="117"/>
      <c r="K37" s="109"/>
      <c r="L37" s="107" t="str">
        <f t="shared" si="1"/>
        <v/>
      </c>
      <c r="M37" s="109"/>
      <c r="N37" s="117"/>
      <c r="O37" s="59"/>
      <c r="P37" s="107" t="str">
        <f t="shared" si="4"/>
        <v/>
      </c>
      <c r="Q37" s="117"/>
      <c r="R37" s="109"/>
      <c r="S37" s="107" t="str">
        <f t="shared" si="5"/>
        <v/>
      </c>
      <c r="T37" s="109"/>
      <c r="U37" s="117"/>
      <c r="V37" s="59"/>
      <c r="W37" s="107" t="str">
        <f t="shared" si="6"/>
        <v/>
      </c>
      <c r="X37" s="117"/>
      <c r="Y37" s="109"/>
      <c r="Z37" s="107" t="str">
        <f t="shared" si="7"/>
        <v/>
      </c>
      <c r="AA37" s="109"/>
      <c r="AB37" s="117"/>
      <c r="AC37" s="59"/>
      <c r="AD37" s="107" t="str">
        <f t="shared" si="8"/>
        <v/>
      </c>
      <c r="AE37" s="117"/>
      <c r="AF37" s="109"/>
      <c r="AG37" s="107" t="str">
        <f t="shared" si="9"/>
        <v/>
      </c>
      <c r="AH37" s="109"/>
      <c r="AI37" s="115">
        <f t="shared" si="2"/>
        <v>0</v>
      </c>
      <c r="AJ37" s="115">
        <f t="shared" si="3"/>
        <v>0</v>
      </c>
      <c r="AK37" s="107" t="str">
        <f t="shared" si="10"/>
        <v/>
      </c>
      <c r="AL37" s="112">
        <f t="shared" si="11"/>
        <v>0</v>
      </c>
      <c r="AM37" s="107" t="str">
        <f t="shared" si="12"/>
        <v/>
      </c>
      <c r="AN37" s="113" t="s">
        <v>53</v>
      </c>
    </row>
    <row r="38" spans="1:40" s="41" customFormat="1" ht="30" customHeight="1" x14ac:dyDescent="0.25">
      <c r="G38" s="41">
        <f>SUM(G16:G37)</f>
        <v>2</v>
      </c>
      <c r="H38" s="41">
        <f>SUM(H16:H37)</f>
        <v>2</v>
      </c>
      <c r="I38" s="42"/>
      <c r="K38" s="41">
        <f>SUM(K16:K37)</f>
        <v>0</v>
      </c>
      <c r="N38" s="41">
        <f>SUM(N16:N37)</f>
        <v>6</v>
      </c>
      <c r="O38" s="41">
        <f>SUM(O16:O37)</f>
        <v>0</v>
      </c>
      <c r="R38" s="41">
        <f>SUM(R16:R37)</f>
        <v>0</v>
      </c>
      <c r="U38" s="41">
        <f>SUM(U16:U37)</f>
        <v>7</v>
      </c>
      <c r="V38" s="41">
        <f>SUM(V16:V37)</f>
        <v>0</v>
      </c>
      <c r="Y38" s="41">
        <f>SUM(Y16:Y37)</f>
        <v>0</v>
      </c>
      <c r="AB38" s="41">
        <f>SUM(AB16:AB37)</f>
        <v>3</v>
      </c>
      <c r="AC38" s="41">
        <f>SUM(AC16:AC37)</f>
        <v>0</v>
      </c>
      <c r="AF38" s="41">
        <f>SUM(AF16:AF37)</f>
        <v>0</v>
      </c>
      <c r="AI38" s="41">
        <f t="shared" ref="AI38:AL38" si="46">SUM(AI16:AI37)</f>
        <v>18</v>
      </c>
      <c r="AJ38" s="41">
        <f t="shared" si="46"/>
        <v>2</v>
      </c>
      <c r="AK38" s="42"/>
      <c r="AL38" s="41">
        <f t="shared" si="46"/>
        <v>0</v>
      </c>
      <c r="AM38" s="42"/>
    </row>
    <row r="39" spans="1:40" s="27" customFormat="1" ht="27" customHeight="1" x14ac:dyDescent="0.25">
      <c r="B39" s="43" t="s">
        <v>142</v>
      </c>
      <c r="C39" s="43" t="s">
        <v>2</v>
      </c>
      <c r="D39" s="23"/>
      <c r="E39" s="23"/>
      <c r="F39" s="23"/>
      <c r="G39" s="177" t="s">
        <v>5</v>
      </c>
      <c r="H39" s="177"/>
      <c r="I39" s="177"/>
      <c r="J39" s="177"/>
      <c r="K39" s="24"/>
      <c r="L39" s="24"/>
      <c r="M39" s="24"/>
      <c r="N39" s="177" t="s">
        <v>6</v>
      </c>
      <c r="O39" s="177"/>
      <c r="P39" s="177"/>
      <c r="Q39" s="177"/>
      <c r="R39" s="24"/>
      <c r="S39" s="24"/>
      <c r="T39" s="24"/>
      <c r="U39" s="177" t="s">
        <v>7</v>
      </c>
      <c r="V39" s="177"/>
      <c r="W39" s="177"/>
      <c r="X39" s="177"/>
      <c r="Y39" s="24"/>
      <c r="Z39" s="24"/>
      <c r="AA39" s="24"/>
      <c r="AB39" s="177" t="s">
        <v>8</v>
      </c>
      <c r="AC39" s="177"/>
      <c r="AD39" s="177"/>
      <c r="AE39" s="177"/>
      <c r="AF39" s="24"/>
      <c r="AG39" s="24"/>
      <c r="AH39" s="24"/>
      <c r="AI39" s="177" t="s">
        <v>141</v>
      </c>
      <c r="AJ39" s="177"/>
      <c r="AK39" s="177"/>
      <c r="AL39" s="44"/>
    </row>
    <row r="40" spans="1:40" s="27" customFormat="1" ht="29.25" customHeight="1" x14ac:dyDescent="0.25">
      <c r="B40" s="45"/>
      <c r="C40" s="20"/>
      <c r="D40" s="197" t="s">
        <v>148</v>
      </c>
      <c r="E40" s="197"/>
      <c r="F40" s="198"/>
      <c r="G40" s="200">
        <f>+G38/$AI$38</f>
        <v>0.1111111111111111</v>
      </c>
      <c r="H40" s="195"/>
      <c r="I40" s="195"/>
      <c r="J40" s="195"/>
      <c r="K40" s="22"/>
      <c r="L40" s="22"/>
      <c r="M40" s="22"/>
      <c r="N40" s="195">
        <f>+N38/$AI$38</f>
        <v>0.33333333333333331</v>
      </c>
      <c r="O40" s="195"/>
      <c r="P40" s="195"/>
      <c r="Q40" s="195"/>
      <c r="R40" s="22"/>
      <c r="S40" s="22"/>
      <c r="T40" s="22"/>
      <c r="U40" s="195">
        <f>+U38/$AI$38</f>
        <v>0.3888888888888889</v>
      </c>
      <c r="V40" s="195"/>
      <c r="W40" s="195"/>
      <c r="X40" s="195"/>
      <c r="Y40" s="22"/>
      <c r="Z40" s="22"/>
      <c r="AA40" s="22"/>
      <c r="AB40" s="195">
        <f>+AB38/$AI$38</f>
        <v>0.16666666666666666</v>
      </c>
      <c r="AC40" s="195"/>
      <c r="AD40" s="195"/>
      <c r="AE40" s="195"/>
      <c r="AF40" s="22"/>
      <c r="AG40" s="22"/>
      <c r="AH40" s="22"/>
      <c r="AI40" s="195">
        <f>+AI38/$AI$38</f>
        <v>1</v>
      </c>
      <c r="AJ40" s="195"/>
      <c r="AK40" s="196"/>
      <c r="AL40" s="44"/>
      <c r="AM40" s="44"/>
    </row>
    <row r="41" spans="1:40" s="27" customFormat="1" ht="29.25" customHeight="1" x14ac:dyDescent="0.25">
      <c r="B41" s="46"/>
      <c r="C41" s="18"/>
      <c r="D41" s="197" t="s">
        <v>149</v>
      </c>
      <c r="E41" s="197"/>
      <c r="F41" s="198"/>
      <c r="G41" s="201">
        <f>+H38/$AI$38</f>
        <v>0.1111111111111111</v>
      </c>
      <c r="H41" s="178"/>
      <c r="I41" s="178"/>
      <c r="J41" s="178"/>
      <c r="K41" s="22"/>
      <c r="L41" s="22"/>
      <c r="M41" s="22"/>
      <c r="N41" s="178">
        <f>+O38/$AI$38</f>
        <v>0</v>
      </c>
      <c r="O41" s="178"/>
      <c r="P41" s="178"/>
      <c r="Q41" s="178"/>
      <c r="R41" s="22"/>
      <c r="S41" s="22"/>
      <c r="T41" s="22"/>
      <c r="U41" s="178">
        <f>+V38/$AI$38</f>
        <v>0</v>
      </c>
      <c r="V41" s="178"/>
      <c r="W41" s="178"/>
      <c r="X41" s="178"/>
      <c r="Y41" s="22"/>
      <c r="Z41" s="22"/>
      <c r="AA41" s="22"/>
      <c r="AB41" s="178">
        <f>+AC38/$AI$38</f>
        <v>0</v>
      </c>
      <c r="AC41" s="178"/>
      <c r="AD41" s="178"/>
      <c r="AE41" s="178"/>
      <c r="AF41" s="22"/>
      <c r="AG41" s="22"/>
      <c r="AH41" s="22"/>
      <c r="AI41" s="178">
        <f>+AJ38/$AI$38</f>
        <v>0.1111111111111111</v>
      </c>
      <c r="AJ41" s="178"/>
      <c r="AK41" s="179"/>
      <c r="AL41" s="44"/>
      <c r="AM41" s="44"/>
    </row>
    <row r="42" spans="1:40" s="27" customFormat="1" ht="31.5" customHeight="1" x14ac:dyDescent="0.25">
      <c r="B42" s="46"/>
      <c r="C42" s="18"/>
      <c r="D42" s="197" t="s">
        <v>160</v>
      </c>
      <c r="E42" s="197"/>
      <c r="F42" s="198"/>
      <c r="G42" s="199">
        <f>+K38/$AI$38</f>
        <v>0</v>
      </c>
      <c r="H42" s="169"/>
      <c r="I42" s="169"/>
      <c r="J42" s="169"/>
      <c r="K42" s="22"/>
      <c r="L42" s="22"/>
      <c r="M42" s="22"/>
      <c r="N42" s="169">
        <f>+R38/$AI$38</f>
        <v>0</v>
      </c>
      <c r="O42" s="169"/>
      <c r="P42" s="169"/>
      <c r="Q42" s="169"/>
      <c r="R42" s="22"/>
      <c r="S42" s="22"/>
      <c r="T42" s="22"/>
      <c r="U42" s="169">
        <f>+Y38/$AI$38</f>
        <v>0</v>
      </c>
      <c r="V42" s="169"/>
      <c r="W42" s="169"/>
      <c r="X42" s="169"/>
      <c r="Y42" s="22"/>
      <c r="Z42" s="22"/>
      <c r="AA42" s="22"/>
      <c r="AB42" s="169">
        <f>+AF38/$AI$38</f>
        <v>0</v>
      </c>
      <c r="AC42" s="169"/>
      <c r="AD42" s="169"/>
      <c r="AE42" s="169"/>
      <c r="AF42" s="22"/>
      <c r="AG42" s="22"/>
      <c r="AH42" s="22"/>
      <c r="AI42" s="169">
        <f>+AL38/$AI$38</f>
        <v>0</v>
      </c>
      <c r="AJ42" s="169"/>
      <c r="AK42" s="170"/>
    </row>
    <row r="43" spans="1:40" s="27" customFormat="1" ht="24" customHeight="1" x14ac:dyDescent="0.25">
      <c r="B43" s="47"/>
      <c r="C43" s="19"/>
      <c r="K43" s="25"/>
      <c r="L43" s="25"/>
      <c r="M43" s="25"/>
      <c r="R43" s="25"/>
      <c r="S43" s="25"/>
      <c r="T43" s="25"/>
      <c r="Y43" s="25"/>
      <c r="Z43" s="25"/>
      <c r="AA43" s="25"/>
      <c r="AF43" s="25"/>
      <c r="AG43" s="25"/>
      <c r="AH43" s="25"/>
    </row>
  </sheetData>
  <mergeCells count="69">
    <mergeCell ref="D42:F42"/>
    <mergeCell ref="G42:J42"/>
    <mergeCell ref="N42:Q42"/>
    <mergeCell ref="U42:X42"/>
    <mergeCell ref="U14:X14"/>
    <mergeCell ref="E13:F14"/>
    <mergeCell ref="N14:T14"/>
    <mergeCell ref="D40:F40"/>
    <mergeCell ref="D41:F41"/>
    <mergeCell ref="G40:J40"/>
    <mergeCell ref="G41:J41"/>
    <mergeCell ref="N40:Q40"/>
    <mergeCell ref="N41:Q41"/>
    <mergeCell ref="G14:J14"/>
    <mergeCell ref="K14:M14"/>
    <mergeCell ref="G39:J39"/>
    <mergeCell ref="N5:X5"/>
    <mergeCell ref="AI39:AK39"/>
    <mergeCell ref="AI40:AK40"/>
    <mergeCell ref="U40:X40"/>
    <mergeCell ref="AB40:AE40"/>
    <mergeCell ref="N39:Q39"/>
    <mergeCell ref="N13:T13"/>
    <mergeCell ref="A1:B3"/>
    <mergeCell ref="C1:AN1"/>
    <mergeCell ref="C2:AN2"/>
    <mergeCell ref="C3:AN3"/>
    <mergeCell ref="A13:A15"/>
    <mergeCell ref="A6:B6"/>
    <mergeCell ref="A7:B7"/>
    <mergeCell ref="A8:B8"/>
    <mergeCell ref="A9:B9"/>
    <mergeCell ref="A10:B10"/>
    <mergeCell ref="A11:B11"/>
    <mergeCell ref="B13:B15"/>
    <mergeCell ref="U13:AA13"/>
    <mergeCell ref="Y14:AA14"/>
    <mergeCell ref="A5:I5"/>
    <mergeCell ref="AN13:AN14"/>
    <mergeCell ref="AB42:AE42"/>
    <mergeCell ref="AI42:AK42"/>
    <mergeCell ref="N6:P6"/>
    <mergeCell ref="N7:P7"/>
    <mergeCell ref="N8:P8"/>
    <mergeCell ref="N9:P9"/>
    <mergeCell ref="N10:P10"/>
    <mergeCell ref="AB39:AE39"/>
    <mergeCell ref="U39:X39"/>
    <mergeCell ref="AF14:AH14"/>
    <mergeCell ref="AB13:AH13"/>
    <mergeCell ref="AB14:AE14"/>
    <mergeCell ref="AI41:AK41"/>
    <mergeCell ref="U41:X41"/>
    <mergeCell ref="AB41:AE41"/>
    <mergeCell ref="AI13:AM14"/>
    <mergeCell ref="C13:C15"/>
    <mergeCell ref="D13:D15"/>
    <mergeCell ref="C11:I11"/>
    <mergeCell ref="Q6:X6"/>
    <mergeCell ref="Q7:X7"/>
    <mergeCell ref="Q8:X8"/>
    <mergeCell ref="Q9:X9"/>
    <mergeCell ref="Q10:X10"/>
    <mergeCell ref="C6:I6"/>
    <mergeCell ref="C7:I7"/>
    <mergeCell ref="C8:I8"/>
    <mergeCell ref="C9:I9"/>
    <mergeCell ref="C10:I10"/>
    <mergeCell ref="G13:M13"/>
  </mergeCells>
  <conditionalFormatting sqref="AK22:AK25">
    <cfRule type="iconSet" priority="41">
      <iconSet iconSet="3TrafficLights2">
        <cfvo type="percent" val="0"/>
        <cfvo type="num" val="0.7"/>
        <cfvo type="num" val="0.9"/>
      </iconSet>
    </cfRule>
    <cfRule type="cellIs" dxfId="359" priority="42" stopIfTrue="1" operator="greaterThan">
      <formula>0.9</formula>
    </cfRule>
    <cfRule type="cellIs" dxfId="358" priority="43" stopIfTrue="1" operator="between">
      <formula>0.7</formula>
      <formula>0.89</formula>
    </cfRule>
    <cfRule type="cellIs" dxfId="357" priority="44" stopIfTrue="1" operator="between">
      <formula>0</formula>
      <formula>0.69</formula>
    </cfRule>
  </conditionalFormatting>
  <conditionalFormatting sqref="I22:I25">
    <cfRule type="iconSet" priority="45">
      <iconSet iconSet="3TrafficLights2">
        <cfvo type="percent" val="0"/>
        <cfvo type="num" val="0.7"/>
        <cfvo type="num" val="0.9"/>
      </iconSet>
    </cfRule>
    <cfRule type="cellIs" dxfId="356" priority="46" stopIfTrue="1" operator="greaterThanOrEqual">
      <formula>0.9</formula>
    </cfRule>
    <cfRule type="cellIs" dxfId="355" priority="47" stopIfTrue="1" operator="between">
      <formula>0.7</formula>
      <formula>0.89</formula>
    </cfRule>
    <cfRule type="cellIs" dxfId="354" priority="48" stopIfTrue="1" operator="between">
      <formula>0</formula>
      <formula>0.69</formula>
    </cfRule>
  </conditionalFormatting>
  <conditionalFormatting sqref="W22:W25">
    <cfRule type="iconSet" priority="49">
      <iconSet iconSet="3TrafficLights2">
        <cfvo type="percent" val="0"/>
        <cfvo type="num" val="0.7"/>
        <cfvo type="num" val="0.9"/>
      </iconSet>
    </cfRule>
    <cfRule type="cellIs" dxfId="353" priority="50" stopIfTrue="1" operator="greaterThan">
      <formula>0.9</formula>
    </cfRule>
    <cfRule type="cellIs" dxfId="352" priority="51" stopIfTrue="1" operator="between">
      <formula>0.7</formula>
      <formula>0.89</formula>
    </cfRule>
    <cfRule type="cellIs" dxfId="351" priority="52" stopIfTrue="1" operator="between">
      <formula>0</formula>
      <formula>0.69</formula>
    </cfRule>
  </conditionalFormatting>
  <conditionalFormatting sqref="L22:L25">
    <cfRule type="iconSet" priority="53">
      <iconSet iconSet="3TrafficLights2">
        <cfvo type="percent" val="0"/>
        <cfvo type="num" val="0.7"/>
        <cfvo type="num" val="0.9"/>
      </iconSet>
    </cfRule>
    <cfRule type="cellIs" dxfId="350" priority="54" stopIfTrue="1" operator="greaterThanOrEqual">
      <formula>0.9</formula>
    </cfRule>
    <cfRule type="cellIs" dxfId="349" priority="55" stopIfTrue="1" operator="between">
      <formula>0.7</formula>
      <formula>0.89</formula>
    </cfRule>
    <cfRule type="cellIs" dxfId="348" priority="56" stopIfTrue="1" operator="between">
      <formula>0</formula>
      <formula>0.69</formula>
    </cfRule>
  </conditionalFormatting>
  <conditionalFormatting sqref="P22:P25">
    <cfRule type="iconSet" priority="57">
      <iconSet iconSet="3TrafficLights2">
        <cfvo type="percent" val="0"/>
        <cfvo type="num" val="0.7"/>
        <cfvo type="num" val="0.9"/>
      </iconSet>
    </cfRule>
    <cfRule type="cellIs" dxfId="347" priority="58" stopIfTrue="1" operator="greaterThanOrEqual">
      <formula>0.9</formula>
    </cfRule>
    <cfRule type="cellIs" dxfId="346" priority="59" stopIfTrue="1" operator="between">
      <formula>0.7</formula>
      <formula>0.89</formula>
    </cfRule>
    <cfRule type="cellIs" dxfId="345" priority="60" stopIfTrue="1" operator="between">
      <formula>0</formula>
      <formula>0.69</formula>
    </cfRule>
  </conditionalFormatting>
  <conditionalFormatting sqref="S22:S25">
    <cfRule type="iconSet" priority="61">
      <iconSet iconSet="3TrafficLights2">
        <cfvo type="percent" val="0"/>
        <cfvo type="num" val="0.7"/>
        <cfvo type="num" val="0.9"/>
      </iconSet>
    </cfRule>
    <cfRule type="cellIs" dxfId="344" priority="62" stopIfTrue="1" operator="greaterThanOrEqual">
      <formula>0.9</formula>
    </cfRule>
    <cfRule type="cellIs" dxfId="343" priority="63" stopIfTrue="1" operator="between">
      <formula>0.7</formula>
      <formula>0.89</formula>
    </cfRule>
    <cfRule type="cellIs" dxfId="342" priority="64" stopIfTrue="1" operator="between">
      <formula>0</formula>
      <formula>0.69</formula>
    </cfRule>
  </conditionalFormatting>
  <conditionalFormatting sqref="AD22:AD25">
    <cfRule type="iconSet" priority="65">
      <iconSet iconSet="3TrafficLights2">
        <cfvo type="percent" val="0"/>
        <cfvo type="num" val="0.7"/>
        <cfvo type="num" val="0.9"/>
      </iconSet>
    </cfRule>
    <cfRule type="cellIs" dxfId="341" priority="66" stopIfTrue="1" operator="greaterThanOrEqual">
      <formula>0.9</formula>
    </cfRule>
    <cfRule type="cellIs" dxfId="340" priority="67" stopIfTrue="1" operator="between">
      <formula>0.7</formula>
      <formula>0.89</formula>
    </cfRule>
    <cfRule type="cellIs" dxfId="339" priority="68" stopIfTrue="1" operator="between">
      <formula>0</formula>
      <formula>0.69</formula>
    </cfRule>
  </conditionalFormatting>
  <conditionalFormatting sqref="AG22:AG25">
    <cfRule type="iconSet" priority="69">
      <iconSet iconSet="3TrafficLights2">
        <cfvo type="percent" val="0"/>
        <cfvo type="num" val="0.7"/>
        <cfvo type="num" val="0.9"/>
      </iconSet>
    </cfRule>
    <cfRule type="cellIs" dxfId="338" priority="70" stopIfTrue="1" operator="greaterThanOrEqual">
      <formula>0.9</formula>
    </cfRule>
    <cfRule type="cellIs" dxfId="337" priority="71" stopIfTrue="1" operator="between">
      <formula>0.7</formula>
      <formula>0.89</formula>
    </cfRule>
    <cfRule type="cellIs" dxfId="336" priority="72" stopIfTrue="1" operator="between">
      <formula>0</formula>
      <formula>0.69</formula>
    </cfRule>
  </conditionalFormatting>
  <conditionalFormatting sqref="Z22:Z25">
    <cfRule type="iconSet" priority="73">
      <iconSet iconSet="3TrafficLights2">
        <cfvo type="percent" val="0"/>
        <cfvo type="num" val="0.7"/>
        <cfvo type="num" val="0.9"/>
      </iconSet>
    </cfRule>
    <cfRule type="cellIs" dxfId="335" priority="74" stopIfTrue="1" operator="greaterThanOrEqual">
      <formula>0.9</formula>
    </cfRule>
    <cfRule type="cellIs" dxfId="334" priority="75" stopIfTrue="1" operator="between">
      <formula>0.7</formula>
      <formula>0.89</formula>
    </cfRule>
    <cfRule type="cellIs" dxfId="333" priority="76" stopIfTrue="1" operator="between">
      <formula>0</formula>
      <formula>0.69</formula>
    </cfRule>
  </conditionalFormatting>
  <conditionalFormatting sqref="AM22:AM25">
    <cfRule type="iconSet" priority="77">
      <iconSet iconSet="3TrafficLights2">
        <cfvo type="percent" val="0"/>
        <cfvo type="num" val="0.7"/>
        <cfvo type="num" val="0.9"/>
      </iconSet>
    </cfRule>
    <cfRule type="cellIs" dxfId="332" priority="78" stopIfTrue="1" operator="greaterThanOrEqual">
      <formula>0.9</formula>
    </cfRule>
    <cfRule type="cellIs" dxfId="331" priority="79" stopIfTrue="1" operator="between">
      <formula>0.7</formula>
      <formula>0.89</formula>
    </cfRule>
    <cfRule type="cellIs" dxfId="330" priority="80" stopIfTrue="1" operator="between">
      <formula>0</formula>
      <formula>0.69</formula>
    </cfRule>
  </conditionalFormatting>
  <conditionalFormatting sqref="AK26:AK29">
    <cfRule type="iconSet" priority="1">
      <iconSet iconSet="3TrafficLights2">
        <cfvo type="percent" val="0"/>
        <cfvo type="num" val="0.7"/>
        <cfvo type="num" val="0.9"/>
      </iconSet>
    </cfRule>
    <cfRule type="cellIs" dxfId="329" priority="2" stopIfTrue="1" operator="greaterThan">
      <formula>0.9</formula>
    </cfRule>
    <cfRule type="cellIs" dxfId="328" priority="3" stopIfTrue="1" operator="between">
      <formula>0.7</formula>
      <formula>0.89</formula>
    </cfRule>
    <cfRule type="cellIs" dxfId="327" priority="4" stopIfTrue="1" operator="between">
      <formula>0</formula>
      <formula>0.69</formula>
    </cfRule>
  </conditionalFormatting>
  <conditionalFormatting sqref="I26:I29">
    <cfRule type="iconSet" priority="5">
      <iconSet iconSet="3TrafficLights2">
        <cfvo type="percent" val="0"/>
        <cfvo type="num" val="0.7"/>
        <cfvo type="num" val="0.9"/>
      </iconSet>
    </cfRule>
    <cfRule type="cellIs" dxfId="326" priority="6" stopIfTrue="1" operator="greaterThanOrEqual">
      <formula>0.9</formula>
    </cfRule>
    <cfRule type="cellIs" dxfId="325" priority="7" stopIfTrue="1" operator="between">
      <formula>0.7</formula>
      <formula>0.89</formula>
    </cfRule>
    <cfRule type="cellIs" dxfId="324" priority="8" stopIfTrue="1" operator="between">
      <formula>0</formula>
      <formula>0.69</formula>
    </cfRule>
  </conditionalFormatting>
  <conditionalFormatting sqref="W26:W29">
    <cfRule type="iconSet" priority="9">
      <iconSet iconSet="3TrafficLights2">
        <cfvo type="percent" val="0"/>
        <cfvo type="num" val="0.7"/>
        <cfvo type="num" val="0.9"/>
      </iconSet>
    </cfRule>
    <cfRule type="cellIs" dxfId="323" priority="10" stopIfTrue="1" operator="greaterThan">
      <formula>0.9</formula>
    </cfRule>
    <cfRule type="cellIs" dxfId="322" priority="11" stopIfTrue="1" operator="between">
      <formula>0.7</formula>
      <formula>0.89</formula>
    </cfRule>
    <cfRule type="cellIs" dxfId="321" priority="12" stopIfTrue="1" operator="between">
      <formula>0</formula>
      <formula>0.69</formula>
    </cfRule>
  </conditionalFormatting>
  <conditionalFormatting sqref="L26:L29">
    <cfRule type="iconSet" priority="13">
      <iconSet iconSet="3TrafficLights2">
        <cfvo type="percent" val="0"/>
        <cfvo type="num" val="0.7"/>
        <cfvo type="num" val="0.9"/>
      </iconSet>
    </cfRule>
    <cfRule type="cellIs" dxfId="320" priority="14" stopIfTrue="1" operator="greaterThanOrEqual">
      <formula>0.9</formula>
    </cfRule>
    <cfRule type="cellIs" dxfId="319" priority="15" stopIfTrue="1" operator="between">
      <formula>0.7</formula>
      <formula>0.89</formula>
    </cfRule>
    <cfRule type="cellIs" dxfId="318" priority="16" stopIfTrue="1" operator="between">
      <formula>0</formula>
      <formula>0.69</formula>
    </cfRule>
  </conditionalFormatting>
  <conditionalFormatting sqref="P26:P29">
    <cfRule type="iconSet" priority="17">
      <iconSet iconSet="3TrafficLights2">
        <cfvo type="percent" val="0"/>
        <cfvo type="num" val="0.7"/>
        <cfvo type="num" val="0.9"/>
      </iconSet>
    </cfRule>
    <cfRule type="cellIs" dxfId="317" priority="18" stopIfTrue="1" operator="greaterThanOrEqual">
      <formula>0.9</formula>
    </cfRule>
    <cfRule type="cellIs" dxfId="316" priority="19" stopIfTrue="1" operator="between">
      <formula>0.7</formula>
      <formula>0.89</formula>
    </cfRule>
    <cfRule type="cellIs" dxfId="315" priority="20" stopIfTrue="1" operator="between">
      <formula>0</formula>
      <formula>0.69</formula>
    </cfRule>
  </conditionalFormatting>
  <conditionalFormatting sqref="S26:S29">
    <cfRule type="iconSet" priority="21">
      <iconSet iconSet="3TrafficLights2">
        <cfvo type="percent" val="0"/>
        <cfvo type="num" val="0.7"/>
        <cfvo type="num" val="0.9"/>
      </iconSet>
    </cfRule>
    <cfRule type="cellIs" dxfId="314" priority="22" stopIfTrue="1" operator="greaterThanOrEqual">
      <formula>0.9</formula>
    </cfRule>
    <cfRule type="cellIs" dxfId="313" priority="23" stopIfTrue="1" operator="between">
      <formula>0.7</formula>
      <formula>0.89</formula>
    </cfRule>
    <cfRule type="cellIs" dxfId="312" priority="24" stopIfTrue="1" operator="between">
      <formula>0</formula>
      <formula>0.69</formula>
    </cfRule>
  </conditionalFormatting>
  <conditionalFormatting sqref="AD26:AD29">
    <cfRule type="iconSet" priority="25">
      <iconSet iconSet="3TrafficLights2">
        <cfvo type="percent" val="0"/>
        <cfvo type="num" val="0.7"/>
        <cfvo type="num" val="0.9"/>
      </iconSet>
    </cfRule>
    <cfRule type="cellIs" dxfId="311" priority="26" stopIfTrue="1" operator="greaterThanOrEqual">
      <formula>0.9</formula>
    </cfRule>
    <cfRule type="cellIs" dxfId="310" priority="27" stopIfTrue="1" operator="between">
      <formula>0.7</formula>
      <formula>0.89</formula>
    </cfRule>
    <cfRule type="cellIs" dxfId="309" priority="28" stopIfTrue="1" operator="between">
      <formula>0</formula>
      <formula>0.69</formula>
    </cfRule>
  </conditionalFormatting>
  <conditionalFormatting sqref="AG26:AG29">
    <cfRule type="iconSet" priority="29">
      <iconSet iconSet="3TrafficLights2">
        <cfvo type="percent" val="0"/>
        <cfvo type="num" val="0.7"/>
        <cfvo type="num" val="0.9"/>
      </iconSet>
    </cfRule>
    <cfRule type="cellIs" dxfId="308" priority="30" stopIfTrue="1" operator="greaterThanOrEqual">
      <formula>0.9</formula>
    </cfRule>
    <cfRule type="cellIs" dxfId="307" priority="31" stopIfTrue="1" operator="between">
      <formula>0.7</formula>
      <formula>0.89</formula>
    </cfRule>
    <cfRule type="cellIs" dxfId="306" priority="32" stopIfTrue="1" operator="between">
      <formula>0</formula>
      <formula>0.69</formula>
    </cfRule>
  </conditionalFormatting>
  <conditionalFormatting sqref="Z26:Z29">
    <cfRule type="iconSet" priority="33">
      <iconSet iconSet="3TrafficLights2">
        <cfvo type="percent" val="0"/>
        <cfvo type="num" val="0.7"/>
        <cfvo type="num" val="0.9"/>
      </iconSet>
    </cfRule>
    <cfRule type="cellIs" dxfId="305" priority="34" stopIfTrue="1" operator="greaterThanOrEqual">
      <formula>0.9</formula>
    </cfRule>
    <cfRule type="cellIs" dxfId="304" priority="35" stopIfTrue="1" operator="between">
      <formula>0.7</formula>
      <formula>0.89</formula>
    </cfRule>
    <cfRule type="cellIs" dxfId="303" priority="36" stopIfTrue="1" operator="between">
      <formula>0</formula>
      <formula>0.69</formula>
    </cfRule>
  </conditionalFormatting>
  <conditionalFormatting sqref="AM26:AM29">
    <cfRule type="iconSet" priority="37">
      <iconSet iconSet="3TrafficLights2">
        <cfvo type="percent" val="0"/>
        <cfvo type="num" val="0.7"/>
        <cfvo type="num" val="0.9"/>
      </iconSet>
    </cfRule>
    <cfRule type="cellIs" dxfId="302" priority="38" stopIfTrue="1" operator="greaterThanOrEqual">
      <formula>0.9</formula>
    </cfRule>
    <cfRule type="cellIs" dxfId="301" priority="39" stopIfTrue="1" operator="between">
      <formula>0.7</formula>
      <formula>0.89</formula>
    </cfRule>
    <cfRule type="cellIs" dxfId="300" priority="40" stopIfTrue="1" operator="between">
      <formula>0</formula>
      <formula>0.69</formula>
    </cfRule>
  </conditionalFormatting>
  <conditionalFormatting sqref="AK30:AK37 AK16:AK21">
    <cfRule type="iconSet" priority="1733">
      <iconSet iconSet="3TrafficLights2">
        <cfvo type="percent" val="0"/>
        <cfvo type="num" val="0.7"/>
        <cfvo type="num" val="0.9"/>
      </iconSet>
    </cfRule>
    <cfRule type="cellIs" dxfId="299" priority="1734" stopIfTrue="1" operator="greaterThan">
      <formula>0.9</formula>
    </cfRule>
    <cfRule type="cellIs" dxfId="298" priority="1735" stopIfTrue="1" operator="between">
      <formula>0.7</formula>
      <formula>0.89</formula>
    </cfRule>
    <cfRule type="cellIs" dxfId="297" priority="1736" stopIfTrue="1" operator="between">
      <formula>0</formula>
      <formula>0.69</formula>
    </cfRule>
  </conditionalFormatting>
  <conditionalFormatting sqref="I30:I37 I16:I21">
    <cfRule type="iconSet" priority="1745">
      <iconSet iconSet="3TrafficLights2">
        <cfvo type="percent" val="0"/>
        <cfvo type="num" val="0.7"/>
        <cfvo type="num" val="0.9"/>
      </iconSet>
    </cfRule>
    <cfRule type="cellIs" dxfId="296" priority="1746" stopIfTrue="1" operator="greaterThanOrEqual">
      <formula>0.9</formula>
    </cfRule>
    <cfRule type="cellIs" dxfId="295" priority="1747" stopIfTrue="1" operator="between">
      <formula>0.7</formula>
      <formula>0.89</formula>
    </cfRule>
    <cfRule type="cellIs" dxfId="294" priority="1748" stopIfTrue="1" operator="between">
      <formula>0</formula>
      <formula>0.69</formula>
    </cfRule>
  </conditionalFormatting>
  <conditionalFormatting sqref="W30:W37 W16:W21">
    <cfRule type="iconSet" priority="1757">
      <iconSet iconSet="3TrafficLights2">
        <cfvo type="percent" val="0"/>
        <cfvo type="num" val="0.7"/>
        <cfvo type="num" val="0.9"/>
      </iconSet>
    </cfRule>
    <cfRule type="cellIs" dxfId="293" priority="1758" stopIfTrue="1" operator="greaterThan">
      <formula>0.9</formula>
    </cfRule>
    <cfRule type="cellIs" dxfId="292" priority="1759" stopIfTrue="1" operator="between">
      <formula>0.7</formula>
      <formula>0.89</formula>
    </cfRule>
    <cfRule type="cellIs" dxfId="291" priority="1760" stopIfTrue="1" operator="between">
      <formula>0</formula>
      <formula>0.69</formula>
    </cfRule>
  </conditionalFormatting>
  <conditionalFormatting sqref="L30:L37 L16:L21">
    <cfRule type="iconSet" priority="1769">
      <iconSet iconSet="3TrafficLights2">
        <cfvo type="percent" val="0"/>
        <cfvo type="num" val="0.7"/>
        <cfvo type="num" val="0.9"/>
      </iconSet>
    </cfRule>
    <cfRule type="cellIs" dxfId="290" priority="1770" stopIfTrue="1" operator="greaterThanOrEqual">
      <formula>0.9</formula>
    </cfRule>
    <cfRule type="cellIs" dxfId="289" priority="1771" stopIfTrue="1" operator="between">
      <formula>0.7</formula>
      <formula>0.89</formula>
    </cfRule>
    <cfRule type="cellIs" dxfId="288" priority="1772" stopIfTrue="1" operator="between">
      <formula>0</formula>
      <formula>0.69</formula>
    </cfRule>
  </conditionalFormatting>
  <conditionalFormatting sqref="P30:P37 P16:P21">
    <cfRule type="iconSet" priority="1781">
      <iconSet iconSet="3TrafficLights2">
        <cfvo type="percent" val="0"/>
        <cfvo type="num" val="0.7"/>
        <cfvo type="num" val="0.9"/>
      </iconSet>
    </cfRule>
    <cfRule type="cellIs" dxfId="287" priority="1782" stopIfTrue="1" operator="greaterThanOrEqual">
      <formula>0.9</formula>
    </cfRule>
    <cfRule type="cellIs" dxfId="286" priority="1783" stopIfTrue="1" operator="between">
      <formula>0.7</formula>
      <formula>0.89</formula>
    </cfRule>
    <cfRule type="cellIs" dxfId="285" priority="1784" stopIfTrue="1" operator="between">
      <formula>0</formula>
      <formula>0.69</formula>
    </cfRule>
  </conditionalFormatting>
  <conditionalFormatting sqref="S30:S37 S16:S21">
    <cfRule type="iconSet" priority="1793">
      <iconSet iconSet="3TrafficLights2">
        <cfvo type="percent" val="0"/>
        <cfvo type="num" val="0.7"/>
        <cfvo type="num" val="0.9"/>
      </iconSet>
    </cfRule>
    <cfRule type="cellIs" dxfId="284" priority="1794" stopIfTrue="1" operator="greaterThanOrEqual">
      <formula>0.9</formula>
    </cfRule>
    <cfRule type="cellIs" dxfId="283" priority="1795" stopIfTrue="1" operator="between">
      <formula>0.7</formula>
      <formula>0.89</formula>
    </cfRule>
    <cfRule type="cellIs" dxfId="282" priority="1796" stopIfTrue="1" operator="between">
      <formula>0</formula>
      <formula>0.69</formula>
    </cfRule>
  </conditionalFormatting>
  <conditionalFormatting sqref="AD30:AD37 AD16:AD21">
    <cfRule type="iconSet" priority="1805">
      <iconSet iconSet="3TrafficLights2">
        <cfvo type="percent" val="0"/>
        <cfvo type="num" val="0.7"/>
        <cfvo type="num" val="0.9"/>
      </iconSet>
    </cfRule>
    <cfRule type="cellIs" dxfId="281" priority="1806" stopIfTrue="1" operator="greaterThanOrEqual">
      <formula>0.9</formula>
    </cfRule>
    <cfRule type="cellIs" dxfId="280" priority="1807" stopIfTrue="1" operator="between">
      <formula>0.7</formula>
      <formula>0.89</formula>
    </cfRule>
    <cfRule type="cellIs" dxfId="279" priority="1808" stopIfTrue="1" operator="between">
      <formula>0</formula>
      <formula>0.69</formula>
    </cfRule>
  </conditionalFormatting>
  <conditionalFormatting sqref="AG30:AG37 AG16:AG21">
    <cfRule type="iconSet" priority="1817">
      <iconSet iconSet="3TrafficLights2">
        <cfvo type="percent" val="0"/>
        <cfvo type="num" val="0.7"/>
        <cfvo type="num" val="0.9"/>
      </iconSet>
    </cfRule>
    <cfRule type="cellIs" dxfId="278" priority="1818" stopIfTrue="1" operator="greaterThanOrEqual">
      <formula>0.9</formula>
    </cfRule>
    <cfRule type="cellIs" dxfId="277" priority="1819" stopIfTrue="1" operator="between">
      <formula>0.7</formula>
      <formula>0.89</formula>
    </cfRule>
    <cfRule type="cellIs" dxfId="276" priority="1820" stopIfTrue="1" operator="between">
      <formula>0</formula>
      <formula>0.69</formula>
    </cfRule>
  </conditionalFormatting>
  <conditionalFormatting sqref="Z30:Z37 Z16:Z21">
    <cfRule type="iconSet" priority="1829">
      <iconSet iconSet="3TrafficLights2">
        <cfvo type="percent" val="0"/>
        <cfvo type="num" val="0.7"/>
        <cfvo type="num" val="0.9"/>
      </iconSet>
    </cfRule>
    <cfRule type="cellIs" dxfId="275" priority="1830" stopIfTrue="1" operator="greaterThanOrEqual">
      <formula>0.9</formula>
    </cfRule>
    <cfRule type="cellIs" dxfId="274" priority="1831" stopIfTrue="1" operator="between">
      <formula>0.7</formula>
      <formula>0.89</formula>
    </cfRule>
    <cfRule type="cellIs" dxfId="273" priority="1832" stopIfTrue="1" operator="between">
      <formula>0</formula>
      <formula>0.69</formula>
    </cfRule>
  </conditionalFormatting>
  <conditionalFormatting sqref="AM30:AM37 AM16:AM21">
    <cfRule type="iconSet" priority="1841">
      <iconSet iconSet="3TrafficLights2">
        <cfvo type="percent" val="0"/>
        <cfvo type="num" val="0.7"/>
        <cfvo type="num" val="0.9"/>
      </iconSet>
    </cfRule>
    <cfRule type="cellIs" dxfId="272" priority="1842" stopIfTrue="1" operator="greaterThanOrEqual">
      <formula>0.9</formula>
    </cfRule>
    <cfRule type="cellIs" dxfId="271" priority="1843" stopIfTrue="1" operator="between">
      <formula>0.7</formula>
      <formula>0.89</formula>
    </cfRule>
    <cfRule type="cellIs" dxfId="270" priority="1844" stopIfTrue="1" operator="between">
      <formula>0</formula>
      <formula>0.69</formula>
    </cfRule>
  </conditionalFormatting>
  <dataValidations count="5">
    <dataValidation type="list" allowBlank="1" showInputMessage="1" showErrorMessage="1" sqref="B40:B43">
      <formula1>"Formulación versión 1, Actualización versión 2, Actualización versión 3, Actualización versión 4"</formula1>
    </dataValidation>
    <dataValidation type="date" allowBlank="1" showInputMessage="1" showErrorMessage="1" sqref="C40:C43 E23:F37">
      <formula1>43831</formula1>
      <formula2>44196</formula2>
    </dataValidation>
    <dataValidation type="list" allowBlank="1" showInputMessage="1" showErrorMessage="1" sqref="Q7">
      <formula1>INDIRECT($AN$6)</formula1>
    </dataValidation>
    <dataValidation type="list" allowBlank="1" showInputMessage="1" showErrorMessage="1" sqref="Q8:X8">
      <formula1>INDIRECT($AN$8)</formula1>
    </dataValidation>
    <dataValidation type="list" allowBlank="1" showInputMessage="1" showErrorMessage="1" sqref="Q10">
      <formula1>INDIRECT($AN$9)</formula1>
    </dataValidation>
  </dataValidations>
  <hyperlinks>
    <hyperlink ref="C11" r:id="rId1"/>
  </hyperlinks>
  <pageMargins left="0.23622047244094491" right="0.23622047244094491" top="0.74803149606299213" bottom="0.74803149606299213" header="0.31496062992125984" footer="0.31496062992125984"/>
  <pageSetup paperSize="9" scale="32" orientation="landscape" r:id="rId2"/>
  <headerFooter>
    <oddFooter xml:space="preserve">&amp;LVersión 03  13/12/2019
</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Q6:X6</xm:sqref>
        </x14:dataValidation>
        <x14:dataValidation type="list" allowBlank="1" showInputMessage="1" showErrorMessage="1">
          <x14:formula1>
            <xm:f>Listas!$M$3:$M$8</xm:f>
          </x14:formula1>
          <xm:sqref>Q9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zoomScale="75" zoomScaleNormal="75" workbookViewId="0">
      <selection activeCell="J19" sqref="J19"/>
    </sheetView>
  </sheetViews>
  <sheetFormatPr baseColWidth="10" defaultRowHeight="16.5" outlineLevelCol="1" x14ac:dyDescent="0.25"/>
  <cols>
    <col min="1" max="1" width="9.42578125" style="64" customWidth="1"/>
    <col min="2" max="2" width="50.5703125" style="64" customWidth="1"/>
    <col min="3" max="3" width="26.140625" style="64" customWidth="1"/>
    <col min="4" max="4" width="19.5703125" style="64" customWidth="1"/>
    <col min="5" max="5" width="13.7109375" style="64" customWidth="1"/>
    <col min="6" max="6" width="15.28515625" style="64" customWidth="1"/>
    <col min="7" max="8" width="7.7109375" style="64" customWidth="1"/>
    <col min="9" max="9" width="10.42578125" style="64" customWidth="1"/>
    <col min="10" max="10" width="33.140625" style="64" customWidth="1"/>
    <col min="11" max="11" width="7.140625" style="64" hidden="1" customWidth="1" outlineLevel="1"/>
    <col min="12" max="12" width="9.42578125" style="64" hidden="1" customWidth="1" outlineLevel="1"/>
    <col min="13" max="13" width="32.7109375" style="64" hidden="1" customWidth="1" outlineLevel="1"/>
    <col min="14" max="14" width="8.42578125" style="64" customWidth="1" collapsed="1"/>
    <col min="15" max="15" width="7.7109375" style="64" customWidth="1"/>
    <col min="16" max="16" width="10.42578125" style="64" customWidth="1"/>
    <col min="17" max="17" width="33.140625" style="64" customWidth="1"/>
    <col min="18" max="18" width="6.85546875" style="64" hidden="1" customWidth="1" outlineLevel="1"/>
    <col min="19" max="19" width="9.140625" style="64" hidden="1" customWidth="1" outlineLevel="1"/>
    <col min="20" max="20" width="33.140625" style="64" hidden="1" customWidth="1" outlineLevel="1"/>
    <col min="21" max="21" width="7.7109375" style="64" customWidth="1" collapsed="1"/>
    <col min="22" max="22" width="7.7109375" style="64" customWidth="1"/>
    <col min="23" max="23" width="10.42578125" style="64" customWidth="1"/>
    <col min="24" max="24" width="33.140625" style="64" customWidth="1"/>
    <col min="25" max="25" width="7.42578125" style="64" hidden="1" customWidth="1" outlineLevel="1"/>
    <col min="26" max="26" width="8.28515625" style="64" hidden="1" customWidth="1" outlineLevel="1"/>
    <col min="27" max="27" width="33.140625" style="64" hidden="1" customWidth="1" outlineLevel="1"/>
    <col min="28" max="28" width="7.7109375" style="64" customWidth="1" collapsed="1"/>
    <col min="29" max="29" width="7.7109375" style="64" customWidth="1"/>
    <col min="30" max="30" width="10.42578125" style="64" customWidth="1"/>
    <col min="31" max="31" width="33.140625" style="64" customWidth="1"/>
    <col min="32" max="32" width="6.85546875" style="64" customWidth="1" outlineLevel="1"/>
    <col min="33" max="33" width="8.28515625" style="64" customWidth="1" outlineLevel="1"/>
    <col min="34" max="34" width="33.140625" style="64" customWidth="1" outlineLevel="1"/>
    <col min="35" max="35" width="9.5703125" style="64" customWidth="1"/>
    <col min="36" max="36" width="8.85546875" style="64" customWidth="1"/>
    <col min="37" max="37" width="15" style="64" customWidth="1"/>
    <col min="38" max="38" width="7.7109375" style="64" customWidth="1" outlineLevel="1"/>
    <col min="39" max="39" width="13" style="64" customWidth="1" outlineLevel="1"/>
    <col min="40" max="40" width="35.7109375" style="64" customWidth="1"/>
    <col min="41" max="42" width="11.42578125" style="64"/>
  </cols>
  <sheetData>
    <row r="1" spans="1:42" ht="20.25" x14ac:dyDescent="0.25">
      <c r="A1" s="245"/>
      <c r="B1" s="245"/>
      <c r="C1" s="246" t="s">
        <v>54</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62"/>
      <c r="AP1" s="62"/>
    </row>
    <row r="2" spans="1:42" ht="20.25" x14ac:dyDescent="0.25">
      <c r="A2" s="245"/>
      <c r="B2" s="245"/>
      <c r="C2" s="246" t="s">
        <v>150</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62"/>
      <c r="AP2" s="62"/>
    </row>
    <row r="3" spans="1:42" ht="22.5" x14ac:dyDescent="0.25">
      <c r="A3" s="245"/>
      <c r="B3" s="245"/>
      <c r="C3" s="247" t="s">
        <v>143</v>
      </c>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62"/>
      <c r="AP3" s="62"/>
    </row>
    <row r="4" spans="1:42" x14ac:dyDescent="0.25">
      <c r="A4" s="63"/>
    </row>
    <row r="5" spans="1:42" ht="18.75" x14ac:dyDescent="0.25">
      <c r="A5" s="248" t="s">
        <v>14</v>
      </c>
      <c r="B5" s="248"/>
      <c r="C5" s="248"/>
      <c r="D5" s="248"/>
      <c r="E5" s="248"/>
      <c r="F5" s="248"/>
      <c r="G5" s="248"/>
      <c r="H5" s="248"/>
      <c r="I5" s="248"/>
      <c r="N5" s="249" t="s">
        <v>118</v>
      </c>
      <c r="O5" s="250"/>
      <c r="P5" s="250"/>
      <c r="Q5" s="250"/>
      <c r="R5" s="250"/>
      <c r="S5" s="250"/>
      <c r="T5" s="250"/>
      <c r="U5" s="250"/>
      <c r="V5" s="250"/>
      <c r="W5" s="250"/>
      <c r="X5" s="251"/>
      <c r="Y5" s="65"/>
      <c r="Z5" s="65"/>
      <c r="AA5" s="65"/>
      <c r="AB5" s="65"/>
      <c r="AC5" s="65"/>
      <c r="AD5" s="65"/>
      <c r="AE5" s="65"/>
      <c r="AF5" s="65"/>
      <c r="AG5" s="65"/>
      <c r="AH5" s="65"/>
      <c r="AI5" s="65"/>
      <c r="AJ5" s="65"/>
      <c r="AK5" s="65"/>
      <c r="AL5" s="65"/>
      <c r="AM5" s="66"/>
      <c r="AN5" s="67"/>
      <c r="AO5" s="68"/>
      <c r="AP5" s="68"/>
    </row>
    <row r="6" spans="1:42" ht="18.75" x14ac:dyDescent="0.25">
      <c r="A6" s="237" t="s">
        <v>124</v>
      </c>
      <c r="B6" s="238"/>
      <c r="C6" s="239" t="s">
        <v>244</v>
      </c>
      <c r="D6" s="239"/>
      <c r="E6" s="239"/>
      <c r="F6" s="239"/>
      <c r="G6" s="239"/>
      <c r="H6" s="239"/>
      <c r="I6" s="240"/>
      <c r="N6" s="241" t="s">
        <v>145</v>
      </c>
      <c r="O6" s="242"/>
      <c r="P6" s="242"/>
      <c r="Q6" s="243" t="s">
        <v>65</v>
      </c>
      <c r="R6" s="243"/>
      <c r="S6" s="243"/>
      <c r="T6" s="243"/>
      <c r="U6" s="243"/>
      <c r="V6" s="243"/>
      <c r="W6" s="243"/>
      <c r="X6" s="244"/>
      <c r="Y6" s="65"/>
      <c r="Z6" s="65"/>
      <c r="AA6" s="65"/>
      <c r="AB6" s="65"/>
      <c r="AC6" s="65"/>
      <c r="AD6" s="65"/>
      <c r="AE6" s="65"/>
      <c r="AF6" s="65"/>
      <c r="AG6" s="65"/>
      <c r="AH6" s="65"/>
      <c r="AI6" s="65"/>
      <c r="AJ6" s="65"/>
      <c r="AK6" s="65"/>
      <c r="AL6" s="65"/>
      <c r="AM6" s="66"/>
      <c r="AN6" s="69" t="str">
        <f>+VLOOKUP(Q6,[2]Listas!B13:C29,2,FALSE)</f>
        <v>SGC</v>
      </c>
      <c r="AO6" s="66"/>
      <c r="AP6" s="66"/>
    </row>
    <row r="7" spans="1:42" ht="17.25" x14ac:dyDescent="0.25">
      <c r="A7" s="217" t="s">
        <v>146</v>
      </c>
      <c r="B7" s="218"/>
      <c r="C7" s="219" t="s">
        <v>171</v>
      </c>
      <c r="D7" s="219"/>
      <c r="E7" s="219"/>
      <c r="F7" s="219"/>
      <c r="G7" s="219"/>
      <c r="H7" s="219"/>
      <c r="I7" s="220"/>
      <c r="N7" s="233" t="s">
        <v>125</v>
      </c>
      <c r="O7" s="234"/>
      <c r="P7" s="234"/>
      <c r="Q7" s="235" t="s">
        <v>77</v>
      </c>
      <c r="R7" s="235"/>
      <c r="S7" s="235"/>
      <c r="T7" s="235"/>
      <c r="U7" s="235"/>
      <c r="V7" s="235"/>
      <c r="W7" s="235"/>
      <c r="X7" s="236"/>
      <c r="Y7" s="65"/>
      <c r="Z7" s="65"/>
      <c r="AA7" s="65"/>
      <c r="AB7" s="65"/>
      <c r="AC7" s="65"/>
      <c r="AD7" s="65"/>
      <c r="AE7" s="65"/>
      <c r="AF7" s="65"/>
      <c r="AG7" s="65"/>
      <c r="AH7" s="65"/>
      <c r="AI7" s="65"/>
      <c r="AJ7" s="65"/>
      <c r="AK7" s="65"/>
      <c r="AL7" s="65"/>
      <c r="AM7" s="66"/>
      <c r="AN7" s="69"/>
      <c r="AO7" s="66"/>
      <c r="AP7" s="66"/>
    </row>
    <row r="8" spans="1:42" ht="17.25" x14ac:dyDescent="0.25">
      <c r="A8" s="217" t="s">
        <v>147</v>
      </c>
      <c r="B8" s="218"/>
      <c r="C8" s="219" t="s">
        <v>172</v>
      </c>
      <c r="D8" s="219"/>
      <c r="E8" s="219"/>
      <c r="F8" s="219"/>
      <c r="G8" s="219"/>
      <c r="H8" s="219"/>
      <c r="I8" s="220"/>
      <c r="N8" s="233" t="s">
        <v>120</v>
      </c>
      <c r="O8" s="234"/>
      <c r="P8" s="234"/>
      <c r="Q8" s="235" t="s">
        <v>67</v>
      </c>
      <c r="R8" s="235"/>
      <c r="S8" s="235"/>
      <c r="T8" s="235"/>
      <c r="U8" s="235"/>
      <c r="V8" s="235"/>
      <c r="W8" s="235"/>
      <c r="X8" s="236"/>
      <c r="Y8" s="65"/>
      <c r="Z8" s="65"/>
      <c r="AA8" s="65"/>
      <c r="AB8" s="65"/>
      <c r="AC8" s="65"/>
      <c r="AD8" s="65"/>
      <c r="AE8" s="65"/>
      <c r="AF8" s="65"/>
      <c r="AG8" s="65"/>
      <c r="AH8" s="65"/>
      <c r="AI8" s="65"/>
      <c r="AJ8" s="65"/>
      <c r="AK8" s="65"/>
      <c r="AL8" s="65"/>
      <c r="AM8" s="66"/>
      <c r="AN8" s="69" t="str">
        <f>+VLOOKUP(Q6,[2]Listas!F13:G20,2,FALSE)</f>
        <v>SGC_PI</v>
      </c>
      <c r="AO8" s="66"/>
      <c r="AP8" s="66"/>
    </row>
    <row r="9" spans="1:42" ht="17.25" x14ac:dyDescent="0.25">
      <c r="A9" s="217" t="s">
        <v>122</v>
      </c>
      <c r="B9" s="218"/>
      <c r="C9" s="219" t="s">
        <v>170</v>
      </c>
      <c r="D9" s="219"/>
      <c r="E9" s="219"/>
      <c r="F9" s="219"/>
      <c r="G9" s="219"/>
      <c r="H9" s="219"/>
      <c r="I9" s="220"/>
      <c r="N9" s="233" t="s">
        <v>121</v>
      </c>
      <c r="O9" s="234"/>
      <c r="P9" s="234"/>
      <c r="Q9" s="235" t="s">
        <v>38</v>
      </c>
      <c r="R9" s="235"/>
      <c r="S9" s="235"/>
      <c r="T9" s="235"/>
      <c r="U9" s="235"/>
      <c r="V9" s="235"/>
      <c r="W9" s="235"/>
      <c r="X9" s="236"/>
      <c r="Y9" s="65"/>
      <c r="Z9" s="65"/>
      <c r="AA9" s="65"/>
      <c r="AB9" s="65"/>
      <c r="AC9" s="65"/>
      <c r="AD9" s="65"/>
      <c r="AE9" s="65"/>
      <c r="AF9" s="65"/>
      <c r="AG9" s="65"/>
      <c r="AH9" s="65"/>
      <c r="AI9" s="65"/>
      <c r="AJ9" s="65"/>
      <c r="AK9" s="65"/>
      <c r="AL9" s="65"/>
      <c r="AM9" s="66"/>
      <c r="AN9" s="69" t="str">
        <f>+VLOOKUP(Q9,[2]Listas!Q4:R30,2,FALSE)</f>
        <v>OBJ_5</v>
      </c>
      <c r="AO9" s="66"/>
      <c r="AP9" s="66"/>
    </row>
    <row r="10" spans="1:42" ht="17.25" x14ac:dyDescent="0.25">
      <c r="A10" s="217" t="s">
        <v>123</v>
      </c>
      <c r="B10" s="218"/>
      <c r="C10" s="219"/>
      <c r="D10" s="219"/>
      <c r="E10" s="219"/>
      <c r="F10" s="219"/>
      <c r="G10" s="219"/>
      <c r="H10" s="219"/>
      <c r="I10" s="220"/>
      <c r="N10" s="221" t="s">
        <v>151</v>
      </c>
      <c r="O10" s="222"/>
      <c r="P10" s="222"/>
      <c r="Q10" s="223" t="s">
        <v>43</v>
      </c>
      <c r="R10" s="223"/>
      <c r="S10" s="223"/>
      <c r="T10" s="223"/>
      <c r="U10" s="223"/>
      <c r="V10" s="223"/>
      <c r="W10" s="223"/>
      <c r="X10" s="224"/>
      <c r="Y10" s="65"/>
      <c r="Z10" s="65"/>
      <c r="AA10" s="65"/>
      <c r="AB10" s="65"/>
      <c r="AC10" s="65"/>
      <c r="AD10" s="65"/>
      <c r="AE10" s="65"/>
      <c r="AF10" s="65"/>
      <c r="AG10" s="65"/>
      <c r="AH10" s="65"/>
      <c r="AI10" s="65"/>
      <c r="AJ10" s="65"/>
      <c r="AK10" s="65"/>
      <c r="AL10" s="65"/>
      <c r="AM10" s="66"/>
      <c r="AN10" s="69"/>
      <c r="AO10" s="66"/>
      <c r="AP10" s="66"/>
    </row>
    <row r="11" spans="1:42" x14ac:dyDescent="0.25">
      <c r="A11" s="225" t="s">
        <v>117</v>
      </c>
      <c r="B11" s="226"/>
      <c r="C11" s="227" t="s">
        <v>174</v>
      </c>
      <c r="D11" s="228"/>
      <c r="E11" s="228"/>
      <c r="F11" s="228"/>
      <c r="G11" s="228"/>
      <c r="H11" s="228"/>
      <c r="I11" s="229"/>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70"/>
      <c r="AO11" s="66"/>
      <c r="AP11" s="66"/>
    </row>
    <row r="12" spans="1:42" ht="15"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71"/>
      <c r="AO12" s="66"/>
      <c r="AP12" s="66"/>
    </row>
    <row r="13" spans="1:42" x14ac:dyDescent="0.25">
      <c r="A13" s="230" t="s">
        <v>55</v>
      </c>
      <c r="B13" s="230" t="s">
        <v>0</v>
      </c>
      <c r="C13" s="231" t="s">
        <v>10</v>
      </c>
      <c r="D13" s="230" t="s">
        <v>1</v>
      </c>
      <c r="E13" s="230" t="s">
        <v>119</v>
      </c>
      <c r="F13" s="230"/>
      <c r="G13" s="214" t="s">
        <v>5</v>
      </c>
      <c r="H13" s="214"/>
      <c r="I13" s="214"/>
      <c r="J13" s="214"/>
      <c r="K13" s="214"/>
      <c r="L13" s="214"/>
      <c r="M13" s="214"/>
      <c r="N13" s="214" t="s">
        <v>6</v>
      </c>
      <c r="O13" s="214"/>
      <c r="P13" s="214"/>
      <c r="Q13" s="214"/>
      <c r="R13" s="214"/>
      <c r="S13" s="214"/>
      <c r="T13" s="214"/>
      <c r="U13" s="214" t="s">
        <v>7</v>
      </c>
      <c r="V13" s="214"/>
      <c r="W13" s="214"/>
      <c r="X13" s="214"/>
      <c r="Y13" s="214"/>
      <c r="Z13" s="214"/>
      <c r="AA13" s="214"/>
      <c r="AB13" s="214" t="s">
        <v>8</v>
      </c>
      <c r="AC13" s="214"/>
      <c r="AD13" s="214"/>
      <c r="AE13" s="214"/>
      <c r="AF13" s="214"/>
      <c r="AG13" s="214"/>
      <c r="AH13" s="214"/>
      <c r="AI13" s="214" t="s">
        <v>11</v>
      </c>
      <c r="AJ13" s="214"/>
      <c r="AK13" s="214"/>
      <c r="AL13" s="214"/>
      <c r="AM13" s="214"/>
      <c r="AN13" s="215" t="s">
        <v>161</v>
      </c>
      <c r="AO13" s="72"/>
      <c r="AP13" s="72"/>
    </row>
    <row r="14" spans="1:42" ht="17.25" x14ac:dyDescent="0.25">
      <c r="A14" s="230"/>
      <c r="B14" s="230"/>
      <c r="C14" s="232"/>
      <c r="D14" s="230"/>
      <c r="E14" s="230"/>
      <c r="F14" s="230"/>
      <c r="G14" s="214" t="s">
        <v>153</v>
      </c>
      <c r="H14" s="214"/>
      <c r="I14" s="214"/>
      <c r="J14" s="214"/>
      <c r="K14" s="214" t="s">
        <v>154</v>
      </c>
      <c r="L14" s="214"/>
      <c r="M14" s="214"/>
      <c r="N14" s="214" t="s">
        <v>154</v>
      </c>
      <c r="O14" s="214"/>
      <c r="P14" s="214"/>
      <c r="Q14" s="214"/>
      <c r="R14" s="214"/>
      <c r="S14" s="214"/>
      <c r="T14" s="214"/>
      <c r="U14" s="214" t="s">
        <v>153</v>
      </c>
      <c r="V14" s="214"/>
      <c r="W14" s="214"/>
      <c r="X14" s="214"/>
      <c r="Y14" s="214" t="s">
        <v>154</v>
      </c>
      <c r="Z14" s="214"/>
      <c r="AA14" s="214"/>
      <c r="AB14" s="214" t="s">
        <v>153</v>
      </c>
      <c r="AC14" s="214"/>
      <c r="AD14" s="214"/>
      <c r="AE14" s="214"/>
      <c r="AF14" s="214" t="s">
        <v>154</v>
      </c>
      <c r="AG14" s="214"/>
      <c r="AH14" s="214"/>
      <c r="AI14" s="214"/>
      <c r="AJ14" s="214"/>
      <c r="AK14" s="214"/>
      <c r="AL14" s="214"/>
      <c r="AM14" s="214"/>
      <c r="AN14" s="216"/>
      <c r="AO14" s="73"/>
      <c r="AP14" s="73"/>
    </row>
    <row r="15" spans="1:42" ht="25.5" x14ac:dyDescent="0.25">
      <c r="A15" s="231"/>
      <c r="B15" s="231"/>
      <c r="C15" s="232"/>
      <c r="D15" s="231"/>
      <c r="E15" s="119" t="s">
        <v>3</v>
      </c>
      <c r="F15" s="119" t="s">
        <v>4</v>
      </c>
      <c r="G15" s="119" t="s">
        <v>12</v>
      </c>
      <c r="H15" s="119" t="s">
        <v>13</v>
      </c>
      <c r="I15" s="119" t="s">
        <v>168</v>
      </c>
      <c r="J15" s="119" t="s">
        <v>9</v>
      </c>
      <c r="K15" s="119" t="s">
        <v>157</v>
      </c>
      <c r="L15" s="119" t="s">
        <v>155</v>
      </c>
      <c r="M15" s="119" t="s">
        <v>152</v>
      </c>
      <c r="N15" s="119" t="s">
        <v>12</v>
      </c>
      <c r="O15" s="119" t="s">
        <v>13</v>
      </c>
      <c r="P15" s="119" t="s">
        <v>168</v>
      </c>
      <c r="Q15" s="119" t="s">
        <v>9</v>
      </c>
      <c r="R15" s="119" t="s">
        <v>157</v>
      </c>
      <c r="S15" s="119" t="s">
        <v>155</v>
      </c>
      <c r="T15" s="119" t="s">
        <v>152</v>
      </c>
      <c r="U15" s="119" t="s">
        <v>12</v>
      </c>
      <c r="V15" s="119" t="s">
        <v>13</v>
      </c>
      <c r="W15" s="119" t="s">
        <v>168</v>
      </c>
      <c r="X15" s="119" t="s">
        <v>9</v>
      </c>
      <c r="Y15" s="119" t="s">
        <v>157</v>
      </c>
      <c r="Z15" s="119" t="s">
        <v>155</v>
      </c>
      <c r="AA15" s="119" t="s">
        <v>152</v>
      </c>
      <c r="AB15" s="119" t="s">
        <v>12</v>
      </c>
      <c r="AC15" s="119" t="s">
        <v>13</v>
      </c>
      <c r="AD15" s="119" t="s">
        <v>168</v>
      </c>
      <c r="AE15" s="119" t="s">
        <v>9</v>
      </c>
      <c r="AF15" s="119" t="s">
        <v>157</v>
      </c>
      <c r="AG15" s="119" t="s">
        <v>155</v>
      </c>
      <c r="AH15" s="119" t="s">
        <v>152</v>
      </c>
      <c r="AI15" s="119" t="s">
        <v>12</v>
      </c>
      <c r="AJ15" s="120" t="s">
        <v>13</v>
      </c>
      <c r="AK15" s="120" t="s">
        <v>158</v>
      </c>
      <c r="AL15" s="119" t="s">
        <v>157</v>
      </c>
      <c r="AM15" s="120" t="s">
        <v>159</v>
      </c>
      <c r="AN15" s="120" t="s">
        <v>156</v>
      </c>
      <c r="AO15" s="74"/>
      <c r="AP15" s="74"/>
    </row>
    <row r="16" spans="1:42" ht="108.75" customHeight="1" x14ac:dyDescent="0.25">
      <c r="A16" s="75">
        <v>1</v>
      </c>
      <c r="B16" s="94" t="s">
        <v>245</v>
      </c>
      <c r="C16" s="76" t="s">
        <v>246</v>
      </c>
      <c r="D16" s="76" t="s">
        <v>247</v>
      </c>
      <c r="E16" s="77">
        <v>43850</v>
      </c>
      <c r="F16" s="77">
        <v>44196</v>
      </c>
      <c r="G16" s="76">
        <v>1</v>
      </c>
      <c r="H16" s="75">
        <v>1</v>
      </c>
      <c r="I16" s="122">
        <f t="shared" ref="I16:I34" si="0">IFERROR(H16/G16,"")</f>
        <v>1</v>
      </c>
      <c r="J16" s="75" t="s">
        <v>297</v>
      </c>
      <c r="K16" s="123"/>
      <c r="L16" s="122">
        <f t="shared" ref="L16:L34" si="1">IFERROR(K16/G16,"")</f>
        <v>0</v>
      </c>
      <c r="M16" s="124"/>
      <c r="N16" s="76">
        <v>1</v>
      </c>
      <c r="O16" s="75"/>
      <c r="P16" s="122">
        <f>IFERROR(O16/N16,"")</f>
        <v>0</v>
      </c>
      <c r="Q16" s="75"/>
      <c r="R16" s="124"/>
      <c r="S16" s="122">
        <f>IFERROR(R16/N16,"")</f>
        <v>0</v>
      </c>
      <c r="T16" s="124"/>
      <c r="U16" s="76">
        <v>1</v>
      </c>
      <c r="V16" s="121"/>
      <c r="W16" s="122">
        <f>IFERROR(V16/U16,"")</f>
        <v>0</v>
      </c>
      <c r="X16" s="75"/>
      <c r="Y16" s="123"/>
      <c r="Z16" s="122">
        <f>IFERROR(Y16/U16,"")</f>
        <v>0</v>
      </c>
      <c r="AA16" s="124"/>
      <c r="AB16" s="76">
        <v>1</v>
      </c>
      <c r="AC16" s="75"/>
      <c r="AD16" s="122">
        <f>IFERROR(AC16/AB16,"")</f>
        <v>0</v>
      </c>
      <c r="AE16" s="75"/>
      <c r="AF16" s="123"/>
      <c r="AG16" s="122">
        <f>IFERROR(AF16/AB16,"")</f>
        <v>0</v>
      </c>
      <c r="AH16" s="124"/>
      <c r="AI16" s="125">
        <f t="shared" ref="AI16:AJ34" si="2">SUM(G16,N16,U16,AB16)</f>
        <v>4</v>
      </c>
      <c r="AJ16" s="125">
        <f t="shared" si="2"/>
        <v>1</v>
      </c>
      <c r="AK16" s="122">
        <f>IFERROR(AJ16/AI16,"")</f>
        <v>0.25</v>
      </c>
      <c r="AL16" s="126">
        <f>SUM(K16,R16,Y16,AF16)</f>
        <v>0</v>
      </c>
      <c r="AM16" s="122">
        <f>IFERROR(AL16/AI16,"")</f>
        <v>0</v>
      </c>
      <c r="AN16" s="127" t="s">
        <v>299</v>
      </c>
      <c r="AO16" s="78"/>
      <c r="AP16" s="78"/>
    </row>
    <row r="17" spans="1:42" ht="57" x14ac:dyDescent="0.25">
      <c r="A17" s="75">
        <v>2</v>
      </c>
      <c r="B17" s="94" t="s">
        <v>248</v>
      </c>
      <c r="C17" s="76" t="s">
        <v>249</v>
      </c>
      <c r="D17" s="76" t="s">
        <v>247</v>
      </c>
      <c r="E17" s="77">
        <v>43922</v>
      </c>
      <c r="F17" s="77">
        <v>44196</v>
      </c>
      <c r="G17" s="76">
        <v>2</v>
      </c>
      <c r="H17" s="75"/>
      <c r="I17" s="122">
        <f t="shared" si="0"/>
        <v>0</v>
      </c>
      <c r="J17" s="75"/>
      <c r="K17" s="124"/>
      <c r="L17" s="122">
        <f t="shared" si="1"/>
        <v>0</v>
      </c>
      <c r="M17" s="124"/>
      <c r="N17" s="76">
        <v>3</v>
      </c>
      <c r="O17" s="75"/>
      <c r="P17" s="122">
        <f t="shared" ref="P17:P34" si="3">IFERROR(O17/N17,"")</f>
        <v>0</v>
      </c>
      <c r="Q17" s="75"/>
      <c r="R17" s="124"/>
      <c r="S17" s="122">
        <f t="shared" ref="S17:S34" si="4">IFERROR(R17/N17,"")</f>
        <v>0</v>
      </c>
      <c r="T17" s="124"/>
      <c r="U17" s="76">
        <v>3</v>
      </c>
      <c r="V17" s="75"/>
      <c r="W17" s="122">
        <f t="shared" ref="W17:W34" si="5">IFERROR(V17/U17,"")</f>
        <v>0</v>
      </c>
      <c r="X17" s="75"/>
      <c r="Y17" s="124"/>
      <c r="Z17" s="122">
        <f t="shared" ref="Z17:Z34" si="6">IFERROR(Y17/U17,"")</f>
        <v>0</v>
      </c>
      <c r="AA17" s="124"/>
      <c r="AB17" s="76">
        <v>3</v>
      </c>
      <c r="AC17" s="75"/>
      <c r="AD17" s="122">
        <f t="shared" ref="AD17:AD34" si="7">IFERROR(AC17/AB17,"")</f>
        <v>0</v>
      </c>
      <c r="AE17" s="75"/>
      <c r="AF17" s="124"/>
      <c r="AG17" s="122">
        <f t="shared" ref="AG17:AG34" si="8">IFERROR(AF17/AB17,"")</f>
        <v>0</v>
      </c>
      <c r="AH17" s="124"/>
      <c r="AI17" s="128">
        <f t="shared" si="2"/>
        <v>11</v>
      </c>
      <c r="AJ17" s="128">
        <f t="shared" si="2"/>
        <v>0</v>
      </c>
      <c r="AK17" s="122">
        <f t="shared" ref="AK17:AK34" si="9">IFERROR(AJ17/AI17,"")</f>
        <v>0</v>
      </c>
      <c r="AL17" s="126">
        <f t="shared" ref="AL17:AL34" si="10">SUM(K17,R17,Y17,AF17)</f>
        <v>0</v>
      </c>
      <c r="AM17" s="122">
        <f t="shared" ref="AM17:AM34" si="11">IFERROR(AL17/AI17,"")</f>
        <v>0</v>
      </c>
      <c r="AN17" s="127" t="s">
        <v>53</v>
      </c>
      <c r="AO17" s="78"/>
      <c r="AP17" s="78"/>
    </row>
    <row r="18" spans="1:42" ht="85.5" x14ac:dyDescent="0.25">
      <c r="A18" s="75">
        <v>3</v>
      </c>
      <c r="B18" s="94" t="s">
        <v>250</v>
      </c>
      <c r="C18" s="76" t="s">
        <v>251</v>
      </c>
      <c r="D18" s="76" t="s">
        <v>247</v>
      </c>
      <c r="E18" s="52">
        <v>43891</v>
      </c>
      <c r="F18" s="52">
        <v>43921</v>
      </c>
      <c r="G18" s="50">
        <v>1</v>
      </c>
      <c r="H18" s="75">
        <v>1</v>
      </c>
      <c r="I18" s="122">
        <f t="shared" si="0"/>
        <v>1</v>
      </c>
      <c r="J18" s="75" t="s">
        <v>304</v>
      </c>
      <c r="K18" s="124"/>
      <c r="L18" s="122">
        <f t="shared" si="1"/>
        <v>0</v>
      </c>
      <c r="M18" s="124"/>
      <c r="N18" s="50"/>
      <c r="O18" s="75"/>
      <c r="P18" s="122" t="str">
        <f t="shared" si="3"/>
        <v/>
      </c>
      <c r="Q18" s="75"/>
      <c r="R18" s="124"/>
      <c r="S18" s="122" t="str">
        <f t="shared" si="4"/>
        <v/>
      </c>
      <c r="T18" s="124"/>
      <c r="U18" s="50"/>
      <c r="V18" s="75"/>
      <c r="W18" s="122" t="str">
        <f t="shared" si="5"/>
        <v/>
      </c>
      <c r="X18" s="75"/>
      <c r="Y18" s="124"/>
      <c r="Z18" s="122" t="str">
        <f t="shared" si="6"/>
        <v/>
      </c>
      <c r="AA18" s="124"/>
      <c r="AB18" s="50"/>
      <c r="AC18" s="75"/>
      <c r="AD18" s="122" t="str">
        <f t="shared" si="7"/>
        <v/>
      </c>
      <c r="AE18" s="75"/>
      <c r="AF18" s="124"/>
      <c r="AG18" s="122" t="str">
        <f t="shared" si="8"/>
        <v/>
      </c>
      <c r="AH18" s="124"/>
      <c r="AI18" s="128">
        <f t="shared" si="2"/>
        <v>1</v>
      </c>
      <c r="AJ18" s="128">
        <f t="shared" si="2"/>
        <v>1</v>
      </c>
      <c r="AK18" s="122">
        <f t="shared" si="9"/>
        <v>1</v>
      </c>
      <c r="AL18" s="126">
        <f t="shared" si="10"/>
        <v>0</v>
      </c>
      <c r="AM18" s="122">
        <f t="shared" si="11"/>
        <v>0</v>
      </c>
      <c r="AN18" s="127" t="s">
        <v>305</v>
      </c>
      <c r="AO18" s="78"/>
      <c r="AP18" s="78"/>
    </row>
    <row r="19" spans="1:42" ht="57" x14ac:dyDescent="0.25">
      <c r="A19" s="75">
        <v>4</v>
      </c>
      <c r="B19" s="94" t="s">
        <v>252</v>
      </c>
      <c r="C19" s="76" t="s">
        <v>251</v>
      </c>
      <c r="D19" s="76" t="s">
        <v>247</v>
      </c>
      <c r="E19" s="52">
        <v>43891</v>
      </c>
      <c r="F19" s="52">
        <v>43921</v>
      </c>
      <c r="G19" s="50">
        <v>1</v>
      </c>
      <c r="H19" s="75">
        <v>1</v>
      </c>
      <c r="I19" s="122">
        <f t="shared" si="0"/>
        <v>1</v>
      </c>
      <c r="J19" s="75" t="s">
        <v>298</v>
      </c>
      <c r="K19" s="124"/>
      <c r="L19" s="122">
        <f t="shared" si="1"/>
        <v>0</v>
      </c>
      <c r="M19" s="124"/>
      <c r="N19" s="50"/>
      <c r="O19" s="75"/>
      <c r="P19" s="122" t="str">
        <f t="shared" si="3"/>
        <v/>
      </c>
      <c r="Q19" s="75"/>
      <c r="R19" s="124"/>
      <c r="S19" s="122" t="str">
        <f t="shared" si="4"/>
        <v/>
      </c>
      <c r="T19" s="124"/>
      <c r="U19" s="55"/>
      <c r="V19" s="75"/>
      <c r="W19" s="122" t="str">
        <f t="shared" si="5"/>
        <v/>
      </c>
      <c r="X19" s="75"/>
      <c r="Y19" s="124"/>
      <c r="Z19" s="122" t="str">
        <f t="shared" si="6"/>
        <v/>
      </c>
      <c r="AA19" s="124"/>
      <c r="AB19" s="50"/>
      <c r="AC19" s="75"/>
      <c r="AD19" s="122" t="str">
        <f t="shared" si="7"/>
        <v/>
      </c>
      <c r="AE19" s="75"/>
      <c r="AF19" s="124"/>
      <c r="AG19" s="122" t="str">
        <f t="shared" si="8"/>
        <v/>
      </c>
      <c r="AH19" s="124"/>
      <c r="AI19" s="128">
        <f t="shared" si="2"/>
        <v>1</v>
      </c>
      <c r="AJ19" s="128">
        <f t="shared" si="2"/>
        <v>1</v>
      </c>
      <c r="AK19" s="122">
        <f t="shared" si="9"/>
        <v>1</v>
      </c>
      <c r="AL19" s="126">
        <f t="shared" si="10"/>
        <v>0</v>
      </c>
      <c r="AM19" s="122">
        <f t="shared" si="11"/>
        <v>0</v>
      </c>
      <c r="AN19" s="127" t="s">
        <v>300</v>
      </c>
      <c r="AO19" s="78"/>
      <c r="AP19" s="78"/>
    </row>
    <row r="20" spans="1:42" ht="57" x14ac:dyDescent="0.25">
      <c r="A20" s="75">
        <v>5</v>
      </c>
      <c r="B20" s="94" t="s">
        <v>253</v>
      </c>
      <c r="C20" s="76" t="s">
        <v>254</v>
      </c>
      <c r="D20" s="76" t="s">
        <v>247</v>
      </c>
      <c r="E20" s="52">
        <v>43922</v>
      </c>
      <c r="F20" s="52">
        <v>44012</v>
      </c>
      <c r="G20" s="50"/>
      <c r="H20" s="75"/>
      <c r="I20" s="122" t="str">
        <f t="shared" si="0"/>
        <v/>
      </c>
      <c r="J20" s="75"/>
      <c r="K20" s="124"/>
      <c r="L20" s="122" t="str">
        <f t="shared" si="1"/>
        <v/>
      </c>
      <c r="M20" s="124"/>
      <c r="N20" s="50">
        <v>1</v>
      </c>
      <c r="O20" s="75"/>
      <c r="P20" s="122">
        <f>IFERROR(O20/N20,"")</f>
        <v>0</v>
      </c>
      <c r="Q20" s="75"/>
      <c r="R20" s="124"/>
      <c r="S20" s="122">
        <f t="shared" si="4"/>
        <v>0</v>
      </c>
      <c r="T20" s="124"/>
      <c r="U20" s="55"/>
      <c r="V20" s="75"/>
      <c r="W20" s="122" t="str">
        <f t="shared" si="5"/>
        <v/>
      </c>
      <c r="X20" s="75"/>
      <c r="Y20" s="124"/>
      <c r="Z20" s="122" t="str">
        <f t="shared" si="6"/>
        <v/>
      </c>
      <c r="AA20" s="124"/>
      <c r="AB20" s="50"/>
      <c r="AC20" s="75"/>
      <c r="AD20" s="122" t="str">
        <f t="shared" si="7"/>
        <v/>
      </c>
      <c r="AE20" s="75"/>
      <c r="AF20" s="124"/>
      <c r="AG20" s="122" t="str">
        <f t="shared" si="8"/>
        <v/>
      </c>
      <c r="AH20" s="124"/>
      <c r="AI20" s="128">
        <f t="shared" si="2"/>
        <v>1</v>
      </c>
      <c r="AJ20" s="128">
        <f t="shared" si="2"/>
        <v>0</v>
      </c>
      <c r="AK20" s="122">
        <f t="shared" si="9"/>
        <v>0</v>
      </c>
      <c r="AL20" s="126">
        <f t="shared" si="10"/>
        <v>0</v>
      </c>
      <c r="AM20" s="122">
        <f t="shared" si="11"/>
        <v>0</v>
      </c>
      <c r="AN20" s="127" t="s">
        <v>53</v>
      </c>
      <c r="AO20" s="78"/>
      <c r="AP20" s="78"/>
    </row>
    <row r="21" spans="1:42" ht="57" x14ac:dyDescent="0.25">
      <c r="A21" s="75">
        <v>6</v>
      </c>
      <c r="B21" s="94" t="s">
        <v>255</v>
      </c>
      <c r="C21" s="76" t="s">
        <v>254</v>
      </c>
      <c r="D21" s="76" t="s">
        <v>247</v>
      </c>
      <c r="E21" s="52">
        <v>43922</v>
      </c>
      <c r="F21" s="52">
        <v>44012</v>
      </c>
      <c r="G21" s="79"/>
      <c r="H21" s="75"/>
      <c r="I21" s="122" t="str">
        <f t="shared" si="0"/>
        <v/>
      </c>
      <c r="J21" s="75"/>
      <c r="K21" s="124"/>
      <c r="L21" s="122" t="str">
        <f t="shared" si="1"/>
        <v/>
      </c>
      <c r="M21" s="124"/>
      <c r="N21" s="79">
        <v>1</v>
      </c>
      <c r="O21" s="75"/>
      <c r="P21" s="122">
        <f t="shared" si="3"/>
        <v>0</v>
      </c>
      <c r="Q21" s="75"/>
      <c r="R21" s="124"/>
      <c r="S21" s="122">
        <f t="shared" si="4"/>
        <v>0</v>
      </c>
      <c r="T21" s="124"/>
      <c r="U21" s="79"/>
      <c r="V21" s="75"/>
      <c r="W21" s="122" t="str">
        <f t="shared" si="5"/>
        <v/>
      </c>
      <c r="X21" s="75"/>
      <c r="Y21" s="124"/>
      <c r="Z21" s="122" t="str">
        <f t="shared" si="6"/>
        <v/>
      </c>
      <c r="AA21" s="124"/>
      <c r="AB21" s="79"/>
      <c r="AC21" s="75"/>
      <c r="AD21" s="122" t="str">
        <f t="shared" si="7"/>
        <v/>
      </c>
      <c r="AE21" s="75"/>
      <c r="AF21" s="124"/>
      <c r="AG21" s="122" t="str">
        <f t="shared" si="8"/>
        <v/>
      </c>
      <c r="AH21" s="124"/>
      <c r="AI21" s="128">
        <f t="shared" si="2"/>
        <v>1</v>
      </c>
      <c r="AJ21" s="128">
        <f t="shared" si="2"/>
        <v>0</v>
      </c>
      <c r="AK21" s="122">
        <f t="shared" si="9"/>
        <v>0</v>
      </c>
      <c r="AL21" s="126">
        <f t="shared" si="10"/>
        <v>0</v>
      </c>
      <c r="AM21" s="122">
        <f t="shared" si="11"/>
        <v>0</v>
      </c>
      <c r="AN21" s="127" t="s">
        <v>53</v>
      </c>
      <c r="AO21" s="78"/>
      <c r="AP21" s="78"/>
    </row>
    <row r="22" spans="1:42" ht="57" x14ac:dyDescent="0.25">
      <c r="A22" s="75">
        <v>7</v>
      </c>
      <c r="B22" s="94" t="s">
        <v>256</v>
      </c>
      <c r="C22" s="76" t="s">
        <v>257</v>
      </c>
      <c r="D22" s="76" t="s">
        <v>247</v>
      </c>
      <c r="E22" s="80">
        <v>43922</v>
      </c>
      <c r="F22" s="80">
        <v>44195</v>
      </c>
      <c r="G22" s="79"/>
      <c r="H22" s="121"/>
      <c r="I22" s="122" t="str">
        <f>IFERROR(H22/G22,"")</f>
        <v/>
      </c>
      <c r="J22" s="75"/>
      <c r="K22" s="123"/>
      <c r="L22" s="122" t="str">
        <f t="shared" si="1"/>
        <v/>
      </c>
      <c r="M22" s="124"/>
      <c r="N22" s="79"/>
      <c r="O22" s="75"/>
      <c r="P22" s="122" t="str">
        <f t="shared" si="3"/>
        <v/>
      </c>
      <c r="Q22" s="75"/>
      <c r="R22" s="124"/>
      <c r="S22" s="122" t="str">
        <f t="shared" si="4"/>
        <v/>
      </c>
      <c r="T22" s="124"/>
      <c r="U22" s="79">
        <v>1</v>
      </c>
      <c r="V22" s="75"/>
      <c r="W22" s="122">
        <f t="shared" si="5"/>
        <v>0</v>
      </c>
      <c r="X22" s="75"/>
      <c r="Y22" s="124"/>
      <c r="Z22" s="122">
        <f t="shared" si="6"/>
        <v>0</v>
      </c>
      <c r="AA22" s="124"/>
      <c r="AB22" s="79"/>
      <c r="AC22" s="75"/>
      <c r="AD22" s="122" t="str">
        <f t="shared" si="7"/>
        <v/>
      </c>
      <c r="AE22" s="75"/>
      <c r="AF22" s="124"/>
      <c r="AG22" s="122" t="str">
        <f t="shared" si="8"/>
        <v/>
      </c>
      <c r="AH22" s="124"/>
      <c r="AI22" s="125">
        <f t="shared" si="2"/>
        <v>1</v>
      </c>
      <c r="AJ22" s="125">
        <f t="shared" si="2"/>
        <v>0</v>
      </c>
      <c r="AK22" s="122">
        <f t="shared" si="9"/>
        <v>0</v>
      </c>
      <c r="AL22" s="126">
        <f t="shared" si="10"/>
        <v>0</v>
      </c>
      <c r="AM22" s="122">
        <f t="shared" si="11"/>
        <v>0</v>
      </c>
      <c r="AN22" s="127" t="s">
        <v>53</v>
      </c>
      <c r="AO22" s="78"/>
      <c r="AP22" s="78"/>
    </row>
    <row r="23" spans="1:42" ht="57" x14ac:dyDescent="0.25">
      <c r="A23" s="75">
        <v>8</v>
      </c>
      <c r="B23" s="94" t="s">
        <v>258</v>
      </c>
      <c r="C23" s="76" t="s">
        <v>259</v>
      </c>
      <c r="D23" s="76" t="s">
        <v>247</v>
      </c>
      <c r="E23" s="80">
        <v>44075</v>
      </c>
      <c r="F23" s="80">
        <v>44195</v>
      </c>
      <c r="G23" s="79"/>
      <c r="H23" s="75"/>
      <c r="I23" s="122" t="str">
        <f>IFERROR(H23/G23,"")</f>
        <v/>
      </c>
      <c r="J23" s="75"/>
      <c r="K23" s="124"/>
      <c r="L23" s="122" t="str">
        <f t="shared" si="1"/>
        <v/>
      </c>
      <c r="M23" s="124"/>
      <c r="N23" s="79"/>
      <c r="O23" s="75"/>
      <c r="P23" s="122" t="str">
        <f>IFERROR(O23/N23,"")</f>
        <v/>
      </c>
      <c r="Q23" s="75"/>
      <c r="R23" s="124"/>
      <c r="S23" s="122" t="str">
        <f t="shared" si="4"/>
        <v/>
      </c>
      <c r="T23" s="124"/>
      <c r="U23" s="79"/>
      <c r="V23" s="75"/>
      <c r="W23" s="122" t="str">
        <f t="shared" si="5"/>
        <v/>
      </c>
      <c r="X23" s="75"/>
      <c r="Y23" s="124"/>
      <c r="Z23" s="122" t="str">
        <f t="shared" si="6"/>
        <v/>
      </c>
      <c r="AA23" s="124"/>
      <c r="AB23" s="79">
        <v>3</v>
      </c>
      <c r="AC23" s="75"/>
      <c r="AD23" s="122">
        <f t="shared" si="7"/>
        <v>0</v>
      </c>
      <c r="AE23" s="75"/>
      <c r="AF23" s="124"/>
      <c r="AG23" s="122">
        <f t="shared" si="8"/>
        <v>0</v>
      </c>
      <c r="AH23" s="124"/>
      <c r="AI23" s="128">
        <f t="shared" si="2"/>
        <v>3</v>
      </c>
      <c r="AJ23" s="128">
        <f t="shared" si="2"/>
        <v>0</v>
      </c>
      <c r="AK23" s="122">
        <f t="shared" si="9"/>
        <v>0</v>
      </c>
      <c r="AL23" s="126">
        <f t="shared" si="10"/>
        <v>0</v>
      </c>
      <c r="AM23" s="122">
        <f t="shared" si="11"/>
        <v>0</v>
      </c>
      <c r="AN23" s="127" t="s">
        <v>53</v>
      </c>
      <c r="AO23" s="78"/>
      <c r="AP23" s="78"/>
    </row>
    <row r="24" spans="1:42" ht="57" x14ac:dyDescent="0.25">
      <c r="A24" s="75">
        <v>9</v>
      </c>
      <c r="B24" s="94" t="s">
        <v>260</v>
      </c>
      <c r="C24" s="76" t="s">
        <v>261</v>
      </c>
      <c r="D24" s="76" t="s">
        <v>247</v>
      </c>
      <c r="E24" s="80">
        <v>44044</v>
      </c>
      <c r="F24" s="80">
        <v>44104</v>
      </c>
      <c r="G24" s="79"/>
      <c r="H24" s="75"/>
      <c r="I24" s="122" t="str">
        <f t="shared" si="0"/>
        <v/>
      </c>
      <c r="J24" s="75"/>
      <c r="K24" s="124"/>
      <c r="L24" s="122" t="str">
        <f t="shared" si="1"/>
        <v/>
      </c>
      <c r="M24" s="124"/>
      <c r="N24" s="79"/>
      <c r="O24" s="75"/>
      <c r="P24" s="122" t="str">
        <f>IFERROR(O24/N24,"")</f>
        <v/>
      </c>
      <c r="Q24" s="75"/>
      <c r="R24" s="124"/>
      <c r="S24" s="122" t="str">
        <f t="shared" si="4"/>
        <v/>
      </c>
      <c r="T24" s="124"/>
      <c r="U24" s="79">
        <v>1</v>
      </c>
      <c r="V24" s="75"/>
      <c r="W24" s="122">
        <f t="shared" si="5"/>
        <v>0</v>
      </c>
      <c r="X24" s="75"/>
      <c r="Y24" s="124"/>
      <c r="Z24" s="122">
        <f t="shared" si="6"/>
        <v>0</v>
      </c>
      <c r="AA24" s="124"/>
      <c r="AB24" s="79"/>
      <c r="AC24" s="75"/>
      <c r="AD24" s="122" t="str">
        <f t="shared" si="7"/>
        <v/>
      </c>
      <c r="AE24" s="75"/>
      <c r="AF24" s="124"/>
      <c r="AG24" s="122" t="str">
        <f t="shared" si="8"/>
        <v/>
      </c>
      <c r="AH24" s="124"/>
      <c r="AI24" s="128">
        <f t="shared" si="2"/>
        <v>1</v>
      </c>
      <c r="AJ24" s="128">
        <f t="shared" si="2"/>
        <v>0</v>
      </c>
      <c r="AK24" s="122">
        <f t="shared" si="9"/>
        <v>0</v>
      </c>
      <c r="AL24" s="126">
        <f t="shared" si="10"/>
        <v>0</v>
      </c>
      <c r="AM24" s="122">
        <f t="shared" si="11"/>
        <v>0</v>
      </c>
      <c r="AN24" s="127" t="s">
        <v>53</v>
      </c>
      <c r="AO24" s="78"/>
      <c r="AP24" s="78"/>
    </row>
    <row r="25" spans="1:42" ht="57" x14ac:dyDescent="0.25">
      <c r="A25" s="75">
        <v>10</v>
      </c>
      <c r="B25" s="94" t="s">
        <v>262</v>
      </c>
      <c r="C25" s="76" t="s">
        <v>263</v>
      </c>
      <c r="D25" s="76" t="s">
        <v>247</v>
      </c>
      <c r="E25" s="80">
        <v>43862</v>
      </c>
      <c r="F25" s="80">
        <v>44195</v>
      </c>
      <c r="G25" s="75">
        <v>1</v>
      </c>
      <c r="H25" s="75"/>
      <c r="I25" s="122">
        <f t="shared" si="0"/>
        <v>0</v>
      </c>
      <c r="J25" s="75"/>
      <c r="K25" s="124"/>
      <c r="L25" s="122">
        <f t="shared" si="1"/>
        <v>0</v>
      </c>
      <c r="M25" s="124"/>
      <c r="N25" s="75">
        <v>2</v>
      </c>
      <c r="O25" s="75"/>
      <c r="P25" s="122">
        <f t="shared" ref="P25:P32" si="12">IFERROR(O25/N25,"")</f>
        <v>0</v>
      </c>
      <c r="Q25" s="75"/>
      <c r="R25" s="124"/>
      <c r="S25" s="122">
        <f t="shared" si="4"/>
        <v>0</v>
      </c>
      <c r="T25" s="124"/>
      <c r="U25" s="75">
        <v>1</v>
      </c>
      <c r="V25" s="75"/>
      <c r="W25" s="122">
        <f t="shared" si="5"/>
        <v>0</v>
      </c>
      <c r="X25" s="75"/>
      <c r="Y25" s="124"/>
      <c r="Z25" s="122">
        <f t="shared" si="6"/>
        <v>0</v>
      </c>
      <c r="AA25" s="124"/>
      <c r="AB25" s="75">
        <v>2</v>
      </c>
      <c r="AC25" s="75"/>
      <c r="AD25" s="122">
        <f t="shared" si="7"/>
        <v>0</v>
      </c>
      <c r="AE25" s="75"/>
      <c r="AF25" s="124"/>
      <c r="AG25" s="122">
        <f t="shared" si="8"/>
        <v>0</v>
      </c>
      <c r="AH25" s="124"/>
      <c r="AI25" s="128">
        <f t="shared" si="2"/>
        <v>6</v>
      </c>
      <c r="AJ25" s="128">
        <f t="shared" si="2"/>
        <v>0</v>
      </c>
      <c r="AK25" s="122">
        <f t="shared" si="9"/>
        <v>0</v>
      </c>
      <c r="AL25" s="126">
        <f t="shared" si="10"/>
        <v>0</v>
      </c>
      <c r="AM25" s="122">
        <f t="shared" si="11"/>
        <v>0</v>
      </c>
      <c r="AN25" s="127" t="s">
        <v>53</v>
      </c>
      <c r="AO25" s="78"/>
      <c r="AP25" s="78"/>
    </row>
    <row r="26" spans="1:42" ht="57" x14ac:dyDescent="0.25">
      <c r="A26" s="75">
        <v>11</v>
      </c>
      <c r="B26" s="94" t="s">
        <v>264</v>
      </c>
      <c r="C26" s="76" t="s">
        <v>265</v>
      </c>
      <c r="D26" s="76" t="s">
        <v>247</v>
      </c>
      <c r="E26" s="80">
        <v>44136</v>
      </c>
      <c r="F26" s="80">
        <v>44195</v>
      </c>
      <c r="G26" s="75"/>
      <c r="H26" s="75"/>
      <c r="I26" s="122" t="str">
        <f t="shared" si="0"/>
        <v/>
      </c>
      <c r="J26" s="75"/>
      <c r="K26" s="124"/>
      <c r="L26" s="122" t="str">
        <f t="shared" si="1"/>
        <v/>
      </c>
      <c r="M26" s="124"/>
      <c r="N26" s="75"/>
      <c r="O26" s="75"/>
      <c r="P26" s="122" t="str">
        <f t="shared" si="12"/>
        <v/>
      </c>
      <c r="Q26" s="75"/>
      <c r="R26" s="124"/>
      <c r="S26" s="122" t="str">
        <f t="shared" si="4"/>
        <v/>
      </c>
      <c r="T26" s="124"/>
      <c r="U26" s="75"/>
      <c r="V26" s="75"/>
      <c r="W26" s="122" t="str">
        <f t="shared" si="5"/>
        <v/>
      </c>
      <c r="X26" s="75"/>
      <c r="Y26" s="124"/>
      <c r="Z26" s="122" t="str">
        <f t="shared" si="6"/>
        <v/>
      </c>
      <c r="AA26" s="124"/>
      <c r="AB26" s="75">
        <v>2</v>
      </c>
      <c r="AC26" s="75"/>
      <c r="AD26" s="122">
        <f t="shared" si="7"/>
        <v>0</v>
      </c>
      <c r="AE26" s="75"/>
      <c r="AF26" s="124"/>
      <c r="AG26" s="122">
        <f t="shared" si="8"/>
        <v>0</v>
      </c>
      <c r="AH26" s="124"/>
      <c r="AI26" s="128">
        <f t="shared" si="2"/>
        <v>2</v>
      </c>
      <c r="AJ26" s="128">
        <f t="shared" si="2"/>
        <v>0</v>
      </c>
      <c r="AK26" s="122">
        <f t="shared" si="9"/>
        <v>0</v>
      </c>
      <c r="AL26" s="126">
        <f t="shared" si="10"/>
        <v>0</v>
      </c>
      <c r="AM26" s="122">
        <f t="shared" si="11"/>
        <v>0</v>
      </c>
      <c r="AN26" s="127" t="s">
        <v>53</v>
      </c>
      <c r="AO26" s="78"/>
      <c r="AP26" s="78"/>
    </row>
    <row r="27" spans="1:42" ht="57" x14ac:dyDescent="0.25">
      <c r="A27" s="75">
        <v>12</v>
      </c>
      <c r="B27" s="94" t="s">
        <v>266</v>
      </c>
      <c r="C27" s="76" t="s">
        <v>267</v>
      </c>
      <c r="D27" s="76" t="s">
        <v>247</v>
      </c>
      <c r="E27" s="80">
        <v>43922</v>
      </c>
      <c r="F27" s="80">
        <v>43981</v>
      </c>
      <c r="G27" s="75"/>
      <c r="H27" s="75"/>
      <c r="I27" s="122" t="str">
        <f t="shared" si="0"/>
        <v/>
      </c>
      <c r="J27" s="75"/>
      <c r="K27" s="124"/>
      <c r="L27" s="122" t="str">
        <f t="shared" si="1"/>
        <v/>
      </c>
      <c r="M27" s="124"/>
      <c r="N27" s="75">
        <v>1</v>
      </c>
      <c r="O27" s="75"/>
      <c r="P27" s="122">
        <f t="shared" si="12"/>
        <v>0</v>
      </c>
      <c r="Q27" s="75"/>
      <c r="R27" s="124"/>
      <c r="S27" s="122">
        <f t="shared" si="4"/>
        <v>0</v>
      </c>
      <c r="T27" s="124"/>
      <c r="U27" s="75"/>
      <c r="V27" s="75"/>
      <c r="W27" s="122" t="str">
        <f t="shared" si="5"/>
        <v/>
      </c>
      <c r="X27" s="75"/>
      <c r="Y27" s="124"/>
      <c r="Z27" s="122" t="str">
        <f t="shared" si="6"/>
        <v/>
      </c>
      <c r="AA27" s="124"/>
      <c r="AB27" s="75"/>
      <c r="AC27" s="75"/>
      <c r="AD27" s="122" t="str">
        <f t="shared" si="7"/>
        <v/>
      </c>
      <c r="AE27" s="75"/>
      <c r="AF27" s="124"/>
      <c r="AG27" s="122" t="str">
        <f t="shared" si="8"/>
        <v/>
      </c>
      <c r="AH27" s="124"/>
      <c r="AI27" s="128">
        <f t="shared" si="2"/>
        <v>1</v>
      </c>
      <c r="AJ27" s="128">
        <f t="shared" si="2"/>
        <v>0</v>
      </c>
      <c r="AK27" s="122">
        <f t="shared" si="9"/>
        <v>0</v>
      </c>
      <c r="AL27" s="126">
        <f t="shared" si="10"/>
        <v>0</v>
      </c>
      <c r="AM27" s="122">
        <f t="shared" si="11"/>
        <v>0</v>
      </c>
      <c r="AN27" s="127" t="s">
        <v>53</v>
      </c>
      <c r="AO27" s="78"/>
      <c r="AP27" s="78"/>
    </row>
    <row r="28" spans="1:42" ht="57" x14ac:dyDescent="0.25">
      <c r="A28" s="75">
        <v>13</v>
      </c>
      <c r="B28" s="94" t="s">
        <v>268</v>
      </c>
      <c r="C28" s="76" t="s">
        <v>269</v>
      </c>
      <c r="D28" s="76" t="s">
        <v>247</v>
      </c>
      <c r="E28" s="80">
        <v>43922</v>
      </c>
      <c r="F28" s="80">
        <v>44134</v>
      </c>
      <c r="G28" s="75"/>
      <c r="H28" s="75"/>
      <c r="I28" s="122" t="str">
        <f t="shared" si="0"/>
        <v/>
      </c>
      <c r="J28" s="75"/>
      <c r="K28" s="124"/>
      <c r="L28" s="122" t="str">
        <f t="shared" si="1"/>
        <v/>
      </c>
      <c r="M28" s="124"/>
      <c r="N28" s="75"/>
      <c r="O28" s="75"/>
      <c r="P28" s="122" t="str">
        <f t="shared" si="12"/>
        <v/>
      </c>
      <c r="Q28" s="75"/>
      <c r="R28" s="124"/>
      <c r="S28" s="122" t="str">
        <f t="shared" si="4"/>
        <v/>
      </c>
      <c r="T28" s="124"/>
      <c r="U28" s="75">
        <v>1</v>
      </c>
      <c r="V28" s="75"/>
      <c r="W28" s="122">
        <f t="shared" si="5"/>
        <v>0</v>
      </c>
      <c r="X28" s="75"/>
      <c r="Y28" s="124"/>
      <c r="Z28" s="122">
        <f t="shared" si="6"/>
        <v>0</v>
      </c>
      <c r="AA28" s="124"/>
      <c r="AB28" s="75"/>
      <c r="AC28" s="75"/>
      <c r="AD28" s="122" t="str">
        <f t="shared" si="7"/>
        <v/>
      </c>
      <c r="AE28" s="75"/>
      <c r="AF28" s="124"/>
      <c r="AG28" s="122" t="str">
        <f t="shared" si="8"/>
        <v/>
      </c>
      <c r="AH28" s="124"/>
      <c r="AI28" s="128">
        <f t="shared" si="2"/>
        <v>1</v>
      </c>
      <c r="AJ28" s="128">
        <f t="shared" si="2"/>
        <v>0</v>
      </c>
      <c r="AK28" s="122">
        <f t="shared" si="9"/>
        <v>0</v>
      </c>
      <c r="AL28" s="126">
        <f t="shared" si="10"/>
        <v>0</v>
      </c>
      <c r="AM28" s="122">
        <f t="shared" si="11"/>
        <v>0</v>
      </c>
      <c r="AN28" s="127" t="s">
        <v>53</v>
      </c>
      <c r="AO28" s="78"/>
      <c r="AP28" s="78"/>
    </row>
    <row r="29" spans="1:42" ht="57" x14ac:dyDescent="0.25">
      <c r="A29" s="75">
        <v>14</v>
      </c>
      <c r="B29" s="94" t="s">
        <v>270</v>
      </c>
      <c r="C29" s="76" t="s">
        <v>271</v>
      </c>
      <c r="D29" s="76" t="s">
        <v>247</v>
      </c>
      <c r="E29" s="80">
        <v>44105</v>
      </c>
      <c r="F29" s="80">
        <v>44165</v>
      </c>
      <c r="G29" s="75"/>
      <c r="H29" s="75"/>
      <c r="I29" s="122" t="str">
        <f t="shared" si="0"/>
        <v/>
      </c>
      <c r="J29" s="75"/>
      <c r="K29" s="124"/>
      <c r="L29" s="122" t="str">
        <f t="shared" si="1"/>
        <v/>
      </c>
      <c r="M29" s="124"/>
      <c r="N29" s="75"/>
      <c r="O29" s="75"/>
      <c r="P29" s="122" t="str">
        <f t="shared" si="12"/>
        <v/>
      </c>
      <c r="Q29" s="75"/>
      <c r="R29" s="124"/>
      <c r="S29" s="122" t="str">
        <f t="shared" si="4"/>
        <v/>
      </c>
      <c r="T29" s="124"/>
      <c r="U29" s="75"/>
      <c r="V29" s="75"/>
      <c r="W29" s="122" t="str">
        <f t="shared" si="5"/>
        <v/>
      </c>
      <c r="X29" s="75"/>
      <c r="Y29" s="124"/>
      <c r="Z29" s="122" t="str">
        <f t="shared" si="6"/>
        <v/>
      </c>
      <c r="AA29" s="124"/>
      <c r="AB29" s="75">
        <v>1</v>
      </c>
      <c r="AC29" s="75"/>
      <c r="AD29" s="122">
        <f t="shared" si="7"/>
        <v>0</v>
      </c>
      <c r="AE29" s="75"/>
      <c r="AF29" s="124"/>
      <c r="AG29" s="122">
        <f t="shared" si="8"/>
        <v>0</v>
      </c>
      <c r="AH29" s="124"/>
      <c r="AI29" s="128">
        <f t="shared" si="2"/>
        <v>1</v>
      </c>
      <c r="AJ29" s="128">
        <f t="shared" si="2"/>
        <v>0</v>
      </c>
      <c r="AK29" s="122">
        <f t="shared" si="9"/>
        <v>0</v>
      </c>
      <c r="AL29" s="126">
        <f t="shared" si="10"/>
        <v>0</v>
      </c>
      <c r="AM29" s="122">
        <f t="shared" si="11"/>
        <v>0</v>
      </c>
      <c r="AN29" s="127" t="s">
        <v>53</v>
      </c>
      <c r="AO29" s="78"/>
      <c r="AP29" s="78"/>
    </row>
    <row r="30" spans="1:42" ht="57" x14ac:dyDescent="0.25">
      <c r="A30" s="75">
        <v>15</v>
      </c>
      <c r="B30" s="94" t="s">
        <v>272</v>
      </c>
      <c r="C30" s="76" t="s">
        <v>273</v>
      </c>
      <c r="D30" s="76" t="s">
        <v>247</v>
      </c>
      <c r="E30" s="80">
        <v>43922</v>
      </c>
      <c r="F30" s="80">
        <v>44196</v>
      </c>
      <c r="G30" s="75"/>
      <c r="H30" s="75"/>
      <c r="I30" s="122" t="str">
        <f t="shared" si="0"/>
        <v/>
      </c>
      <c r="J30" s="75"/>
      <c r="K30" s="124"/>
      <c r="L30" s="122" t="str">
        <f t="shared" si="1"/>
        <v/>
      </c>
      <c r="M30" s="124"/>
      <c r="N30" s="75">
        <v>1</v>
      </c>
      <c r="O30" s="75"/>
      <c r="P30" s="122">
        <f t="shared" si="12"/>
        <v>0</v>
      </c>
      <c r="Q30" s="75"/>
      <c r="R30" s="124"/>
      <c r="S30" s="122">
        <f t="shared" si="4"/>
        <v>0</v>
      </c>
      <c r="T30" s="124"/>
      <c r="U30" s="75"/>
      <c r="V30" s="75"/>
      <c r="W30" s="122" t="str">
        <f t="shared" si="5"/>
        <v/>
      </c>
      <c r="X30" s="75"/>
      <c r="Y30" s="124"/>
      <c r="Z30" s="122" t="str">
        <f t="shared" si="6"/>
        <v/>
      </c>
      <c r="AA30" s="124"/>
      <c r="AB30" s="75">
        <v>1</v>
      </c>
      <c r="AC30" s="75"/>
      <c r="AD30" s="122">
        <f t="shared" si="7"/>
        <v>0</v>
      </c>
      <c r="AE30" s="75"/>
      <c r="AF30" s="124"/>
      <c r="AG30" s="122">
        <f t="shared" si="8"/>
        <v>0</v>
      </c>
      <c r="AH30" s="124"/>
      <c r="AI30" s="128">
        <f t="shared" si="2"/>
        <v>2</v>
      </c>
      <c r="AJ30" s="128">
        <f t="shared" si="2"/>
        <v>0</v>
      </c>
      <c r="AK30" s="122">
        <f t="shared" si="9"/>
        <v>0</v>
      </c>
      <c r="AL30" s="126">
        <f t="shared" si="10"/>
        <v>0</v>
      </c>
      <c r="AM30" s="122">
        <f t="shared" si="11"/>
        <v>0</v>
      </c>
      <c r="AN30" s="127" t="s">
        <v>53</v>
      </c>
      <c r="AO30" s="78"/>
      <c r="AP30" s="78"/>
    </row>
    <row r="31" spans="1:42" ht="57" x14ac:dyDescent="0.25">
      <c r="A31" s="75">
        <v>16</v>
      </c>
      <c r="B31" s="94" t="s">
        <v>274</v>
      </c>
      <c r="C31" s="76" t="s">
        <v>275</v>
      </c>
      <c r="D31" s="76" t="s">
        <v>247</v>
      </c>
      <c r="E31" s="80">
        <v>44166</v>
      </c>
      <c r="F31" s="80">
        <v>44195</v>
      </c>
      <c r="G31" s="75"/>
      <c r="H31" s="75"/>
      <c r="I31" s="122" t="str">
        <f t="shared" si="0"/>
        <v/>
      </c>
      <c r="J31" s="75"/>
      <c r="K31" s="124"/>
      <c r="L31" s="122" t="str">
        <f t="shared" si="1"/>
        <v/>
      </c>
      <c r="M31" s="124"/>
      <c r="N31" s="75"/>
      <c r="O31" s="75"/>
      <c r="P31" s="122" t="str">
        <f t="shared" si="12"/>
        <v/>
      </c>
      <c r="Q31" s="75"/>
      <c r="R31" s="124"/>
      <c r="S31" s="122" t="str">
        <f t="shared" si="4"/>
        <v/>
      </c>
      <c r="T31" s="124"/>
      <c r="U31" s="129"/>
      <c r="V31" s="75"/>
      <c r="W31" s="122" t="str">
        <f t="shared" si="5"/>
        <v/>
      </c>
      <c r="X31" s="75"/>
      <c r="Y31" s="124"/>
      <c r="Z31" s="122" t="str">
        <f t="shared" si="6"/>
        <v/>
      </c>
      <c r="AA31" s="124"/>
      <c r="AB31" s="75">
        <v>1</v>
      </c>
      <c r="AC31" s="75"/>
      <c r="AD31" s="122">
        <f t="shared" si="7"/>
        <v>0</v>
      </c>
      <c r="AE31" s="75"/>
      <c r="AF31" s="124"/>
      <c r="AG31" s="122">
        <f t="shared" si="8"/>
        <v>0</v>
      </c>
      <c r="AH31" s="124"/>
      <c r="AI31" s="128">
        <f t="shared" si="2"/>
        <v>1</v>
      </c>
      <c r="AJ31" s="128">
        <f t="shared" si="2"/>
        <v>0</v>
      </c>
      <c r="AK31" s="122">
        <f t="shared" si="9"/>
        <v>0</v>
      </c>
      <c r="AL31" s="126">
        <f t="shared" si="10"/>
        <v>0</v>
      </c>
      <c r="AM31" s="122">
        <f t="shared" si="11"/>
        <v>0</v>
      </c>
      <c r="AN31" s="127" t="s">
        <v>53</v>
      </c>
      <c r="AO31" s="78"/>
      <c r="AP31" s="78"/>
    </row>
    <row r="32" spans="1:42" ht="57" x14ac:dyDescent="0.25">
      <c r="A32" s="75">
        <v>17</v>
      </c>
      <c r="B32" s="94" t="s">
        <v>276</v>
      </c>
      <c r="C32" s="76" t="s">
        <v>277</v>
      </c>
      <c r="D32" s="76" t="s">
        <v>247</v>
      </c>
      <c r="E32" s="80">
        <v>43922</v>
      </c>
      <c r="F32" s="80">
        <v>44195</v>
      </c>
      <c r="G32" s="75"/>
      <c r="H32" s="75"/>
      <c r="I32" s="122" t="str">
        <f t="shared" si="0"/>
        <v/>
      </c>
      <c r="J32" s="75"/>
      <c r="K32" s="124"/>
      <c r="L32" s="122" t="str">
        <f t="shared" si="1"/>
        <v/>
      </c>
      <c r="M32" s="124"/>
      <c r="N32" s="75"/>
      <c r="O32" s="75"/>
      <c r="P32" s="122" t="str">
        <f t="shared" si="12"/>
        <v/>
      </c>
      <c r="Q32" s="75"/>
      <c r="R32" s="124"/>
      <c r="S32" s="122" t="str">
        <f t="shared" si="4"/>
        <v/>
      </c>
      <c r="T32" s="124"/>
      <c r="U32" s="129">
        <v>1</v>
      </c>
      <c r="V32" s="75"/>
      <c r="W32" s="122">
        <f t="shared" si="5"/>
        <v>0</v>
      </c>
      <c r="X32" s="75"/>
      <c r="Y32" s="124"/>
      <c r="Z32" s="122">
        <f t="shared" si="6"/>
        <v>0</v>
      </c>
      <c r="AA32" s="124"/>
      <c r="AB32" s="75"/>
      <c r="AC32" s="75"/>
      <c r="AD32" s="122" t="str">
        <f t="shared" si="7"/>
        <v/>
      </c>
      <c r="AE32" s="75"/>
      <c r="AF32" s="124"/>
      <c r="AG32" s="122" t="str">
        <f t="shared" si="8"/>
        <v/>
      </c>
      <c r="AH32" s="124"/>
      <c r="AI32" s="128">
        <f t="shared" si="2"/>
        <v>1</v>
      </c>
      <c r="AJ32" s="128">
        <f t="shared" si="2"/>
        <v>0</v>
      </c>
      <c r="AK32" s="122">
        <f t="shared" si="9"/>
        <v>0</v>
      </c>
      <c r="AL32" s="126">
        <f t="shared" si="10"/>
        <v>0</v>
      </c>
      <c r="AM32" s="122">
        <f t="shared" si="11"/>
        <v>0</v>
      </c>
      <c r="AN32" s="127" t="s">
        <v>53</v>
      </c>
      <c r="AO32" s="78"/>
      <c r="AP32" s="78"/>
    </row>
    <row r="33" spans="1:42" ht="57" x14ac:dyDescent="0.25">
      <c r="A33" s="129"/>
      <c r="B33" s="129"/>
      <c r="C33" s="75"/>
      <c r="D33" s="75"/>
      <c r="E33" s="75"/>
      <c r="F33" s="75"/>
      <c r="G33" s="75"/>
      <c r="H33" s="75"/>
      <c r="I33" s="122" t="str">
        <f t="shared" si="0"/>
        <v/>
      </c>
      <c r="J33" s="75"/>
      <c r="K33" s="124"/>
      <c r="L33" s="122" t="str">
        <f t="shared" si="1"/>
        <v/>
      </c>
      <c r="M33" s="124"/>
      <c r="N33" s="75"/>
      <c r="O33" s="75"/>
      <c r="P33" s="122" t="str">
        <f t="shared" si="3"/>
        <v/>
      </c>
      <c r="Q33" s="75"/>
      <c r="R33" s="124"/>
      <c r="S33" s="122" t="str">
        <f t="shared" si="4"/>
        <v/>
      </c>
      <c r="T33" s="124"/>
      <c r="U33" s="75"/>
      <c r="V33" s="75"/>
      <c r="W33" s="122" t="str">
        <f t="shared" si="5"/>
        <v/>
      </c>
      <c r="X33" s="75"/>
      <c r="Y33" s="124"/>
      <c r="Z33" s="122" t="str">
        <f t="shared" si="6"/>
        <v/>
      </c>
      <c r="AA33" s="124"/>
      <c r="AB33" s="75"/>
      <c r="AC33" s="75"/>
      <c r="AD33" s="122" t="str">
        <f t="shared" si="7"/>
        <v/>
      </c>
      <c r="AE33" s="75"/>
      <c r="AF33" s="124"/>
      <c r="AG33" s="122" t="str">
        <f t="shared" si="8"/>
        <v/>
      </c>
      <c r="AH33" s="124"/>
      <c r="AI33" s="128">
        <f t="shared" si="2"/>
        <v>0</v>
      </c>
      <c r="AJ33" s="128">
        <f t="shared" si="2"/>
        <v>0</v>
      </c>
      <c r="AK33" s="122" t="str">
        <f t="shared" si="9"/>
        <v/>
      </c>
      <c r="AL33" s="126">
        <f t="shared" si="10"/>
        <v>0</v>
      </c>
      <c r="AM33" s="122" t="str">
        <f t="shared" si="11"/>
        <v/>
      </c>
      <c r="AN33" s="127" t="s">
        <v>53</v>
      </c>
      <c r="AO33" s="78"/>
      <c r="AP33" s="78"/>
    </row>
    <row r="34" spans="1:42" ht="57" x14ac:dyDescent="0.25">
      <c r="A34" s="129"/>
      <c r="B34" s="130" t="s">
        <v>169</v>
      </c>
      <c r="C34" s="75"/>
      <c r="D34" s="75"/>
      <c r="E34" s="75"/>
      <c r="F34" s="75"/>
      <c r="G34" s="75"/>
      <c r="H34" s="75"/>
      <c r="I34" s="122" t="str">
        <f t="shared" si="0"/>
        <v/>
      </c>
      <c r="J34" s="75"/>
      <c r="K34" s="124"/>
      <c r="L34" s="122" t="str">
        <f t="shared" si="1"/>
        <v/>
      </c>
      <c r="M34" s="124"/>
      <c r="N34" s="75"/>
      <c r="O34" s="75"/>
      <c r="P34" s="122" t="str">
        <f t="shared" si="3"/>
        <v/>
      </c>
      <c r="Q34" s="75"/>
      <c r="R34" s="124"/>
      <c r="S34" s="122" t="str">
        <f t="shared" si="4"/>
        <v/>
      </c>
      <c r="T34" s="124"/>
      <c r="U34" s="75"/>
      <c r="V34" s="75"/>
      <c r="W34" s="122" t="str">
        <f t="shared" si="5"/>
        <v/>
      </c>
      <c r="X34" s="75"/>
      <c r="Y34" s="124"/>
      <c r="Z34" s="122" t="str">
        <f t="shared" si="6"/>
        <v/>
      </c>
      <c r="AA34" s="124"/>
      <c r="AB34" s="75"/>
      <c r="AC34" s="75"/>
      <c r="AD34" s="122" t="str">
        <f t="shared" si="7"/>
        <v/>
      </c>
      <c r="AE34" s="75"/>
      <c r="AF34" s="124"/>
      <c r="AG34" s="122" t="str">
        <f t="shared" si="8"/>
        <v/>
      </c>
      <c r="AH34" s="124"/>
      <c r="AI34" s="128">
        <f t="shared" si="2"/>
        <v>0</v>
      </c>
      <c r="AJ34" s="128">
        <f t="shared" si="2"/>
        <v>0</v>
      </c>
      <c r="AK34" s="122" t="str">
        <f t="shared" si="9"/>
        <v/>
      </c>
      <c r="AL34" s="126">
        <f t="shared" si="10"/>
        <v>0</v>
      </c>
      <c r="AM34" s="122" t="str">
        <f t="shared" si="11"/>
        <v/>
      </c>
      <c r="AN34" s="127" t="s">
        <v>53</v>
      </c>
      <c r="AO34" s="78"/>
      <c r="AP34" s="78"/>
    </row>
    <row r="35" spans="1:42" ht="15" x14ac:dyDescent="0.25">
      <c r="A35" s="81"/>
      <c r="B35" s="81"/>
      <c r="C35" s="81"/>
      <c r="D35" s="81"/>
      <c r="E35" s="81"/>
      <c r="F35" s="81"/>
      <c r="G35" s="81">
        <f>SUM(G16:G34)</f>
        <v>6</v>
      </c>
      <c r="H35" s="81">
        <f>SUM(H16:H34)</f>
        <v>3</v>
      </c>
      <c r="I35" s="82"/>
      <c r="J35" s="81"/>
      <c r="K35" s="81">
        <f>SUM(K16:K34)</f>
        <v>0</v>
      </c>
      <c r="L35" s="81"/>
      <c r="M35" s="81"/>
      <c r="N35" s="81">
        <f>SUM(N16:N34)</f>
        <v>10</v>
      </c>
      <c r="O35" s="81">
        <f>SUM(O16:O34)</f>
        <v>0</v>
      </c>
      <c r="P35" s="81"/>
      <c r="Q35" s="81"/>
      <c r="R35" s="81">
        <f>SUM(R16:R34)</f>
        <v>0</v>
      </c>
      <c r="S35" s="81"/>
      <c r="T35" s="81"/>
      <c r="U35" s="81">
        <f>SUM(U16:U34)</f>
        <v>9</v>
      </c>
      <c r="V35" s="81">
        <f>SUM(V16:V34)</f>
        <v>0</v>
      </c>
      <c r="W35" s="81"/>
      <c r="X35" s="81"/>
      <c r="Y35" s="81">
        <f>SUM(Y16:Y34)</f>
        <v>0</v>
      </c>
      <c r="Z35" s="81"/>
      <c r="AA35" s="81"/>
      <c r="AB35" s="81">
        <f>SUM(AB16:AB34)</f>
        <v>14</v>
      </c>
      <c r="AC35" s="81">
        <f>SUM(AC16:AC34)</f>
        <v>0</v>
      </c>
      <c r="AD35" s="81"/>
      <c r="AE35" s="81"/>
      <c r="AF35" s="81">
        <f>SUM(AF16:AF34)</f>
        <v>0</v>
      </c>
      <c r="AG35" s="81"/>
      <c r="AH35" s="81"/>
      <c r="AI35" s="81">
        <f t="shared" ref="AI35:AL35" si="13">SUM(AI16:AI34)</f>
        <v>39</v>
      </c>
      <c r="AJ35" s="81">
        <f t="shared" si="13"/>
        <v>3</v>
      </c>
      <c r="AK35" s="82"/>
      <c r="AL35" s="81">
        <f t="shared" si="13"/>
        <v>0</v>
      </c>
      <c r="AM35" s="82"/>
      <c r="AN35" s="81"/>
      <c r="AO35" s="81"/>
      <c r="AP35" s="81"/>
    </row>
    <row r="36" spans="1:42" ht="17.25" x14ac:dyDescent="0.25">
      <c r="A36" s="65"/>
      <c r="B36" s="83" t="s">
        <v>142</v>
      </c>
      <c r="C36" s="83" t="s">
        <v>2</v>
      </c>
      <c r="D36" s="84"/>
      <c r="E36" s="84"/>
      <c r="F36" s="84"/>
      <c r="G36" s="210" t="s">
        <v>5</v>
      </c>
      <c r="H36" s="210"/>
      <c r="I36" s="210"/>
      <c r="J36" s="210"/>
      <c r="K36" s="85"/>
      <c r="L36" s="85"/>
      <c r="M36" s="85"/>
      <c r="N36" s="210" t="s">
        <v>6</v>
      </c>
      <c r="O36" s="210"/>
      <c r="P36" s="210"/>
      <c r="Q36" s="210"/>
      <c r="R36" s="85"/>
      <c r="S36" s="85"/>
      <c r="T36" s="85"/>
      <c r="U36" s="210" t="s">
        <v>7</v>
      </c>
      <c r="V36" s="210"/>
      <c r="W36" s="210"/>
      <c r="X36" s="210"/>
      <c r="Y36" s="85"/>
      <c r="Z36" s="85"/>
      <c r="AA36" s="85"/>
      <c r="AB36" s="210" t="s">
        <v>8</v>
      </c>
      <c r="AC36" s="210"/>
      <c r="AD36" s="210"/>
      <c r="AE36" s="210"/>
      <c r="AF36" s="85"/>
      <c r="AG36" s="85"/>
      <c r="AH36" s="85"/>
      <c r="AI36" s="210" t="s">
        <v>141</v>
      </c>
      <c r="AJ36" s="210"/>
      <c r="AK36" s="210"/>
      <c r="AL36" s="86"/>
      <c r="AM36" s="65"/>
      <c r="AN36" s="65"/>
      <c r="AO36" s="65"/>
      <c r="AP36" s="65"/>
    </row>
    <row r="37" spans="1:42" ht="24" customHeight="1" x14ac:dyDescent="0.25">
      <c r="A37" s="65"/>
      <c r="B37" s="87"/>
      <c r="C37" s="88"/>
      <c r="D37" s="204" t="s">
        <v>148</v>
      </c>
      <c r="E37" s="204"/>
      <c r="F37" s="205"/>
      <c r="G37" s="211">
        <f>+G35/$AI$35</f>
        <v>0.15384615384615385</v>
      </c>
      <c r="H37" s="212"/>
      <c r="I37" s="212"/>
      <c r="J37" s="212"/>
      <c r="K37" s="89"/>
      <c r="L37" s="89"/>
      <c r="M37" s="89"/>
      <c r="N37" s="212">
        <f>+N35/$AI$35</f>
        <v>0.25641025641025639</v>
      </c>
      <c r="O37" s="212"/>
      <c r="P37" s="212"/>
      <c r="Q37" s="212"/>
      <c r="R37" s="89"/>
      <c r="S37" s="89"/>
      <c r="T37" s="89"/>
      <c r="U37" s="212">
        <f>+U35/$AI$35</f>
        <v>0.23076923076923078</v>
      </c>
      <c r="V37" s="212"/>
      <c r="W37" s="212"/>
      <c r="X37" s="212"/>
      <c r="Y37" s="89"/>
      <c r="Z37" s="89"/>
      <c r="AA37" s="89"/>
      <c r="AB37" s="212">
        <f>+AB35/$AI$35</f>
        <v>0.35897435897435898</v>
      </c>
      <c r="AC37" s="212"/>
      <c r="AD37" s="212"/>
      <c r="AE37" s="212"/>
      <c r="AF37" s="89"/>
      <c r="AG37" s="89"/>
      <c r="AH37" s="89"/>
      <c r="AI37" s="212">
        <f>+AI35/$AI$35</f>
        <v>1</v>
      </c>
      <c r="AJ37" s="212"/>
      <c r="AK37" s="213"/>
      <c r="AL37" s="86"/>
      <c r="AM37" s="86"/>
      <c r="AN37" s="65"/>
      <c r="AO37" s="65"/>
      <c r="AP37" s="65"/>
    </row>
    <row r="38" spans="1:42" ht="25.5" customHeight="1" x14ac:dyDescent="0.25">
      <c r="A38" s="65"/>
      <c r="B38" s="90"/>
      <c r="C38" s="91"/>
      <c r="D38" s="204" t="s">
        <v>149</v>
      </c>
      <c r="E38" s="204"/>
      <c r="F38" s="205"/>
      <c r="G38" s="206">
        <f>+H35/$AI$35</f>
        <v>7.6923076923076927E-2</v>
      </c>
      <c r="H38" s="207"/>
      <c r="I38" s="207"/>
      <c r="J38" s="207"/>
      <c r="K38" s="89"/>
      <c r="L38" s="89"/>
      <c r="M38" s="89"/>
      <c r="N38" s="207">
        <f>+O35/$AI$35</f>
        <v>0</v>
      </c>
      <c r="O38" s="207"/>
      <c r="P38" s="207"/>
      <c r="Q38" s="207"/>
      <c r="R38" s="89"/>
      <c r="S38" s="89"/>
      <c r="T38" s="89"/>
      <c r="U38" s="207">
        <f>+V35/$AI$35</f>
        <v>0</v>
      </c>
      <c r="V38" s="207"/>
      <c r="W38" s="207"/>
      <c r="X38" s="207"/>
      <c r="Y38" s="89"/>
      <c r="Z38" s="89"/>
      <c r="AA38" s="89"/>
      <c r="AB38" s="207">
        <f>+AC35/$AI$35</f>
        <v>0</v>
      </c>
      <c r="AC38" s="207"/>
      <c r="AD38" s="207"/>
      <c r="AE38" s="207"/>
      <c r="AF38" s="89"/>
      <c r="AG38" s="89"/>
      <c r="AH38" s="89"/>
      <c r="AI38" s="207">
        <f>+AJ35/$AI$35</f>
        <v>7.6923076923076927E-2</v>
      </c>
      <c r="AJ38" s="207"/>
      <c r="AK38" s="208"/>
      <c r="AL38" s="86"/>
      <c r="AM38" s="86"/>
      <c r="AN38" s="65"/>
      <c r="AO38" s="65"/>
      <c r="AP38" s="65"/>
    </row>
    <row r="39" spans="1:42" ht="23.25" customHeight="1" x14ac:dyDescent="0.25">
      <c r="A39" s="65"/>
      <c r="B39" s="90"/>
      <c r="C39" s="91"/>
      <c r="D39" s="204" t="s">
        <v>160</v>
      </c>
      <c r="E39" s="204"/>
      <c r="F39" s="205"/>
      <c r="G39" s="209">
        <f>+K35/$AI$35</f>
        <v>0</v>
      </c>
      <c r="H39" s="202"/>
      <c r="I39" s="202"/>
      <c r="J39" s="202"/>
      <c r="K39" s="89"/>
      <c r="L39" s="89"/>
      <c r="M39" s="89"/>
      <c r="N39" s="202">
        <f>+R35/$AI$35</f>
        <v>0</v>
      </c>
      <c r="O39" s="202"/>
      <c r="P39" s="202"/>
      <c r="Q39" s="202"/>
      <c r="R39" s="89"/>
      <c r="S39" s="89"/>
      <c r="T39" s="89"/>
      <c r="U39" s="202">
        <f>+Y35/$AI$35</f>
        <v>0</v>
      </c>
      <c r="V39" s="202"/>
      <c r="W39" s="202"/>
      <c r="X39" s="202"/>
      <c r="Y39" s="89"/>
      <c r="Z39" s="89"/>
      <c r="AA39" s="89"/>
      <c r="AB39" s="202">
        <f>+AF35/$AI$35</f>
        <v>0</v>
      </c>
      <c r="AC39" s="202"/>
      <c r="AD39" s="202"/>
      <c r="AE39" s="202"/>
      <c r="AF39" s="89"/>
      <c r="AG39" s="89"/>
      <c r="AH39" s="89"/>
      <c r="AI39" s="202">
        <f>+AL35/$AI$35</f>
        <v>0</v>
      </c>
      <c r="AJ39" s="202"/>
      <c r="AK39" s="203"/>
      <c r="AL39" s="65"/>
      <c r="AM39" s="65"/>
      <c r="AN39" s="65"/>
      <c r="AO39" s="65"/>
      <c r="AP39" s="65"/>
    </row>
    <row r="40" spans="1:42" x14ac:dyDescent="0.25">
      <c r="A40" s="65"/>
      <c r="B40" s="92"/>
      <c r="C40" s="93"/>
      <c r="D40" s="65"/>
      <c r="E40" s="65"/>
      <c r="F40" s="65"/>
      <c r="G40" s="65"/>
      <c r="H40" s="65"/>
      <c r="I40" s="65"/>
      <c r="J40" s="65"/>
      <c r="N40" s="65"/>
      <c r="O40" s="65"/>
      <c r="P40" s="65"/>
      <c r="Q40" s="65"/>
      <c r="U40" s="65"/>
      <c r="V40" s="65"/>
      <c r="W40" s="65"/>
      <c r="X40" s="65"/>
      <c r="AB40" s="65"/>
      <c r="AC40" s="65"/>
      <c r="AD40" s="65"/>
      <c r="AE40" s="65"/>
      <c r="AI40" s="65"/>
      <c r="AJ40" s="65"/>
      <c r="AK40" s="65"/>
      <c r="AL40" s="65"/>
      <c r="AM40" s="65"/>
      <c r="AN40" s="65"/>
      <c r="AO40" s="65"/>
      <c r="AP40" s="65"/>
    </row>
  </sheetData>
  <mergeCells count="69">
    <mergeCell ref="A1:B3"/>
    <mergeCell ref="C1:AN1"/>
    <mergeCell ref="C2:AN2"/>
    <mergeCell ref="C3:AN3"/>
    <mergeCell ref="A5:I5"/>
    <mergeCell ref="N5:X5"/>
    <mergeCell ref="A6:B6"/>
    <mergeCell ref="C6:I6"/>
    <mergeCell ref="N6:P6"/>
    <mergeCell ref="Q6:X6"/>
    <mergeCell ref="A7:B7"/>
    <mergeCell ref="C7:I7"/>
    <mergeCell ref="N7:P7"/>
    <mergeCell ref="Q7:X7"/>
    <mergeCell ref="A8:B8"/>
    <mergeCell ref="C8:I8"/>
    <mergeCell ref="N8:P8"/>
    <mergeCell ref="Q8:X8"/>
    <mergeCell ref="A9:B9"/>
    <mergeCell ref="C9:I9"/>
    <mergeCell ref="N9:P9"/>
    <mergeCell ref="Q9:X9"/>
    <mergeCell ref="A13:A15"/>
    <mergeCell ref="B13:B15"/>
    <mergeCell ref="C13:C15"/>
    <mergeCell ref="D13:D15"/>
    <mergeCell ref="E13:F14"/>
    <mergeCell ref="A10:B10"/>
    <mergeCell ref="C10:I10"/>
    <mergeCell ref="N10:P10"/>
    <mergeCell ref="Q10:X10"/>
    <mergeCell ref="A11:B11"/>
    <mergeCell ref="C11:I11"/>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I36:AK36"/>
    <mergeCell ref="D37:F37"/>
    <mergeCell ref="G37:J37"/>
    <mergeCell ref="N37:Q37"/>
    <mergeCell ref="U37:X37"/>
    <mergeCell ref="AB37:AE37"/>
    <mergeCell ref="AI37:AK37"/>
    <mergeCell ref="G36:J36"/>
    <mergeCell ref="N36:Q36"/>
    <mergeCell ref="U36:X36"/>
    <mergeCell ref="AB36:AE36"/>
    <mergeCell ref="AI39:AK39"/>
    <mergeCell ref="D38:F38"/>
    <mergeCell ref="G38:J38"/>
    <mergeCell ref="N38:Q38"/>
    <mergeCell ref="U38:X38"/>
    <mergeCell ref="AB38:AE38"/>
    <mergeCell ref="AI38:AK38"/>
    <mergeCell ref="D39:F39"/>
    <mergeCell ref="G39:J39"/>
    <mergeCell ref="N39:Q39"/>
    <mergeCell ref="U39:X39"/>
    <mergeCell ref="AB39:AE39"/>
  </mergeCells>
  <conditionalFormatting sqref="AK25:AK28">
    <cfRule type="iconSet" priority="41">
      <iconSet iconSet="3TrafficLights2">
        <cfvo type="percent" val="0"/>
        <cfvo type="num" val="0.7"/>
        <cfvo type="num" val="0.9"/>
      </iconSet>
    </cfRule>
    <cfRule type="cellIs" dxfId="269" priority="42" stopIfTrue="1" operator="greaterThan">
      <formula>0.9</formula>
    </cfRule>
    <cfRule type="cellIs" dxfId="268" priority="43" stopIfTrue="1" operator="between">
      <formula>0.7</formula>
      <formula>0.89</formula>
    </cfRule>
    <cfRule type="cellIs" dxfId="267" priority="44" stopIfTrue="1" operator="between">
      <formula>0</formula>
      <formula>0.69</formula>
    </cfRule>
  </conditionalFormatting>
  <conditionalFormatting sqref="I25:I28">
    <cfRule type="iconSet" priority="45">
      <iconSet iconSet="3TrafficLights2">
        <cfvo type="percent" val="0"/>
        <cfvo type="num" val="0.7"/>
        <cfvo type="num" val="0.9"/>
      </iconSet>
    </cfRule>
    <cfRule type="cellIs" dxfId="266" priority="46" stopIfTrue="1" operator="greaterThanOrEqual">
      <formula>0.9</formula>
    </cfRule>
    <cfRule type="cellIs" dxfId="265" priority="47" stopIfTrue="1" operator="between">
      <formula>0.7</formula>
      <formula>0.89</formula>
    </cfRule>
    <cfRule type="cellIs" dxfId="264" priority="48" stopIfTrue="1" operator="between">
      <formula>0</formula>
      <formula>0.69</formula>
    </cfRule>
  </conditionalFormatting>
  <conditionalFormatting sqref="W25:W28">
    <cfRule type="iconSet" priority="49">
      <iconSet iconSet="3TrafficLights2">
        <cfvo type="percent" val="0"/>
        <cfvo type="num" val="0.7"/>
        <cfvo type="num" val="0.9"/>
      </iconSet>
    </cfRule>
    <cfRule type="cellIs" dxfId="263" priority="50" stopIfTrue="1" operator="greaterThan">
      <formula>0.9</formula>
    </cfRule>
    <cfRule type="cellIs" dxfId="262" priority="51" stopIfTrue="1" operator="between">
      <formula>0.7</formula>
      <formula>0.89</formula>
    </cfRule>
    <cfRule type="cellIs" dxfId="261" priority="52" stopIfTrue="1" operator="between">
      <formula>0</formula>
      <formula>0.69</formula>
    </cfRule>
  </conditionalFormatting>
  <conditionalFormatting sqref="L25:L28">
    <cfRule type="iconSet" priority="53">
      <iconSet iconSet="3TrafficLights2">
        <cfvo type="percent" val="0"/>
        <cfvo type="num" val="0.7"/>
        <cfvo type="num" val="0.9"/>
      </iconSet>
    </cfRule>
    <cfRule type="cellIs" dxfId="260" priority="54" stopIfTrue="1" operator="greaterThanOrEqual">
      <formula>0.9</formula>
    </cfRule>
    <cfRule type="cellIs" dxfId="259" priority="55" stopIfTrue="1" operator="between">
      <formula>0.7</formula>
      <formula>0.89</formula>
    </cfRule>
    <cfRule type="cellIs" dxfId="258" priority="56" stopIfTrue="1" operator="between">
      <formula>0</formula>
      <formula>0.69</formula>
    </cfRule>
  </conditionalFormatting>
  <conditionalFormatting sqref="P25:P28">
    <cfRule type="iconSet" priority="57">
      <iconSet iconSet="3TrafficLights2">
        <cfvo type="percent" val="0"/>
        <cfvo type="num" val="0.7"/>
        <cfvo type="num" val="0.9"/>
      </iconSet>
    </cfRule>
    <cfRule type="cellIs" dxfId="257" priority="58" stopIfTrue="1" operator="greaterThanOrEqual">
      <formula>0.9</formula>
    </cfRule>
    <cfRule type="cellIs" dxfId="256" priority="59" stopIfTrue="1" operator="between">
      <formula>0.7</formula>
      <formula>0.89</formula>
    </cfRule>
    <cfRule type="cellIs" dxfId="255" priority="60" stopIfTrue="1" operator="between">
      <formula>0</formula>
      <formula>0.69</formula>
    </cfRule>
  </conditionalFormatting>
  <conditionalFormatting sqref="S25:S28">
    <cfRule type="iconSet" priority="61">
      <iconSet iconSet="3TrafficLights2">
        <cfvo type="percent" val="0"/>
        <cfvo type="num" val="0.7"/>
        <cfvo type="num" val="0.9"/>
      </iconSet>
    </cfRule>
    <cfRule type="cellIs" dxfId="254" priority="62" stopIfTrue="1" operator="greaterThanOrEqual">
      <formula>0.9</formula>
    </cfRule>
    <cfRule type="cellIs" dxfId="253" priority="63" stopIfTrue="1" operator="between">
      <formula>0.7</formula>
      <formula>0.89</formula>
    </cfRule>
    <cfRule type="cellIs" dxfId="252" priority="64" stopIfTrue="1" operator="between">
      <formula>0</formula>
      <formula>0.69</formula>
    </cfRule>
  </conditionalFormatting>
  <conditionalFormatting sqref="AD25:AD28">
    <cfRule type="iconSet" priority="65">
      <iconSet iconSet="3TrafficLights2">
        <cfvo type="percent" val="0"/>
        <cfvo type="num" val="0.7"/>
        <cfvo type="num" val="0.9"/>
      </iconSet>
    </cfRule>
    <cfRule type="cellIs" dxfId="251" priority="66" stopIfTrue="1" operator="greaterThanOrEqual">
      <formula>0.9</formula>
    </cfRule>
    <cfRule type="cellIs" dxfId="250" priority="67" stopIfTrue="1" operator="between">
      <formula>0.7</formula>
      <formula>0.89</formula>
    </cfRule>
    <cfRule type="cellIs" dxfId="249" priority="68" stopIfTrue="1" operator="between">
      <formula>0</formula>
      <formula>0.69</formula>
    </cfRule>
  </conditionalFormatting>
  <conditionalFormatting sqref="AG25:AG28">
    <cfRule type="iconSet" priority="69">
      <iconSet iconSet="3TrafficLights2">
        <cfvo type="percent" val="0"/>
        <cfvo type="num" val="0.7"/>
        <cfvo type="num" val="0.9"/>
      </iconSet>
    </cfRule>
    <cfRule type="cellIs" dxfId="248" priority="70" stopIfTrue="1" operator="greaterThanOrEqual">
      <formula>0.9</formula>
    </cfRule>
    <cfRule type="cellIs" dxfId="247" priority="71" stopIfTrue="1" operator="between">
      <formula>0.7</formula>
      <formula>0.89</formula>
    </cfRule>
    <cfRule type="cellIs" dxfId="246" priority="72" stopIfTrue="1" operator="between">
      <formula>0</formula>
      <formula>0.69</formula>
    </cfRule>
  </conditionalFormatting>
  <conditionalFormatting sqref="Z25:Z28">
    <cfRule type="iconSet" priority="73">
      <iconSet iconSet="3TrafficLights2">
        <cfvo type="percent" val="0"/>
        <cfvo type="num" val="0.7"/>
        <cfvo type="num" val="0.9"/>
      </iconSet>
    </cfRule>
    <cfRule type="cellIs" dxfId="245" priority="74" stopIfTrue="1" operator="greaterThanOrEqual">
      <formula>0.9</formula>
    </cfRule>
    <cfRule type="cellIs" dxfId="244" priority="75" stopIfTrue="1" operator="between">
      <formula>0.7</formula>
      <formula>0.89</formula>
    </cfRule>
    <cfRule type="cellIs" dxfId="243" priority="76" stopIfTrue="1" operator="between">
      <formula>0</formula>
      <formula>0.69</formula>
    </cfRule>
  </conditionalFormatting>
  <conditionalFormatting sqref="AM25:AM28">
    <cfRule type="iconSet" priority="77">
      <iconSet iconSet="3TrafficLights2">
        <cfvo type="percent" val="0"/>
        <cfvo type="num" val="0.7"/>
        <cfvo type="num" val="0.9"/>
      </iconSet>
    </cfRule>
    <cfRule type="cellIs" dxfId="242" priority="78" stopIfTrue="1" operator="greaterThanOrEqual">
      <formula>0.9</formula>
    </cfRule>
    <cfRule type="cellIs" dxfId="241" priority="79" stopIfTrue="1" operator="between">
      <formula>0.7</formula>
      <formula>0.89</formula>
    </cfRule>
    <cfRule type="cellIs" dxfId="240" priority="80" stopIfTrue="1" operator="between">
      <formula>0</formula>
      <formula>0.69</formula>
    </cfRule>
  </conditionalFormatting>
  <conditionalFormatting sqref="AK29:AK32">
    <cfRule type="iconSet" priority="1">
      <iconSet iconSet="3TrafficLights2">
        <cfvo type="percent" val="0"/>
        <cfvo type="num" val="0.7"/>
        <cfvo type="num" val="0.9"/>
      </iconSet>
    </cfRule>
    <cfRule type="cellIs" dxfId="239" priority="2" stopIfTrue="1" operator="greaterThan">
      <formula>0.9</formula>
    </cfRule>
    <cfRule type="cellIs" dxfId="238" priority="3" stopIfTrue="1" operator="between">
      <formula>0.7</formula>
      <formula>0.89</formula>
    </cfRule>
    <cfRule type="cellIs" dxfId="237" priority="4" stopIfTrue="1" operator="between">
      <formula>0</formula>
      <formula>0.69</formula>
    </cfRule>
  </conditionalFormatting>
  <conditionalFormatting sqref="I29:I32">
    <cfRule type="iconSet" priority="5">
      <iconSet iconSet="3TrafficLights2">
        <cfvo type="percent" val="0"/>
        <cfvo type="num" val="0.7"/>
        <cfvo type="num" val="0.9"/>
      </iconSet>
    </cfRule>
    <cfRule type="cellIs" dxfId="236" priority="6" stopIfTrue="1" operator="greaterThanOrEqual">
      <formula>0.9</formula>
    </cfRule>
    <cfRule type="cellIs" dxfId="235" priority="7" stopIfTrue="1" operator="between">
      <formula>0.7</formula>
      <formula>0.89</formula>
    </cfRule>
    <cfRule type="cellIs" dxfId="234" priority="8" stopIfTrue="1" operator="between">
      <formula>0</formula>
      <formula>0.69</formula>
    </cfRule>
  </conditionalFormatting>
  <conditionalFormatting sqref="W29:W32">
    <cfRule type="iconSet" priority="9">
      <iconSet iconSet="3TrafficLights2">
        <cfvo type="percent" val="0"/>
        <cfvo type="num" val="0.7"/>
        <cfvo type="num" val="0.9"/>
      </iconSet>
    </cfRule>
    <cfRule type="cellIs" dxfId="233" priority="10" stopIfTrue="1" operator="greaterThan">
      <formula>0.9</formula>
    </cfRule>
    <cfRule type="cellIs" dxfId="232" priority="11" stopIfTrue="1" operator="between">
      <formula>0.7</formula>
      <formula>0.89</formula>
    </cfRule>
    <cfRule type="cellIs" dxfId="231" priority="12" stopIfTrue="1" operator="between">
      <formula>0</formula>
      <formula>0.69</formula>
    </cfRule>
  </conditionalFormatting>
  <conditionalFormatting sqref="L29:L32">
    <cfRule type="iconSet" priority="13">
      <iconSet iconSet="3TrafficLights2">
        <cfvo type="percent" val="0"/>
        <cfvo type="num" val="0.7"/>
        <cfvo type="num" val="0.9"/>
      </iconSet>
    </cfRule>
    <cfRule type="cellIs" dxfId="230" priority="14" stopIfTrue="1" operator="greaterThanOrEqual">
      <formula>0.9</formula>
    </cfRule>
    <cfRule type="cellIs" dxfId="229" priority="15" stopIfTrue="1" operator="between">
      <formula>0.7</formula>
      <formula>0.89</formula>
    </cfRule>
    <cfRule type="cellIs" dxfId="228" priority="16" stopIfTrue="1" operator="between">
      <formula>0</formula>
      <formula>0.69</formula>
    </cfRule>
  </conditionalFormatting>
  <conditionalFormatting sqref="P29:P32">
    <cfRule type="iconSet" priority="17">
      <iconSet iconSet="3TrafficLights2">
        <cfvo type="percent" val="0"/>
        <cfvo type="num" val="0.7"/>
        <cfvo type="num" val="0.9"/>
      </iconSet>
    </cfRule>
    <cfRule type="cellIs" dxfId="227" priority="18" stopIfTrue="1" operator="greaterThanOrEqual">
      <formula>0.9</formula>
    </cfRule>
    <cfRule type="cellIs" dxfId="226" priority="19" stopIfTrue="1" operator="between">
      <formula>0.7</formula>
      <formula>0.89</formula>
    </cfRule>
    <cfRule type="cellIs" dxfId="225" priority="20" stopIfTrue="1" operator="between">
      <formula>0</formula>
      <formula>0.69</formula>
    </cfRule>
  </conditionalFormatting>
  <conditionalFormatting sqref="S29:S32">
    <cfRule type="iconSet" priority="21">
      <iconSet iconSet="3TrafficLights2">
        <cfvo type="percent" val="0"/>
        <cfvo type="num" val="0.7"/>
        <cfvo type="num" val="0.9"/>
      </iconSet>
    </cfRule>
    <cfRule type="cellIs" dxfId="224" priority="22" stopIfTrue="1" operator="greaterThanOrEqual">
      <formula>0.9</formula>
    </cfRule>
    <cfRule type="cellIs" dxfId="223" priority="23" stopIfTrue="1" operator="between">
      <formula>0.7</formula>
      <formula>0.89</formula>
    </cfRule>
    <cfRule type="cellIs" dxfId="222" priority="24" stopIfTrue="1" operator="between">
      <formula>0</formula>
      <formula>0.69</formula>
    </cfRule>
  </conditionalFormatting>
  <conditionalFormatting sqref="AD29:AD32">
    <cfRule type="iconSet" priority="25">
      <iconSet iconSet="3TrafficLights2">
        <cfvo type="percent" val="0"/>
        <cfvo type="num" val="0.7"/>
        <cfvo type="num" val="0.9"/>
      </iconSet>
    </cfRule>
    <cfRule type="cellIs" dxfId="221" priority="26" stopIfTrue="1" operator="greaterThanOrEqual">
      <formula>0.9</formula>
    </cfRule>
    <cfRule type="cellIs" dxfId="220" priority="27" stopIfTrue="1" operator="between">
      <formula>0.7</formula>
      <formula>0.89</formula>
    </cfRule>
    <cfRule type="cellIs" dxfId="219" priority="28" stopIfTrue="1" operator="between">
      <formula>0</formula>
      <formula>0.69</formula>
    </cfRule>
  </conditionalFormatting>
  <conditionalFormatting sqref="AG29:AG32">
    <cfRule type="iconSet" priority="29">
      <iconSet iconSet="3TrafficLights2">
        <cfvo type="percent" val="0"/>
        <cfvo type="num" val="0.7"/>
        <cfvo type="num" val="0.9"/>
      </iconSet>
    </cfRule>
    <cfRule type="cellIs" dxfId="218" priority="30" stopIfTrue="1" operator="greaterThanOrEqual">
      <formula>0.9</formula>
    </cfRule>
    <cfRule type="cellIs" dxfId="217" priority="31" stopIfTrue="1" operator="between">
      <formula>0.7</formula>
      <formula>0.89</formula>
    </cfRule>
    <cfRule type="cellIs" dxfId="216" priority="32" stopIfTrue="1" operator="between">
      <formula>0</formula>
      <formula>0.69</formula>
    </cfRule>
  </conditionalFormatting>
  <conditionalFormatting sqref="Z29:Z32">
    <cfRule type="iconSet" priority="33">
      <iconSet iconSet="3TrafficLights2">
        <cfvo type="percent" val="0"/>
        <cfvo type="num" val="0.7"/>
        <cfvo type="num" val="0.9"/>
      </iconSet>
    </cfRule>
    <cfRule type="cellIs" dxfId="215" priority="34" stopIfTrue="1" operator="greaterThanOrEqual">
      <formula>0.9</formula>
    </cfRule>
    <cfRule type="cellIs" dxfId="214" priority="35" stopIfTrue="1" operator="between">
      <formula>0.7</formula>
      <formula>0.89</formula>
    </cfRule>
    <cfRule type="cellIs" dxfId="213" priority="36" stopIfTrue="1" operator="between">
      <formula>0</formula>
      <formula>0.69</formula>
    </cfRule>
  </conditionalFormatting>
  <conditionalFormatting sqref="AM29:AM32">
    <cfRule type="iconSet" priority="37">
      <iconSet iconSet="3TrafficLights2">
        <cfvo type="percent" val="0"/>
        <cfvo type="num" val="0.7"/>
        <cfvo type="num" val="0.9"/>
      </iconSet>
    </cfRule>
    <cfRule type="cellIs" dxfId="212" priority="38" stopIfTrue="1" operator="greaterThanOrEqual">
      <formula>0.9</formula>
    </cfRule>
    <cfRule type="cellIs" dxfId="211" priority="39" stopIfTrue="1" operator="between">
      <formula>0.7</formula>
      <formula>0.89</formula>
    </cfRule>
    <cfRule type="cellIs" dxfId="210" priority="40" stopIfTrue="1" operator="between">
      <formula>0</formula>
      <formula>0.69</formula>
    </cfRule>
  </conditionalFormatting>
  <conditionalFormatting sqref="AK16:AK24 AK33:AK34">
    <cfRule type="iconSet" priority="81">
      <iconSet iconSet="3TrafficLights2">
        <cfvo type="percent" val="0"/>
        <cfvo type="num" val="0.7"/>
        <cfvo type="num" val="0.9"/>
      </iconSet>
    </cfRule>
    <cfRule type="cellIs" dxfId="209" priority="82" stopIfTrue="1" operator="greaterThan">
      <formula>0.9</formula>
    </cfRule>
    <cfRule type="cellIs" dxfId="208" priority="83" stopIfTrue="1" operator="between">
      <formula>0.7</formula>
      <formula>0.89</formula>
    </cfRule>
    <cfRule type="cellIs" dxfId="207" priority="84" stopIfTrue="1" operator="between">
      <formula>0</formula>
      <formula>0.69</formula>
    </cfRule>
  </conditionalFormatting>
  <conditionalFormatting sqref="I16:I24 I33:I34">
    <cfRule type="iconSet" priority="85">
      <iconSet iconSet="3TrafficLights2">
        <cfvo type="percent" val="0"/>
        <cfvo type="num" val="0.7"/>
        <cfvo type="num" val="0.9"/>
      </iconSet>
    </cfRule>
    <cfRule type="cellIs" dxfId="206" priority="86" stopIfTrue="1" operator="greaterThanOrEqual">
      <formula>0.9</formula>
    </cfRule>
    <cfRule type="cellIs" dxfId="205" priority="87" stopIfTrue="1" operator="between">
      <formula>0.7</formula>
      <formula>0.89</formula>
    </cfRule>
    <cfRule type="cellIs" dxfId="204" priority="88" stopIfTrue="1" operator="between">
      <formula>0</formula>
      <formula>0.69</formula>
    </cfRule>
  </conditionalFormatting>
  <conditionalFormatting sqref="W16:W24 W33:W34">
    <cfRule type="iconSet" priority="89">
      <iconSet iconSet="3TrafficLights2">
        <cfvo type="percent" val="0"/>
        <cfvo type="num" val="0.7"/>
        <cfvo type="num" val="0.9"/>
      </iconSet>
    </cfRule>
    <cfRule type="cellIs" dxfId="203" priority="90" stopIfTrue="1" operator="greaterThan">
      <formula>0.9</formula>
    </cfRule>
    <cfRule type="cellIs" dxfId="202" priority="91" stopIfTrue="1" operator="between">
      <formula>0.7</formula>
      <formula>0.89</formula>
    </cfRule>
    <cfRule type="cellIs" dxfId="201" priority="92" stopIfTrue="1" operator="between">
      <formula>0</formula>
      <formula>0.69</formula>
    </cfRule>
  </conditionalFormatting>
  <conditionalFormatting sqref="L16:L24 L33:L34">
    <cfRule type="iconSet" priority="93">
      <iconSet iconSet="3TrafficLights2">
        <cfvo type="percent" val="0"/>
        <cfvo type="num" val="0.7"/>
        <cfvo type="num" val="0.9"/>
      </iconSet>
    </cfRule>
    <cfRule type="cellIs" dxfId="200" priority="94" stopIfTrue="1" operator="greaterThanOrEqual">
      <formula>0.9</formula>
    </cfRule>
    <cfRule type="cellIs" dxfId="199" priority="95" stopIfTrue="1" operator="between">
      <formula>0.7</formula>
      <formula>0.89</formula>
    </cfRule>
    <cfRule type="cellIs" dxfId="198" priority="96" stopIfTrue="1" operator="between">
      <formula>0</formula>
      <formula>0.69</formula>
    </cfRule>
  </conditionalFormatting>
  <conditionalFormatting sqref="P16:P24 P33:P34">
    <cfRule type="iconSet" priority="97">
      <iconSet iconSet="3TrafficLights2">
        <cfvo type="percent" val="0"/>
        <cfvo type="num" val="0.7"/>
        <cfvo type="num" val="0.9"/>
      </iconSet>
    </cfRule>
    <cfRule type="cellIs" dxfId="197" priority="98" stopIfTrue="1" operator="greaterThanOrEqual">
      <formula>0.9</formula>
    </cfRule>
    <cfRule type="cellIs" dxfId="196" priority="99" stopIfTrue="1" operator="between">
      <formula>0.7</formula>
      <formula>0.89</formula>
    </cfRule>
    <cfRule type="cellIs" dxfId="195" priority="100" stopIfTrue="1" operator="between">
      <formula>0</formula>
      <formula>0.69</formula>
    </cfRule>
  </conditionalFormatting>
  <conditionalFormatting sqref="S16:S24 S33:S34">
    <cfRule type="iconSet" priority="101">
      <iconSet iconSet="3TrafficLights2">
        <cfvo type="percent" val="0"/>
        <cfvo type="num" val="0.7"/>
        <cfvo type="num" val="0.9"/>
      </iconSet>
    </cfRule>
    <cfRule type="cellIs" dxfId="194" priority="102" stopIfTrue="1" operator="greaterThanOrEqual">
      <formula>0.9</formula>
    </cfRule>
    <cfRule type="cellIs" dxfId="193" priority="103" stopIfTrue="1" operator="between">
      <formula>0.7</formula>
      <formula>0.89</formula>
    </cfRule>
    <cfRule type="cellIs" dxfId="192" priority="104" stopIfTrue="1" operator="between">
      <formula>0</formula>
      <formula>0.69</formula>
    </cfRule>
  </conditionalFormatting>
  <conditionalFormatting sqref="AD16:AD24 AD33:AD34">
    <cfRule type="iconSet" priority="105">
      <iconSet iconSet="3TrafficLights2">
        <cfvo type="percent" val="0"/>
        <cfvo type="num" val="0.7"/>
        <cfvo type="num" val="0.9"/>
      </iconSet>
    </cfRule>
    <cfRule type="cellIs" dxfId="191" priority="106" stopIfTrue="1" operator="greaterThanOrEqual">
      <formula>0.9</formula>
    </cfRule>
    <cfRule type="cellIs" dxfId="190" priority="107" stopIfTrue="1" operator="between">
      <formula>0.7</formula>
      <formula>0.89</formula>
    </cfRule>
    <cfRule type="cellIs" dxfId="189" priority="108" stopIfTrue="1" operator="between">
      <formula>0</formula>
      <formula>0.69</formula>
    </cfRule>
  </conditionalFormatting>
  <conditionalFormatting sqref="AG16:AG24 AG33:AG34">
    <cfRule type="iconSet" priority="109">
      <iconSet iconSet="3TrafficLights2">
        <cfvo type="percent" val="0"/>
        <cfvo type="num" val="0.7"/>
        <cfvo type="num" val="0.9"/>
      </iconSet>
    </cfRule>
    <cfRule type="cellIs" dxfId="188" priority="110" stopIfTrue="1" operator="greaterThanOrEqual">
      <formula>0.9</formula>
    </cfRule>
    <cfRule type="cellIs" dxfId="187" priority="111" stopIfTrue="1" operator="between">
      <formula>0.7</formula>
      <formula>0.89</formula>
    </cfRule>
    <cfRule type="cellIs" dxfId="186" priority="112" stopIfTrue="1" operator="between">
      <formula>0</formula>
      <formula>0.69</formula>
    </cfRule>
  </conditionalFormatting>
  <conditionalFormatting sqref="Z16:Z24 Z33:Z34">
    <cfRule type="iconSet" priority="113">
      <iconSet iconSet="3TrafficLights2">
        <cfvo type="percent" val="0"/>
        <cfvo type="num" val="0.7"/>
        <cfvo type="num" val="0.9"/>
      </iconSet>
    </cfRule>
    <cfRule type="cellIs" dxfId="185" priority="114" stopIfTrue="1" operator="greaterThanOrEqual">
      <formula>0.9</formula>
    </cfRule>
    <cfRule type="cellIs" dxfId="184" priority="115" stopIfTrue="1" operator="between">
      <formula>0.7</formula>
      <formula>0.89</formula>
    </cfRule>
    <cfRule type="cellIs" dxfId="183" priority="116" stopIfTrue="1" operator="between">
      <formula>0</formula>
      <formula>0.69</formula>
    </cfRule>
  </conditionalFormatting>
  <conditionalFormatting sqref="AM16:AM24 AM33:AM34">
    <cfRule type="iconSet" priority="117">
      <iconSet iconSet="3TrafficLights2">
        <cfvo type="percent" val="0"/>
        <cfvo type="num" val="0.7"/>
        <cfvo type="num" val="0.9"/>
      </iconSet>
    </cfRule>
    <cfRule type="cellIs" dxfId="182" priority="118" stopIfTrue="1" operator="greaterThanOrEqual">
      <formula>0.9</formula>
    </cfRule>
    <cfRule type="cellIs" dxfId="181" priority="119" stopIfTrue="1" operator="between">
      <formula>0.7</formula>
      <formula>0.89</formula>
    </cfRule>
    <cfRule type="cellIs" dxfId="180" priority="120" stopIfTrue="1" operator="between">
      <formula>0</formula>
      <formula>0.69</formula>
    </cfRule>
  </conditionalFormatting>
  <dataValidations count="5">
    <dataValidation type="list" allowBlank="1" showInputMessage="1" showErrorMessage="1" sqref="Q10">
      <formula1>INDIRECT($AN$9)</formula1>
    </dataValidation>
    <dataValidation type="list" allowBlank="1" showInputMessage="1" showErrorMessage="1" sqref="Q8:X8">
      <formula1>INDIRECT($AN$8)</formula1>
    </dataValidation>
    <dataValidation type="list" allowBlank="1" showInputMessage="1" showErrorMessage="1" sqref="Q7">
      <formula1>INDIRECT($AN$6)</formula1>
    </dataValidation>
    <dataValidation type="date" allowBlank="1" showInputMessage="1" showErrorMessage="1" sqref="C37:C40 E26:F34">
      <formula1>43831</formula1>
      <formula2>44196</formula2>
    </dataValidation>
    <dataValidation type="list" allowBlank="1" showInputMessage="1" showErrorMessage="1" sqref="B37:B40">
      <formula1>"Formulación versión 1, Actualización versión 2, Actualización versión 3, Actualización versión 4"</formula1>
    </dataValidation>
  </dataValidations>
  <hyperlinks>
    <hyperlink ref="C1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[2]Listas!#REF!</xm:f>
          </x14:formula1>
          <xm:sqref>Q9</xm:sqref>
        </x14:dataValidation>
        <x14:dataValidation type="list" allowBlank="1" showInputMessage="1" showErrorMessage="1">
          <x14:formula1>
            <xm:f>[2]Listas!#REF!</xm:f>
          </x14:formula1>
          <xm:sqref>Q6:X6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topLeftCell="C2" workbookViewId="0">
      <selection activeCell="J16" sqref="J16"/>
    </sheetView>
  </sheetViews>
  <sheetFormatPr baseColWidth="10" defaultRowHeight="16.5" outlineLevelCol="1" x14ac:dyDescent="0.25"/>
  <cols>
    <col min="1" max="1" width="9.42578125" style="25" customWidth="1"/>
    <col min="2" max="2" width="50.5703125" style="25" customWidth="1"/>
    <col min="3" max="3" width="26.140625" style="25" customWidth="1"/>
    <col min="4" max="4" width="19.5703125" style="25" customWidth="1"/>
    <col min="5" max="5" width="13.7109375" style="25" customWidth="1"/>
    <col min="6" max="6" width="11.85546875" style="25" customWidth="1"/>
    <col min="7" max="8" width="7.7109375" style="25" customWidth="1"/>
    <col min="9" max="9" width="10.42578125" style="25" customWidth="1"/>
    <col min="10" max="10" width="33.140625" style="25" customWidth="1"/>
    <col min="11" max="11" width="7.140625" style="25" hidden="1" customWidth="1" outlineLevel="1"/>
    <col min="12" max="12" width="9.42578125" style="25" hidden="1" customWidth="1" outlineLevel="1"/>
    <col min="13" max="13" width="32.7109375" style="25" hidden="1" customWidth="1" outlineLevel="1"/>
    <col min="14" max="14" width="8.42578125" style="25" customWidth="1" collapsed="1"/>
    <col min="15" max="15" width="7.7109375" style="25" customWidth="1"/>
    <col min="16" max="16" width="10.42578125" style="25" customWidth="1"/>
    <col min="17" max="17" width="33.140625" style="25" customWidth="1"/>
    <col min="18" max="18" width="6.85546875" style="25" hidden="1" customWidth="1" outlineLevel="1"/>
    <col min="19" max="19" width="9.140625" style="25" hidden="1" customWidth="1" outlineLevel="1"/>
    <col min="20" max="20" width="33.140625" style="25" hidden="1" customWidth="1" outlineLevel="1"/>
    <col min="21" max="21" width="7.7109375" style="25" customWidth="1" collapsed="1"/>
    <col min="22" max="22" width="7.7109375" style="25" customWidth="1"/>
    <col min="23" max="23" width="10.42578125" style="25" customWidth="1"/>
    <col min="24" max="24" width="33.140625" style="25" customWidth="1"/>
    <col min="25" max="25" width="7.42578125" style="25" hidden="1" customWidth="1" outlineLevel="1"/>
    <col min="26" max="26" width="8.28515625" style="25" hidden="1" customWidth="1" outlineLevel="1"/>
    <col min="27" max="27" width="33.140625" style="25" hidden="1" customWidth="1" outlineLevel="1"/>
    <col min="28" max="28" width="7.7109375" style="25" customWidth="1" collapsed="1"/>
    <col min="29" max="29" width="7.7109375" style="25" customWidth="1"/>
    <col min="30" max="30" width="10.42578125" style="25" customWidth="1"/>
    <col min="31" max="31" width="33.140625" style="25" customWidth="1"/>
    <col min="32" max="32" width="6.85546875" style="25" customWidth="1" outlineLevel="1"/>
    <col min="33" max="33" width="8.28515625" style="25" customWidth="1" outlineLevel="1"/>
    <col min="34" max="34" width="33.140625" style="25" customWidth="1" outlineLevel="1"/>
    <col min="35" max="35" width="9.5703125" style="25" customWidth="1"/>
    <col min="36" max="36" width="8.85546875" style="25" customWidth="1"/>
    <col min="37" max="37" width="15" style="25" customWidth="1"/>
    <col min="38" max="38" width="7.7109375" style="25" customWidth="1" outlineLevel="1"/>
    <col min="39" max="39" width="13" style="25" customWidth="1" outlineLevel="1"/>
    <col min="40" max="40" width="35.7109375" style="25" customWidth="1"/>
    <col min="41" max="41" width="11.42578125" style="25"/>
  </cols>
  <sheetData>
    <row r="1" spans="1:41" ht="20.25" x14ac:dyDescent="0.25">
      <c r="A1" s="180"/>
      <c r="B1" s="180"/>
      <c r="C1" s="181" t="s">
        <v>54</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21"/>
    </row>
    <row r="2" spans="1:41" ht="20.25" x14ac:dyDescent="0.25">
      <c r="A2" s="180"/>
      <c r="B2" s="180"/>
      <c r="C2" s="181" t="s">
        <v>150</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21"/>
    </row>
    <row r="3" spans="1:41" ht="22.5" x14ac:dyDescent="0.25">
      <c r="A3" s="180"/>
      <c r="B3" s="180"/>
      <c r="C3" s="182" t="s">
        <v>143</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21"/>
    </row>
    <row r="4" spans="1:41" x14ac:dyDescent="0.25">
      <c r="A4" s="26"/>
    </row>
    <row r="5" spans="1:41" ht="18.75" x14ac:dyDescent="0.25">
      <c r="A5" s="189" t="s">
        <v>14</v>
      </c>
      <c r="B5" s="189"/>
      <c r="C5" s="189"/>
      <c r="D5" s="189"/>
      <c r="E5" s="189"/>
      <c r="F5" s="189"/>
      <c r="G5" s="189"/>
      <c r="H5" s="189"/>
      <c r="I5" s="189"/>
      <c r="N5" s="192" t="s">
        <v>118</v>
      </c>
      <c r="O5" s="193"/>
      <c r="P5" s="193"/>
      <c r="Q5" s="193"/>
      <c r="R5" s="193"/>
      <c r="S5" s="193"/>
      <c r="T5" s="193"/>
      <c r="U5" s="193"/>
      <c r="V5" s="193"/>
      <c r="W5" s="193"/>
      <c r="X5" s="194"/>
      <c r="Y5" s="27"/>
      <c r="Z5" s="27"/>
      <c r="AA5" s="27"/>
      <c r="AB5" s="27"/>
      <c r="AC5" s="27"/>
      <c r="AD5" s="27"/>
      <c r="AE5" s="27"/>
      <c r="AF5" s="27"/>
      <c r="AG5" s="27"/>
      <c r="AH5" s="27"/>
      <c r="AI5" s="27"/>
      <c r="AJ5" s="27"/>
      <c r="AK5" s="27"/>
      <c r="AL5" s="27"/>
      <c r="AM5" s="28"/>
      <c r="AN5" s="29"/>
      <c r="AO5" s="30"/>
    </row>
    <row r="6" spans="1:41" ht="18.75" x14ac:dyDescent="0.25">
      <c r="A6" s="183" t="s">
        <v>124</v>
      </c>
      <c r="B6" s="184"/>
      <c r="C6" s="164" t="s">
        <v>278</v>
      </c>
      <c r="D6" s="164"/>
      <c r="E6" s="164"/>
      <c r="F6" s="164"/>
      <c r="G6" s="164"/>
      <c r="H6" s="164"/>
      <c r="I6" s="165"/>
      <c r="N6" s="171" t="s">
        <v>145</v>
      </c>
      <c r="O6" s="172"/>
      <c r="P6" s="172"/>
      <c r="Q6" s="158" t="s">
        <v>65</v>
      </c>
      <c r="R6" s="158"/>
      <c r="S6" s="158"/>
      <c r="T6" s="158"/>
      <c r="U6" s="158"/>
      <c r="V6" s="158"/>
      <c r="W6" s="158"/>
      <c r="X6" s="159"/>
      <c r="Y6" s="27"/>
      <c r="Z6" s="27"/>
      <c r="AA6" s="27"/>
      <c r="AB6" s="27"/>
      <c r="AC6" s="27"/>
      <c r="AD6" s="27"/>
      <c r="AE6" s="27"/>
      <c r="AF6" s="27"/>
      <c r="AG6" s="27"/>
      <c r="AH6" s="27"/>
      <c r="AI6" s="27"/>
      <c r="AJ6" s="27"/>
      <c r="AK6" s="27"/>
      <c r="AL6" s="27"/>
      <c r="AM6" s="28"/>
      <c r="AN6" s="32" t="str">
        <f>+VLOOKUP(Q6,Listas!B13:C29,2,FALSE)</f>
        <v>SGC</v>
      </c>
      <c r="AO6" s="28"/>
    </row>
    <row r="7" spans="1:41" ht="17.25" x14ac:dyDescent="0.25">
      <c r="A7" s="185" t="s">
        <v>146</v>
      </c>
      <c r="B7" s="186"/>
      <c r="C7" s="166" t="s">
        <v>171</v>
      </c>
      <c r="D7" s="166"/>
      <c r="E7" s="166"/>
      <c r="F7" s="166"/>
      <c r="G7" s="166"/>
      <c r="H7" s="166"/>
      <c r="I7" s="167"/>
      <c r="N7" s="173" t="s">
        <v>125</v>
      </c>
      <c r="O7" s="174"/>
      <c r="P7" s="174"/>
      <c r="Q7" s="160" t="s">
        <v>77</v>
      </c>
      <c r="R7" s="160"/>
      <c r="S7" s="160"/>
      <c r="T7" s="160"/>
      <c r="U7" s="160"/>
      <c r="V7" s="160"/>
      <c r="W7" s="160"/>
      <c r="X7" s="161"/>
      <c r="Y7" s="27"/>
      <c r="Z7" s="27"/>
      <c r="AA7" s="27"/>
      <c r="AB7" s="27"/>
      <c r="AC7" s="27"/>
      <c r="AD7" s="27"/>
      <c r="AE7" s="27"/>
      <c r="AF7" s="27"/>
      <c r="AG7" s="27"/>
      <c r="AH7" s="27"/>
      <c r="AI7" s="27"/>
      <c r="AJ7" s="27"/>
      <c r="AK7" s="27"/>
      <c r="AL7" s="27"/>
      <c r="AM7" s="28"/>
      <c r="AN7" s="32"/>
      <c r="AO7" s="28"/>
    </row>
    <row r="8" spans="1:41" ht="17.25" x14ac:dyDescent="0.25">
      <c r="A8" s="185" t="s">
        <v>147</v>
      </c>
      <c r="B8" s="186"/>
      <c r="C8" s="166" t="s">
        <v>172</v>
      </c>
      <c r="D8" s="166"/>
      <c r="E8" s="166"/>
      <c r="F8" s="166"/>
      <c r="G8" s="166"/>
      <c r="H8" s="166"/>
      <c r="I8" s="167"/>
      <c r="N8" s="173" t="s">
        <v>120</v>
      </c>
      <c r="O8" s="174"/>
      <c r="P8" s="174"/>
      <c r="Q8" s="160" t="s">
        <v>67</v>
      </c>
      <c r="R8" s="160"/>
      <c r="S8" s="160"/>
      <c r="T8" s="160"/>
      <c r="U8" s="160"/>
      <c r="V8" s="160"/>
      <c r="W8" s="160"/>
      <c r="X8" s="161"/>
      <c r="Y8" s="27"/>
      <c r="Z8" s="27"/>
      <c r="AA8" s="27"/>
      <c r="AB8" s="27"/>
      <c r="AC8" s="27"/>
      <c r="AD8" s="27"/>
      <c r="AE8" s="27"/>
      <c r="AF8" s="27"/>
      <c r="AG8" s="27"/>
      <c r="AH8" s="27"/>
      <c r="AI8" s="27"/>
      <c r="AJ8" s="27"/>
      <c r="AK8" s="27"/>
      <c r="AL8" s="27"/>
      <c r="AM8" s="28"/>
      <c r="AN8" s="32" t="str">
        <f>+VLOOKUP(Q6,Listas!F13:G20,2,FALSE)</f>
        <v>SGC_PI</v>
      </c>
      <c r="AO8" s="28"/>
    </row>
    <row r="9" spans="1:41" ht="17.25" x14ac:dyDescent="0.25">
      <c r="A9" s="185" t="s">
        <v>122</v>
      </c>
      <c r="B9" s="186"/>
      <c r="C9" s="166" t="s">
        <v>170</v>
      </c>
      <c r="D9" s="166"/>
      <c r="E9" s="166"/>
      <c r="F9" s="166"/>
      <c r="G9" s="166"/>
      <c r="H9" s="166"/>
      <c r="I9" s="167"/>
      <c r="N9" s="173" t="s">
        <v>121</v>
      </c>
      <c r="O9" s="174"/>
      <c r="P9" s="174"/>
      <c r="Q9" s="160" t="s">
        <v>38</v>
      </c>
      <c r="R9" s="160"/>
      <c r="S9" s="160"/>
      <c r="T9" s="160"/>
      <c r="U9" s="160"/>
      <c r="V9" s="160"/>
      <c r="W9" s="160"/>
      <c r="X9" s="161"/>
      <c r="Y9" s="27"/>
      <c r="Z9" s="27"/>
      <c r="AA9" s="27"/>
      <c r="AB9" s="27"/>
      <c r="AC9" s="27"/>
      <c r="AD9" s="27"/>
      <c r="AE9" s="27"/>
      <c r="AF9" s="27"/>
      <c r="AG9" s="27"/>
      <c r="AH9" s="27"/>
      <c r="AI9" s="27"/>
      <c r="AJ9" s="27"/>
      <c r="AK9" s="27"/>
      <c r="AL9" s="27"/>
      <c r="AM9" s="28"/>
      <c r="AN9" s="32" t="str">
        <f>+VLOOKUP(Q9,Listas!Q4:R30,2,FALSE)</f>
        <v>OBJ_5</v>
      </c>
      <c r="AO9" s="28"/>
    </row>
    <row r="10" spans="1:41" ht="17.25" x14ac:dyDescent="0.25">
      <c r="A10" s="185" t="s">
        <v>123</v>
      </c>
      <c r="B10" s="186"/>
      <c r="C10" s="166"/>
      <c r="D10" s="166"/>
      <c r="E10" s="166"/>
      <c r="F10" s="166"/>
      <c r="G10" s="166"/>
      <c r="H10" s="166"/>
      <c r="I10" s="167"/>
      <c r="N10" s="175" t="s">
        <v>151</v>
      </c>
      <c r="O10" s="176"/>
      <c r="P10" s="176"/>
      <c r="Q10" s="162" t="s">
        <v>43</v>
      </c>
      <c r="R10" s="162"/>
      <c r="S10" s="162"/>
      <c r="T10" s="162"/>
      <c r="U10" s="162"/>
      <c r="V10" s="162"/>
      <c r="W10" s="162"/>
      <c r="X10" s="163"/>
      <c r="Y10" s="27"/>
      <c r="Z10" s="27"/>
      <c r="AA10" s="27"/>
      <c r="AB10" s="27"/>
      <c r="AC10" s="27"/>
      <c r="AD10" s="27"/>
      <c r="AE10" s="27"/>
      <c r="AF10" s="27"/>
      <c r="AG10" s="27"/>
      <c r="AH10" s="27"/>
      <c r="AI10" s="27"/>
      <c r="AJ10" s="27"/>
      <c r="AK10" s="27"/>
      <c r="AL10" s="27"/>
      <c r="AM10" s="28"/>
      <c r="AN10" s="32"/>
      <c r="AO10" s="28"/>
    </row>
    <row r="11" spans="1:41" x14ac:dyDescent="0.25">
      <c r="A11" s="187" t="s">
        <v>117</v>
      </c>
      <c r="B11" s="188"/>
      <c r="C11" s="155" t="s">
        <v>174</v>
      </c>
      <c r="D11" s="156"/>
      <c r="E11" s="156"/>
      <c r="F11" s="156"/>
      <c r="G11" s="156"/>
      <c r="H11" s="156"/>
      <c r="I11" s="157"/>
      <c r="O11" s="33"/>
      <c r="P11" s="33"/>
      <c r="Q11" s="27"/>
      <c r="R11" s="27"/>
      <c r="S11" s="27"/>
      <c r="T11" s="27"/>
      <c r="U11" s="27"/>
      <c r="V11" s="27"/>
      <c r="W11" s="27"/>
      <c r="X11" s="27"/>
      <c r="Y11" s="27"/>
      <c r="Z11" s="27"/>
      <c r="AA11" s="27"/>
      <c r="AB11" s="27"/>
      <c r="AC11" s="27"/>
      <c r="AD11" s="27"/>
      <c r="AE11" s="27"/>
      <c r="AF11" s="27"/>
      <c r="AG11" s="27"/>
      <c r="AH11" s="27"/>
      <c r="AI11" s="27"/>
      <c r="AJ11" s="27"/>
      <c r="AK11" s="27"/>
      <c r="AL11" s="27"/>
      <c r="AM11" s="27"/>
      <c r="AN11" s="34"/>
      <c r="AO11" s="28"/>
    </row>
    <row r="12" spans="1:41" ht="15" x14ac:dyDescent="0.25">
      <c r="A12" s="28"/>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6"/>
      <c r="AO12" s="28"/>
    </row>
    <row r="13" spans="1:41" x14ac:dyDescent="0.25">
      <c r="A13" s="154" t="s">
        <v>55</v>
      </c>
      <c r="B13" s="154" t="s">
        <v>0</v>
      </c>
      <c r="C13" s="152" t="s">
        <v>10</v>
      </c>
      <c r="D13" s="154" t="s">
        <v>1</v>
      </c>
      <c r="E13" s="154" t="s">
        <v>119</v>
      </c>
      <c r="F13" s="154"/>
      <c r="G13" s="168" t="s">
        <v>5</v>
      </c>
      <c r="H13" s="168"/>
      <c r="I13" s="168"/>
      <c r="J13" s="168"/>
      <c r="K13" s="168"/>
      <c r="L13" s="168"/>
      <c r="M13" s="168"/>
      <c r="N13" s="168" t="s">
        <v>6</v>
      </c>
      <c r="O13" s="168"/>
      <c r="P13" s="168"/>
      <c r="Q13" s="168"/>
      <c r="R13" s="168"/>
      <c r="S13" s="168"/>
      <c r="T13" s="168"/>
      <c r="U13" s="168" t="s">
        <v>7</v>
      </c>
      <c r="V13" s="168"/>
      <c r="W13" s="168"/>
      <c r="X13" s="168"/>
      <c r="Y13" s="168"/>
      <c r="Z13" s="168"/>
      <c r="AA13" s="168"/>
      <c r="AB13" s="168" t="s">
        <v>8</v>
      </c>
      <c r="AC13" s="168"/>
      <c r="AD13" s="168"/>
      <c r="AE13" s="168"/>
      <c r="AF13" s="168"/>
      <c r="AG13" s="168"/>
      <c r="AH13" s="168"/>
      <c r="AI13" s="168" t="s">
        <v>11</v>
      </c>
      <c r="AJ13" s="168"/>
      <c r="AK13" s="168"/>
      <c r="AL13" s="168"/>
      <c r="AM13" s="168"/>
      <c r="AN13" s="190" t="s">
        <v>161</v>
      </c>
      <c r="AO13" s="37"/>
    </row>
    <row r="14" spans="1:41" ht="17.25" x14ac:dyDescent="0.25">
      <c r="A14" s="154"/>
      <c r="B14" s="154"/>
      <c r="C14" s="153"/>
      <c r="D14" s="154"/>
      <c r="E14" s="154"/>
      <c r="F14" s="154"/>
      <c r="G14" s="168" t="s">
        <v>153</v>
      </c>
      <c r="H14" s="168"/>
      <c r="I14" s="168"/>
      <c r="J14" s="168"/>
      <c r="K14" s="168" t="s">
        <v>154</v>
      </c>
      <c r="L14" s="168"/>
      <c r="M14" s="168"/>
      <c r="N14" s="168" t="s">
        <v>154</v>
      </c>
      <c r="O14" s="168"/>
      <c r="P14" s="168"/>
      <c r="Q14" s="168"/>
      <c r="R14" s="168"/>
      <c r="S14" s="168"/>
      <c r="T14" s="168"/>
      <c r="U14" s="168" t="s">
        <v>153</v>
      </c>
      <c r="V14" s="168"/>
      <c r="W14" s="168"/>
      <c r="X14" s="168"/>
      <c r="Y14" s="168" t="s">
        <v>154</v>
      </c>
      <c r="Z14" s="168"/>
      <c r="AA14" s="168"/>
      <c r="AB14" s="168" t="s">
        <v>153</v>
      </c>
      <c r="AC14" s="168"/>
      <c r="AD14" s="168"/>
      <c r="AE14" s="168"/>
      <c r="AF14" s="168" t="s">
        <v>154</v>
      </c>
      <c r="AG14" s="168"/>
      <c r="AH14" s="168"/>
      <c r="AI14" s="168"/>
      <c r="AJ14" s="168"/>
      <c r="AK14" s="168"/>
      <c r="AL14" s="168"/>
      <c r="AM14" s="168"/>
      <c r="AN14" s="191"/>
      <c r="AO14" s="38"/>
    </row>
    <row r="15" spans="1:41" ht="25.5" x14ac:dyDescent="0.25">
      <c r="A15" s="152"/>
      <c r="B15" s="152"/>
      <c r="C15" s="153"/>
      <c r="D15" s="152"/>
      <c r="E15" s="60" t="s">
        <v>3</v>
      </c>
      <c r="F15" s="60" t="s">
        <v>4</v>
      </c>
      <c r="G15" s="60" t="s">
        <v>12</v>
      </c>
      <c r="H15" s="60" t="s">
        <v>13</v>
      </c>
      <c r="I15" s="60" t="s">
        <v>168</v>
      </c>
      <c r="J15" s="60" t="s">
        <v>9</v>
      </c>
      <c r="K15" s="60" t="s">
        <v>157</v>
      </c>
      <c r="L15" s="60" t="s">
        <v>155</v>
      </c>
      <c r="M15" s="60" t="s">
        <v>152</v>
      </c>
      <c r="N15" s="60" t="s">
        <v>12</v>
      </c>
      <c r="O15" s="60" t="s">
        <v>13</v>
      </c>
      <c r="P15" s="60" t="s">
        <v>168</v>
      </c>
      <c r="Q15" s="60" t="s">
        <v>9</v>
      </c>
      <c r="R15" s="60" t="s">
        <v>157</v>
      </c>
      <c r="S15" s="60" t="s">
        <v>155</v>
      </c>
      <c r="T15" s="60" t="s">
        <v>152</v>
      </c>
      <c r="U15" s="60" t="s">
        <v>12</v>
      </c>
      <c r="V15" s="60" t="s">
        <v>13</v>
      </c>
      <c r="W15" s="60" t="s">
        <v>168</v>
      </c>
      <c r="X15" s="60" t="s">
        <v>9</v>
      </c>
      <c r="Y15" s="60" t="s">
        <v>157</v>
      </c>
      <c r="Z15" s="60" t="s">
        <v>155</v>
      </c>
      <c r="AA15" s="60" t="s">
        <v>152</v>
      </c>
      <c r="AB15" s="60" t="s">
        <v>12</v>
      </c>
      <c r="AC15" s="60" t="s">
        <v>13</v>
      </c>
      <c r="AD15" s="60" t="s">
        <v>168</v>
      </c>
      <c r="AE15" s="60" t="s">
        <v>9</v>
      </c>
      <c r="AF15" s="60" t="s">
        <v>157</v>
      </c>
      <c r="AG15" s="60" t="s">
        <v>155</v>
      </c>
      <c r="AH15" s="60" t="s">
        <v>152</v>
      </c>
      <c r="AI15" s="60" t="s">
        <v>12</v>
      </c>
      <c r="AJ15" s="95" t="s">
        <v>13</v>
      </c>
      <c r="AK15" s="95" t="s">
        <v>158</v>
      </c>
      <c r="AL15" s="60" t="s">
        <v>157</v>
      </c>
      <c r="AM15" s="95" t="s">
        <v>159</v>
      </c>
      <c r="AN15" s="95" t="s">
        <v>156</v>
      </c>
      <c r="AO15" s="39"/>
    </row>
    <row r="16" spans="1:41" ht="171" x14ac:dyDescent="0.25">
      <c r="A16" s="59">
        <v>1</v>
      </c>
      <c r="B16" s="105" t="s">
        <v>279</v>
      </c>
      <c r="C16" s="48" t="s">
        <v>280</v>
      </c>
      <c r="D16" s="49" t="s">
        <v>193</v>
      </c>
      <c r="E16" s="51">
        <v>43850</v>
      </c>
      <c r="F16" s="51">
        <v>44195</v>
      </c>
      <c r="G16" s="49">
        <v>1</v>
      </c>
      <c r="H16" s="106">
        <v>1</v>
      </c>
      <c r="I16" s="107">
        <f t="shared" ref="I16:I21" si="0">IFERROR(H16/G16,"")</f>
        <v>1</v>
      </c>
      <c r="J16" s="59" t="s">
        <v>301</v>
      </c>
      <c r="K16" s="108"/>
      <c r="L16" s="107">
        <f t="shared" ref="L16:L21" si="1">IFERROR(K16/G16,"")</f>
        <v>0</v>
      </c>
      <c r="M16" s="109"/>
      <c r="N16" s="49">
        <v>1</v>
      </c>
      <c r="O16" s="59"/>
      <c r="P16" s="107">
        <f>IFERROR(O16/N16,"")</f>
        <v>0</v>
      </c>
      <c r="Q16" s="59"/>
      <c r="R16" s="109"/>
      <c r="S16" s="107">
        <f>IFERROR(R16/N16,"")</f>
        <v>0</v>
      </c>
      <c r="T16" s="109"/>
      <c r="U16" s="49">
        <v>1</v>
      </c>
      <c r="V16" s="106"/>
      <c r="W16" s="107">
        <f>IFERROR(V16/U16,"")</f>
        <v>0</v>
      </c>
      <c r="X16" s="59"/>
      <c r="Y16" s="108"/>
      <c r="Z16" s="107">
        <f>IFERROR(Y16/U16,"")</f>
        <v>0</v>
      </c>
      <c r="AA16" s="109"/>
      <c r="AB16" s="49">
        <v>1</v>
      </c>
      <c r="AC16" s="59"/>
      <c r="AD16" s="107">
        <f>IFERROR(AC16/AB16,"")</f>
        <v>0</v>
      </c>
      <c r="AE16" s="59"/>
      <c r="AF16" s="108"/>
      <c r="AG16" s="107">
        <f>IFERROR(AF16/AB16,"")</f>
        <v>0</v>
      </c>
      <c r="AH16" s="109"/>
      <c r="AI16" s="110">
        <f t="shared" ref="AI16:AJ21" si="2">SUM(G16,N16,U16,AB16)</f>
        <v>4</v>
      </c>
      <c r="AJ16" s="111">
        <f t="shared" si="2"/>
        <v>1</v>
      </c>
      <c r="AK16" s="107">
        <f>IFERROR(AJ16/AI16,"")</f>
        <v>0.25</v>
      </c>
      <c r="AL16" s="112">
        <f>SUM(K16,R16,Y16,AF16)</f>
        <v>0</v>
      </c>
      <c r="AM16" s="107">
        <f>IFERROR(AL16/AI16,"")</f>
        <v>0</v>
      </c>
      <c r="AN16" s="113" t="s">
        <v>302</v>
      </c>
      <c r="AO16" s="40"/>
    </row>
    <row r="17" spans="1:41" ht="57" x14ac:dyDescent="0.25">
      <c r="A17" s="59"/>
      <c r="B17" s="114"/>
      <c r="C17" s="48"/>
      <c r="D17" s="49"/>
      <c r="E17" s="51"/>
      <c r="F17" s="51"/>
      <c r="G17" s="49"/>
      <c r="H17" s="59" t="s">
        <v>306</v>
      </c>
      <c r="I17" s="107" t="str">
        <f t="shared" si="0"/>
        <v/>
      </c>
      <c r="J17" s="59"/>
      <c r="K17" s="109"/>
      <c r="L17" s="107" t="str">
        <f t="shared" si="1"/>
        <v/>
      </c>
      <c r="M17" s="109"/>
      <c r="N17" s="49"/>
      <c r="O17" s="59"/>
      <c r="P17" s="107" t="str">
        <f t="shared" ref="P17:P21" si="3">IFERROR(O17/N17,"")</f>
        <v/>
      </c>
      <c r="Q17" s="59"/>
      <c r="R17" s="109"/>
      <c r="S17" s="107" t="str">
        <f t="shared" ref="S17:S21" si="4">IFERROR(R17/N17,"")</f>
        <v/>
      </c>
      <c r="T17" s="109"/>
      <c r="U17" s="49"/>
      <c r="V17" s="59"/>
      <c r="W17" s="107" t="str">
        <f t="shared" ref="W17:W21" si="5">IFERROR(V17/U17,"")</f>
        <v/>
      </c>
      <c r="X17" s="59"/>
      <c r="Y17" s="109"/>
      <c r="Z17" s="107" t="str">
        <f t="shared" ref="Z17:Z21" si="6">IFERROR(Y17/U17,"")</f>
        <v/>
      </c>
      <c r="AA17" s="109"/>
      <c r="AB17" s="49"/>
      <c r="AC17" s="59"/>
      <c r="AD17" s="107" t="str">
        <f t="shared" ref="AD17:AD21" si="7">IFERROR(AC17/AB17,"")</f>
        <v/>
      </c>
      <c r="AE17" s="59"/>
      <c r="AF17" s="109"/>
      <c r="AG17" s="107" t="str">
        <f t="shared" ref="AG17:AG21" si="8">IFERROR(AF17/AB17,"")</f>
        <v/>
      </c>
      <c r="AH17" s="109"/>
      <c r="AI17" s="115">
        <f t="shared" si="2"/>
        <v>0</v>
      </c>
      <c r="AJ17" s="115">
        <f t="shared" si="2"/>
        <v>0</v>
      </c>
      <c r="AK17" s="107" t="str">
        <f t="shared" ref="AK17:AK21" si="9">IFERROR(AJ17/AI17,"")</f>
        <v/>
      </c>
      <c r="AL17" s="112">
        <f t="shared" ref="AL17:AL21" si="10">SUM(K17,R17,Y17,AF17)</f>
        <v>0</v>
      </c>
      <c r="AM17" s="107" t="str">
        <f t="shared" ref="AM17:AM21" si="11">IFERROR(AL17/AI17,"")</f>
        <v/>
      </c>
      <c r="AN17" s="113" t="s">
        <v>53</v>
      </c>
      <c r="AO17" s="40"/>
    </row>
    <row r="18" spans="1:41" ht="57" x14ac:dyDescent="0.25">
      <c r="A18" s="59"/>
      <c r="B18" s="105"/>
      <c r="C18" s="48"/>
      <c r="D18" s="49"/>
      <c r="E18" s="116"/>
      <c r="F18" s="116"/>
      <c r="G18" s="117"/>
      <c r="H18" s="59"/>
      <c r="I18" s="107" t="str">
        <f t="shared" si="0"/>
        <v/>
      </c>
      <c r="J18" s="117"/>
      <c r="K18" s="109"/>
      <c r="L18" s="107" t="str">
        <f t="shared" si="1"/>
        <v/>
      </c>
      <c r="M18" s="109"/>
      <c r="N18" s="117"/>
      <c r="O18" s="59"/>
      <c r="P18" s="107" t="str">
        <f t="shared" si="3"/>
        <v/>
      </c>
      <c r="Q18" s="117"/>
      <c r="R18" s="109"/>
      <c r="S18" s="107" t="str">
        <f t="shared" si="4"/>
        <v/>
      </c>
      <c r="T18" s="109"/>
      <c r="U18" s="117"/>
      <c r="V18" s="59"/>
      <c r="W18" s="107" t="str">
        <f t="shared" si="5"/>
        <v/>
      </c>
      <c r="X18" s="117"/>
      <c r="Y18" s="109"/>
      <c r="Z18" s="107" t="str">
        <f t="shared" si="6"/>
        <v/>
      </c>
      <c r="AA18" s="109"/>
      <c r="AB18" s="117"/>
      <c r="AC18" s="59"/>
      <c r="AD18" s="107" t="str">
        <f t="shared" si="7"/>
        <v/>
      </c>
      <c r="AE18" s="117"/>
      <c r="AF18" s="109"/>
      <c r="AG18" s="107" t="str">
        <f t="shared" si="8"/>
        <v/>
      </c>
      <c r="AH18" s="109"/>
      <c r="AI18" s="115">
        <f t="shared" si="2"/>
        <v>0</v>
      </c>
      <c r="AJ18" s="115">
        <f t="shared" si="2"/>
        <v>0</v>
      </c>
      <c r="AK18" s="107" t="str">
        <f t="shared" si="9"/>
        <v/>
      </c>
      <c r="AL18" s="112">
        <f t="shared" si="10"/>
        <v>0</v>
      </c>
      <c r="AM18" s="107" t="str">
        <f t="shared" si="11"/>
        <v/>
      </c>
      <c r="AN18" s="113" t="s">
        <v>53</v>
      </c>
      <c r="AO18" s="40"/>
    </row>
    <row r="19" spans="1:41" ht="57" x14ac:dyDescent="0.25">
      <c r="A19" s="59"/>
      <c r="B19" s="114"/>
      <c r="C19" s="48"/>
      <c r="D19" s="49"/>
      <c r="E19" s="116"/>
      <c r="F19" s="116"/>
      <c r="G19" s="117"/>
      <c r="H19" s="59"/>
      <c r="I19" s="107" t="str">
        <f t="shared" si="0"/>
        <v/>
      </c>
      <c r="J19" s="117"/>
      <c r="K19" s="109"/>
      <c r="L19" s="107" t="str">
        <f t="shared" si="1"/>
        <v/>
      </c>
      <c r="M19" s="109"/>
      <c r="N19" s="117"/>
      <c r="O19" s="59"/>
      <c r="P19" s="107" t="str">
        <f t="shared" si="3"/>
        <v/>
      </c>
      <c r="Q19" s="117"/>
      <c r="R19" s="109"/>
      <c r="S19" s="107" t="str">
        <f t="shared" si="4"/>
        <v/>
      </c>
      <c r="T19" s="109"/>
      <c r="U19" s="117"/>
      <c r="V19" s="59"/>
      <c r="W19" s="107" t="str">
        <f t="shared" si="5"/>
        <v/>
      </c>
      <c r="X19" s="117"/>
      <c r="Y19" s="109"/>
      <c r="Z19" s="107" t="str">
        <f t="shared" si="6"/>
        <v/>
      </c>
      <c r="AA19" s="109"/>
      <c r="AB19" s="117"/>
      <c r="AC19" s="59"/>
      <c r="AD19" s="107" t="str">
        <f t="shared" si="7"/>
        <v/>
      </c>
      <c r="AE19" s="117"/>
      <c r="AF19" s="109"/>
      <c r="AG19" s="107" t="str">
        <f t="shared" si="8"/>
        <v/>
      </c>
      <c r="AH19" s="109"/>
      <c r="AI19" s="115">
        <f t="shared" si="2"/>
        <v>0</v>
      </c>
      <c r="AJ19" s="115">
        <f t="shared" si="2"/>
        <v>0</v>
      </c>
      <c r="AK19" s="107" t="str">
        <f t="shared" si="9"/>
        <v/>
      </c>
      <c r="AL19" s="112">
        <f t="shared" si="10"/>
        <v>0</v>
      </c>
      <c r="AM19" s="107" t="str">
        <f t="shared" si="11"/>
        <v/>
      </c>
      <c r="AN19" s="113" t="s">
        <v>53</v>
      </c>
      <c r="AO19" s="40"/>
    </row>
    <row r="20" spans="1:41" ht="57" x14ac:dyDescent="0.25">
      <c r="A20" s="118"/>
      <c r="B20" s="118"/>
      <c r="C20" s="117"/>
      <c r="D20" s="117"/>
      <c r="E20" s="117"/>
      <c r="F20" s="117"/>
      <c r="G20" s="117"/>
      <c r="H20" s="59"/>
      <c r="I20" s="107" t="str">
        <f t="shared" si="0"/>
        <v/>
      </c>
      <c r="J20" s="117"/>
      <c r="K20" s="109"/>
      <c r="L20" s="107" t="str">
        <f t="shared" si="1"/>
        <v/>
      </c>
      <c r="M20" s="109"/>
      <c r="N20" s="117"/>
      <c r="O20" s="59"/>
      <c r="P20" s="107" t="str">
        <f t="shared" si="3"/>
        <v/>
      </c>
      <c r="Q20" s="117"/>
      <c r="R20" s="109"/>
      <c r="S20" s="107" t="str">
        <f t="shared" si="4"/>
        <v/>
      </c>
      <c r="T20" s="109"/>
      <c r="U20" s="117"/>
      <c r="V20" s="59"/>
      <c r="W20" s="107" t="str">
        <f t="shared" si="5"/>
        <v/>
      </c>
      <c r="X20" s="117"/>
      <c r="Y20" s="109"/>
      <c r="Z20" s="107" t="str">
        <f t="shared" si="6"/>
        <v/>
      </c>
      <c r="AA20" s="109"/>
      <c r="AB20" s="117"/>
      <c r="AC20" s="59"/>
      <c r="AD20" s="107" t="str">
        <f t="shared" si="7"/>
        <v/>
      </c>
      <c r="AE20" s="117"/>
      <c r="AF20" s="109"/>
      <c r="AG20" s="107" t="str">
        <f t="shared" si="8"/>
        <v/>
      </c>
      <c r="AH20" s="109"/>
      <c r="AI20" s="115">
        <f t="shared" si="2"/>
        <v>0</v>
      </c>
      <c r="AJ20" s="115">
        <f t="shared" si="2"/>
        <v>0</v>
      </c>
      <c r="AK20" s="107" t="str">
        <f t="shared" si="9"/>
        <v/>
      </c>
      <c r="AL20" s="112">
        <f t="shared" si="10"/>
        <v>0</v>
      </c>
      <c r="AM20" s="107" t="str">
        <f t="shared" si="11"/>
        <v/>
      </c>
      <c r="AN20" s="113" t="s">
        <v>53</v>
      </c>
      <c r="AO20" s="40"/>
    </row>
    <row r="21" spans="1:41" ht="57" x14ac:dyDescent="0.25">
      <c r="A21" s="96"/>
      <c r="B21" s="97" t="s">
        <v>169</v>
      </c>
      <c r="C21" s="98"/>
      <c r="D21" s="98"/>
      <c r="E21" s="98"/>
      <c r="F21" s="98"/>
      <c r="G21" s="98"/>
      <c r="H21" s="99"/>
      <c r="I21" s="100" t="str">
        <f t="shared" si="0"/>
        <v/>
      </c>
      <c r="J21" s="98"/>
      <c r="K21" s="101"/>
      <c r="L21" s="100" t="str">
        <f t="shared" si="1"/>
        <v/>
      </c>
      <c r="M21" s="101"/>
      <c r="N21" s="98"/>
      <c r="O21" s="99"/>
      <c r="P21" s="100" t="str">
        <f t="shared" si="3"/>
        <v/>
      </c>
      <c r="Q21" s="98"/>
      <c r="R21" s="101"/>
      <c r="S21" s="100" t="str">
        <f t="shared" si="4"/>
        <v/>
      </c>
      <c r="T21" s="101"/>
      <c r="U21" s="98"/>
      <c r="V21" s="99"/>
      <c r="W21" s="100" t="str">
        <f t="shared" si="5"/>
        <v/>
      </c>
      <c r="X21" s="98"/>
      <c r="Y21" s="101"/>
      <c r="Z21" s="100" t="str">
        <f t="shared" si="6"/>
        <v/>
      </c>
      <c r="AA21" s="101"/>
      <c r="AB21" s="98"/>
      <c r="AC21" s="99"/>
      <c r="AD21" s="100" t="str">
        <f t="shared" si="7"/>
        <v/>
      </c>
      <c r="AE21" s="98"/>
      <c r="AF21" s="101"/>
      <c r="AG21" s="100" t="str">
        <f t="shared" si="8"/>
        <v/>
      </c>
      <c r="AH21" s="101"/>
      <c r="AI21" s="102">
        <f t="shared" si="2"/>
        <v>0</v>
      </c>
      <c r="AJ21" s="102">
        <f t="shared" si="2"/>
        <v>0</v>
      </c>
      <c r="AK21" s="100" t="str">
        <f t="shared" si="9"/>
        <v/>
      </c>
      <c r="AL21" s="103">
        <f t="shared" si="10"/>
        <v>0</v>
      </c>
      <c r="AM21" s="100" t="str">
        <f t="shared" si="11"/>
        <v/>
      </c>
      <c r="AN21" s="104" t="s">
        <v>53</v>
      </c>
      <c r="AO21" s="40"/>
    </row>
    <row r="22" spans="1:41" ht="15" x14ac:dyDescent="0.25">
      <c r="A22" s="41"/>
      <c r="B22" s="41"/>
      <c r="C22" s="41"/>
      <c r="D22" s="41"/>
      <c r="E22" s="41"/>
      <c r="F22" s="41"/>
      <c r="G22" s="41">
        <f>SUM(G16:G21)</f>
        <v>1</v>
      </c>
      <c r="H22" s="41">
        <f>SUM(H16:H21)</f>
        <v>1</v>
      </c>
      <c r="I22" s="42"/>
      <c r="J22" s="41"/>
      <c r="K22" s="41">
        <f>SUM(K16:K21)</f>
        <v>0</v>
      </c>
      <c r="L22" s="41"/>
      <c r="M22" s="41"/>
      <c r="N22" s="41">
        <f>SUM(N16:N21)</f>
        <v>1</v>
      </c>
      <c r="O22" s="41">
        <f>SUM(O16:O21)</f>
        <v>0</v>
      </c>
      <c r="P22" s="41"/>
      <c r="Q22" s="41"/>
      <c r="R22" s="41">
        <f>SUM(R16:R21)</f>
        <v>0</v>
      </c>
      <c r="S22" s="41"/>
      <c r="T22" s="41"/>
      <c r="U22" s="41">
        <f>SUM(U16:U21)</f>
        <v>1</v>
      </c>
      <c r="V22" s="41">
        <f>SUM(V16:V21)</f>
        <v>0</v>
      </c>
      <c r="W22" s="41"/>
      <c r="X22" s="41"/>
      <c r="Y22" s="41">
        <f>SUM(Y16:Y21)</f>
        <v>0</v>
      </c>
      <c r="Z22" s="41"/>
      <c r="AA22" s="41"/>
      <c r="AB22" s="41">
        <f>SUM(AB16:AB21)</f>
        <v>1</v>
      </c>
      <c r="AC22" s="41">
        <f>SUM(AC16:AC21)</f>
        <v>0</v>
      </c>
      <c r="AD22" s="41"/>
      <c r="AE22" s="41"/>
      <c r="AF22" s="41">
        <f>SUM(AF16:AF21)</f>
        <v>0</v>
      </c>
      <c r="AG22" s="41"/>
      <c r="AH22" s="41"/>
      <c r="AI22" s="41">
        <f t="shared" ref="AI22:AL22" si="12">SUM(AI16:AI21)</f>
        <v>4</v>
      </c>
      <c r="AJ22" s="41">
        <f t="shared" si="12"/>
        <v>1</v>
      </c>
      <c r="AK22" s="42"/>
      <c r="AL22" s="41">
        <f t="shared" si="12"/>
        <v>0</v>
      </c>
      <c r="AM22" s="42"/>
      <c r="AN22" s="41"/>
      <c r="AO22" s="41"/>
    </row>
    <row r="23" spans="1:41" ht="17.25" x14ac:dyDescent="0.25">
      <c r="A23" s="27"/>
      <c r="B23" s="61" t="s">
        <v>142</v>
      </c>
      <c r="C23" s="61" t="s">
        <v>2</v>
      </c>
      <c r="D23" s="23"/>
      <c r="E23" s="23"/>
      <c r="F23" s="23"/>
      <c r="G23" s="177" t="s">
        <v>5</v>
      </c>
      <c r="H23" s="177"/>
      <c r="I23" s="177"/>
      <c r="J23" s="177"/>
      <c r="K23" s="24"/>
      <c r="L23" s="24"/>
      <c r="M23" s="24"/>
      <c r="N23" s="177" t="s">
        <v>6</v>
      </c>
      <c r="O23" s="177"/>
      <c r="P23" s="177"/>
      <c r="Q23" s="177"/>
      <c r="R23" s="24"/>
      <c r="S23" s="24"/>
      <c r="T23" s="24"/>
      <c r="U23" s="177" t="s">
        <v>7</v>
      </c>
      <c r="V23" s="177"/>
      <c r="W23" s="177"/>
      <c r="X23" s="177"/>
      <c r="Y23" s="24"/>
      <c r="Z23" s="24"/>
      <c r="AA23" s="24"/>
      <c r="AB23" s="177" t="s">
        <v>8</v>
      </c>
      <c r="AC23" s="177"/>
      <c r="AD23" s="177"/>
      <c r="AE23" s="177"/>
      <c r="AF23" s="24"/>
      <c r="AG23" s="24"/>
      <c r="AH23" s="24"/>
      <c r="AI23" s="177" t="s">
        <v>141</v>
      </c>
      <c r="AJ23" s="177"/>
      <c r="AK23" s="177"/>
      <c r="AL23" s="44"/>
      <c r="AM23" s="27"/>
      <c r="AN23" s="27"/>
      <c r="AO23" s="27"/>
    </row>
    <row r="24" spans="1:41" ht="23.25" customHeight="1" x14ac:dyDescent="0.25">
      <c r="A24" s="27"/>
      <c r="B24" s="45"/>
      <c r="C24" s="20"/>
      <c r="D24" s="197" t="s">
        <v>148</v>
      </c>
      <c r="E24" s="197"/>
      <c r="F24" s="198"/>
      <c r="G24" s="200">
        <f>+G22/$AI$22</f>
        <v>0.25</v>
      </c>
      <c r="H24" s="195"/>
      <c r="I24" s="195"/>
      <c r="J24" s="195"/>
      <c r="K24" s="22"/>
      <c r="L24" s="22"/>
      <c r="M24" s="22"/>
      <c r="N24" s="195">
        <f>+N22/$AI$22</f>
        <v>0.25</v>
      </c>
      <c r="O24" s="195"/>
      <c r="P24" s="195"/>
      <c r="Q24" s="195"/>
      <c r="R24" s="22"/>
      <c r="S24" s="22"/>
      <c r="T24" s="22"/>
      <c r="U24" s="195">
        <f>+U22/$AI$22</f>
        <v>0.25</v>
      </c>
      <c r="V24" s="195"/>
      <c r="W24" s="195"/>
      <c r="X24" s="195"/>
      <c r="Y24" s="22"/>
      <c r="Z24" s="22"/>
      <c r="AA24" s="22"/>
      <c r="AB24" s="195">
        <f>+AB22/$AI$22</f>
        <v>0.25</v>
      </c>
      <c r="AC24" s="195"/>
      <c r="AD24" s="195"/>
      <c r="AE24" s="195"/>
      <c r="AF24" s="22"/>
      <c r="AG24" s="22"/>
      <c r="AH24" s="22"/>
      <c r="AI24" s="195">
        <f>+AI22/$AI$22</f>
        <v>1</v>
      </c>
      <c r="AJ24" s="195"/>
      <c r="AK24" s="196"/>
      <c r="AL24" s="44"/>
      <c r="AM24" s="44"/>
      <c r="AN24" s="27"/>
      <c r="AO24" s="27"/>
    </row>
    <row r="25" spans="1:41" ht="23.25" customHeight="1" x14ac:dyDescent="0.25">
      <c r="A25" s="27"/>
      <c r="B25" s="46"/>
      <c r="C25" s="18"/>
      <c r="D25" s="197" t="s">
        <v>149</v>
      </c>
      <c r="E25" s="197"/>
      <c r="F25" s="198"/>
      <c r="G25" s="201">
        <f>+H22/$AI$22</f>
        <v>0.25</v>
      </c>
      <c r="H25" s="178"/>
      <c r="I25" s="178"/>
      <c r="J25" s="178"/>
      <c r="K25" s="22"/>
      <c r="L25" s="22"/>
      <c r="M25" s="22"/>
      <c r="N25" s="178">
        <f>+O22/$AI$22</f>
        <v>0</v>
      </c>
      <c r="O25" s="178"/>
      <c r="P25" s="178"/>
      <c r="Q25" s="178"/>
      <c r="R25" s="22"/>
      <c r="S25" s="22"/>
      <c r="T25" s="22"/>
      <c r="U25" s="178">
        <f>+V22/$AI$22</f>
        <v>0</v>
      </c>
      <c r="V25" s="178"/>
      <c r="W25" s="178"/>
      <c r="X25" s="178"/>
      <c r="Y25" s="22"/>
      <c r="Z25" s="22"/>
      <c r="AA25" s="22"/>
      <c r="AB25" s="178">
        <f>+AC22/$AI$22</f>
        <v>0</v>
      </c>
      <c r="AC25" s="178"/>
      <c r="AD25" s="178"/>
      <c r="AE25" s="178"/>
      <c r="AF25" s="22"/>
      <c r="AG25" s="22"/>
      <c r="AH25" s="22"/>
      <c r="AI25" s="178">
        <f>+AJ22/$AI$22</f>
        <v>0.25</v>
      </c>
      <c r="AJ25" s="178"/>
      <c r="AK25" s="179"/>
      <c r="AL25" s="44"/>
      <c r="AM25" s="44"/>
      <c r="AN25" s="27"/>
      <c r="AO25" s="27"/>
    </row>
    <row r="26" spans="1:41" ht="23.25" customHeight="1" x14ac:dyDescent="0.25">
      <c r="A26" s="27"/>
      <c r="B26" s="46"/>
      <c r="C26" s="18"/>
      <c r="D26" s="197" t="s">
        <v>160</v>
      </c>
      <c r="E26" s="197"/>
      <c r="F26" s="198"/>
      <c r="G26" s="199">
        <f>+K22/$AI$22</f>
        <v>0</v>
      </c>
      <c r="H26" s="169"/>
      <c r="I26" s="169"/>
      <c r="J26" s="169"/>
      <c r="K26" s="22"/>
      <c r="L26" s="22"/>
      <c r="M26" s="22"/>
      <c r="N26" s="169">
        <f>+R22/$AI$22</f>
        <v>0</v>
      </c>
      <c r="O26" s="169"/>
      <c r="P26" s="169"/>
      <c r="Q26" s="169"/>
      <c r="R26" s="22"/>
      <c r="S26" s="22"/>
      <c r="T26" s="22"/>
      <c r="U26" s="169">
        <f>+Y22/$AI$22</f>
        <v>0</v>
      </c>
      <c r="V26" s="169"/>
      <c r="W26" s="169"/>
      <c r="X26" s="169"/>
      <c r="Y26" s="22"/>
      <c r="Z26" s="22"/>
      <c r="AA26" s="22"/>
      <c r="AB26" s="169">
        <f>+AF22/$AI$22</f>
        <v>0</v>
      </c>
      <c r="AC26" s="169"/>
      <c r="AD26" s="169"/>
      <c r="AE26" s="169"/>
      <c r="AF26" s="22"/>
      <c r="AG26" s="22"/>
      <c r="AH26" s="22"/>
      <c r="AI26" s="169">
        <f>+AL22/$AI$22</f>
        <v>0</v>
      </c>
      <c r="AJ26" s="169"/>
      <c r="AK26" s="170"/>
      <c r="AL26" s="27"/>
      <c r="AM26" s="27"/>
      <c r="AN26" s="27"/>
      <c r="AO26" s="27"/>
    </row>
    <row r="27" spans="1:41" x14ac:dyDescent="0.25">
      <c r="A27" s="27"/>
      <c r="B27" s="47"/>
      <c r="C27" s="19"/>
      <c r="D27" s="27"/>
      <c r="E27" s="27"/>
      <c r="F27" s="27"/>
      <c r="G27" s="27"/>
      <c r="H27" s="27"/>
      <c r="I27" s="27"/>
      <c r="J27" s="27"/>
      <c r="N27" s="27"/>
      <c r="O27" s="27"/>
      <c r="P27" s="27"/>
      <c r="Q27" s="27"/>
      <c r="U27" s="27"/>
      <c r="V27" s="27"/>
      <c r="W27" s="27"/>
      <c r="X27" s="27"/>
      <c r="AB27" s="27"/>
      <c r="AC27" s="27"/>
      <c r="AD27" s="27"/>
      <c r="AE27" s="27"/>
      <c r="AI27" s="27"/>
      <c r="AJ27" s="27"/>
      <c r="AK27" s="27"/>
      <c r="AL27" s="27"/>
      <c r="AM27" s="27"/>
      <c r="AN27" s="27"/>
      <c r="AO27" s="27"/>
    </row>
  </sheetData>
  <mergeCells count="69">
    <mergeCell ref="A1:B3"/>
    <mergeCell ref="C1:AN1"/>
    <mergeCell ref="C2:AN2"/>
    <mergeCell ref="C3:AN3"/>
    <mergeCell ref="A5:I5"/>
    <mergeCell ref="N5:X5"/>
    <mergeCell ref="A6:B6"/>
    <mergeCell ref="C6:I6"/>
    <mergeCell ref="N6:P6"/>
    <mergeCell ref="Q6:X6"/>
    <mergeCell ref="A7:B7"/>
    <mergeCell ref="C7:I7"/>
    <mergeCell ref="N7:P7"/>
    <mergeCell ref="Q7:X7"/>
    <mergeCell ref="A8:B8"/>
    <mergeCell ref="C8:I8"/>
    <mergeCell ref="N8:P8"/>
    <mergeCell ref="Q8:X8"/>
    <mergeCell ref="A9:B9"/>
    <mergeCell ref="C9:I9"/>
    <mergeCell ref="N9:P9"/>
    <mergeCell ref="Q9:X9"/>
    <mergeCell ref="A13:A15"/>
    <mergeCell ref="B13:B15"/>
    <mergeCell ref="C13:C15"/>
    <mergeCell ref="D13:D15"/>
    <mergeCell ref="E13:F14"/>
    <mergeCell ref="A10:B10"/>
    <mergeCell ref="C10:I10"/>
    <mergeCell ref="N10:P10"/>
    <mergeCell ref="Q10:X10"/>
    <mergeCell ref="A11:B11"/>
    <mergeCell ref="C11:I11"/>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I23:AK23"/>
    <mergeCell ref="D24:F24"/>
    <mergeCell ref="G24:J24"/>
    <mergeCell ref="N24:Q24"/>
    <mergeCell ref="U24:X24"/>
    <mergeCell ref="AB24:AE24"/>
    <mergeCell ref="AI24:AK24"/>
    <mergeCell ref="G23:J23"/>
    <mergeCell ref="N23:Q23"/>
    <mergeCell ref="U23:X23"/>
    <mergeCell ref="AB23:AE23"/>
    <mergeCell ref="AI26:AK26"/>
    <mergeCell ref="D25:F25"/>
    <mergeCell ref="G25:J25"/>
    <mergeCell ref="N25:Q25"/>
    <mergeCell ref="U25:X25"/>
    <mergeCell ref="AB25:AE25"/>
    <mergeCell ref="AI25:AK25"/>
    <mergeCell ref="D26:F26"/>
    <mergeCell ref="G26:J26"/>
    <mergeCell ref="N26:Q26"/>
    <mergeCell ref="U26:X26"/>
    <mergeCell ref="AB26:AE26"/>
  </mergeCells>
  <conditionalFormatting sqref="AK16:AK21">
    <cfRule type="iconSet" priority="1657">
      <iconSet iconSet="3TrafficLights2">
        <cfvo type="percent" val="0"/>
        <cfvo type="num" val="0.7"/>
        <cfvo type="num" val="0.9"/>
      </iconSet>
    </cfRule>
    <cfRule type="cellIs" dxfId="179" priority="1658" stopIfTrue="1" operator="greaterThan">
      <formula>0.9</formula>
    </cfRule>
    <cfRule type="cellIs" dxfId="178" priority="1659" stopIfTrue="1" operator="between">
      <formula>0.7</formula>
      <formula>0.89</formula>
    </cfRule>
    <cfRule type="cellIs" dxfId="177" priority="1660" stopIfTrue="1" operator="between">
      <formula>0</formula>
      <formula>0.69</formula>
    </cfRule>
  </conditionalFormatting>
  <conditionalFormatting sqref="I16:I21">
    <cfRule type="iconSet" priority="1665">
      <iconSet iconSet="3TrafficLights2">
        <cfvo type="percent" val="0"/>
        <cfvo type="num" val="0.7"/>
        <cfvo type="num" val="0.9"/>
      </iconSet>
    </cfRule>
    <cfRule type="cellIs" dxfId="176" priority="1666" stopIfTrue="1" operator="greaterThanOrEqual">
      <formula>0.9</formula>
    </cfRule>
    <cfRule type="cellIs" dxfId="175" priority="1667" stopIfTrue="1" operator="between">
      <formula>0.7</formula>
      <formula>0.89</formula>
    </cfRule>
    <cfRule type="cellIs" dxfId="174" priority="1668" stopIfTrue="1" operator="between">
      <formula>0</formula>
      <formula>0.69</formula>
    </cfRule>
  </conditionalFormatting>
  <conditionalFormatting sqref="W16:W21">
    <cfRule type="iconSet" priority="1673">
      <iconSet iconSet="3TrafficLights2">
        <cfvo type="percent" val="0"/>
        <cfvo type="num" val="0.7"/>
        <cfvo type="num" val="0.9"/>
      </iconSet>
    </cfRule>
    <cfRule type="cellIs" dxfId="173" priority="1674" stopIfTrue="1" operator="greaterThan">
      <formula>0.9</formula>
    </cfRule>
    <cfRule type="cellIs" dxfId="172" priority="1675" stopIfTrue="1" operator="between">
      <formula>0.7</formula>
      <formula>0.89</formula>
    </cfRule>
    <cfRule type="cellIs" dxfId="171" priority="1676" stopIfTrue="1" operator="between">
      <formula>0</formula>
      <formula>0.69</formula>
    </cfRule>
  </conditionalFormatting>
  <conditionalFormatting sqref="L16:L21">
    <cfRule type="iconSet" priority="1681">
      <iconSet iconSet="3TrafficLights2">
        <cfvo type="percent" val="0"/>
        <cfvo type="num" val="0.7"/>
        <cfvo type="num" val="0.9"/>
      </iconSet>
    </cfRule>
    <cfRule type="cellIs" dxfId="170" priority="1682" stopIfTrue="1" operator="greaterThanOrEqual">
      <formula>0.9</formula>
    </cfRule>
    <cfRule type="cellIs" dxfId="169" priority="1683" stopIfTrue="1" operator="between">
      <formula>0.7</formula>
      <formula>0.89</formula>
    </cfRule>
    <cfRule type="cellIs" dxfId="168" priority="1684" stopIfTrue="1" operator="between">
      <formula>0</formula>
      <formula>0.69</formula>
    </cfRule>
  </conditionalFormatting>
  <conditionalFormatting sqref="P16:P21">
    <cfRule type="iconSet" priority="1689">
      <iconSet iconSet="3TrafficLights2">
        <cfvo type="percent" val="0"/>
        <cfvo type="num" val="0.7"/>
        <cfvo type="num" val="0.9"/>
      </iconSet>
    </cfRule>
    <cfRule type="cellIs" dxfId="167" priority="1690" stopIfTrue="1" operator="greaterThanOrEqual">
      <formula>0.9</formula>
    </cfRule>
    <cfRule type="cellIs" dxfId="166" priority="1691" stopIfTrue="1" operator="between">
      <formula>0.7</formula>
      <formula>0.89</formula>
    </cfRule>
    <cfRule type="cellIs" dxfId="165" priority="1692" stopIfTrue="1" operator="between">
      <formula>0</formula>
      <formula>0.69</formula>
    </cfRule>
  </conditionalFormatting>
  <conditionalFormatting sqref="S16:S21">
    <cfRule type="iconSet" priority="1697">
      <iconSet iconSet="3TrafficLights2">
        <cfvo type="percent" val="0"/>
        <cfvo type="num" val="0.7"/>
        <cfvo type="num" val="0.9"/>
      </iconSet>
    </cfRule>
    <cfRule type="cellIs" dxfId="164" priority="1698" stopIfTrue="1" operator="greaterThanOrEqual">
      <formula>0.9</formula>
    </cfRule>
    <cfRule type="cellIs" dxfId="163" priority="1699" stopIfTrue="1" operator="between">
      <formula>0.7</formula>
      <formula>0.89</formula>
    </cfRule>
    <cfRule type="cellIs" dxfId="162" priority="1700" stopIfTrue="1" operator="between">
      <formula>0</formula>
      <formula>0.69</formula>
    </cfRule>
  </conditionalFormatting>
  <conditionalFormatting sqref="AD16:AD21">
    <cfRule type="iconSet" priority="1705">
      <iconSet iconSet="3TrafficLights2">
        <cfvo type="percent" val="0"/>
        <cfvo type="num" val="0.7"/>
        <cfvo type="num" val="0.9"/>
      </iconSet>
    </cfRule>
    <cfRule type="cellIs" dxfId="161" priority="1706" stopIfTrue="1" operator="greaterThanOrEqual">
      <formula>0.9</formula>
    </cfRule>
    <cfRule type="cellIs" dxfId="160" priority="1707" stopIfTrue="1" operator="between">
      <formula>0.7</formula>
      <formula>0.89</formula>
    </cfRule>
    <cfRule type="cellIs" dxfId="159" priority="1708" stopIfTrue="1" operator="between">
      <formula>0</formula>
      <formula>0.69</formula>
    </cfRule>
  </conditionalFormatting>
  <conditionalFormatting sqref="AG16:AG21">
    <cfRule type="iconSet" priority="1713">
      <iconSet iconSet="3TrafficLights2">
        <cfvo type="percent" val="0"/>
        <cfvo type="num" val="0.7"/>
        <cfvo type="num" val="0.9"/>
      </iconSet>
    </cfRule>
    <cfRule type="cellIs" dxfId="158" priority="1714" stopIfTrue="1" operator="greaterThanOrEqual">
      <formula>0.9</formula>
    </cfRule>
    <cfRule type="cellIs" dxfId="157" priority="1715" stopIfTrue="1" operator="between">
      <formula>0.7</formula>
      <formula>0.89</formula>
    </cfRule>
    <cfRule type="cellIs" dxfId="156" priority="1716" stopIfTrue="1" operator="between">
      <formula>0</formula>
      <formula>0.69</formula>
    </cfRule>
  </conditionalFormatting>
  <conditionalFormatting sqref="Z16:Z21">
    <cfRule type="iconSet" priority="1721">
      <iconSet iconSet="3TrafficLights2">
        <cfvo type="percent" val="0"/>
        <cfvo type="num" val="0.7"/>
        <cfvo type="num" val="0.9"/>
      </iconSet>
    </cfRule>
    <cfRule type="cellIs" dxfId="155" priority="1722" stopIfTrue="1" operator="greaterThanOrEqual">
      <formula>0.9</formula>
    </cfRule>
    <cfRule type="cellIs" dxfId="154" priority="1723" stopIfTrue="1" operator="between">
      <formula>0.7</formula>
      <formula>0.89</formula>
    </cfRule>
    <cfRule type="cellIs" dxfId="153" priority="1724" stopIfTrue="1" operator="between">
      <formula>0</formula>
      <formula>0.69</formula>
    </cfRule>
  </conditionalFormatting>
  <conditionalFormatting sqref="AM16:AM21">
    <cfRule type="iconSet" priority="1729">
      <iconSet iconSet="3TrafficLights2">
        <cfvo type="percent" val="0"/>
        <cfvo type="num" val="0.7"/>
        <cfvo type="num" val="0.9"/>
      </iconSet>
    </cfRule>
    <cfRule type="cellIs" dxfId="152" priority="1730" stopIfTrue="1" operator="greaterThanOrEqual">
      <formula>0.9</formula>
    </cfRule>
    <cfRule type="cellIs" dxfId="151" priority="1731" stopIfTrue="1" operator="between">
      <formula>0.7</formula>
      <formula>0.89</formula>
    </cfRule>
    <cfRule type="cellIs" dxfId="150" priority="1732" stopIfTrue="1" operator="between">
      <formula>0</formula>
      <formula>0.69</formula>
    </cfRule>
  </conditionalFormatting>
  <dataValidations count="5">
    <dataValidation type="list" allowBlank="1" showInputMessage="1" showErrorMessage="1" sqref="Q10">
      <formula1>INDIRECT($AN$9)</formula1>
    </dataValidation>
    <dataValidation type="list" allowBlank="1" showInputMessage="1" showErrorMessage="1" sqref="Q8:X8">
      <formula1>INDIRECT($AN$8)</formula1>
    </dataValidation>
    <dataValidation type="list" allowBlank="1" showInputMessage="1" showErrorMessage="1" sqref="Q7">
      <formula1>INDIRECT($AN$6)</formula1>
    </dataValidation>
    <dataValidation type="date" allowBlank="1" showInputMessage="1" showErrorMessage="1" sqref="C24:C27 E18:F21">
      <formula1>43831</formula1>
      <formula2>44196</formula2>
    </dataValidation>
    <dataValidation type="list" allowBlank="1" showInputMessage="1" showErrorMessage="1" sqref="B24:B27">
      <formula1>"Formulación versión 1, Actualización versión 2, Actualización versión 3, Actualización versión 4"</formula1>
    </dataValidation>
  </dataValidations>
  <hyperlinks>
    <hyperlink ref="C1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Listas!$M$3:$M$8</xm:f>
          </x14:formula1>
          <xm:sqref>Q9</xm:sqref>
        </x14:dataValidation>
        <x14:dataValidation type="list" allowBlank="1" showInputMessage="1" showErrorMessage="1">
          <x14:formula1>
            <xm:f>Listas!$B$3:$B$9</xm:f>
          </x14:formula1>
          <xm:sqref>Q6:X6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G33" zoomScale="73" zoomScaleNormal="73" workbookViewId="0">
      <selection activeCell="X41" sqref="X41"/>
    </sheetView>
  </sheetViews>
  <sheetFormatPr baseColWidth="10" defaultRowHeight="16.5" outlineLevelCol="1" x14ac:dyDescent="0.25"/>
  <cols>
    <col min="1" max="1" width="8.28515625" style="64" customWidth="1"/>
    <col min="2" max="2" width="50.5703125" style="64" customWidth="1"/>
    <col min="3" max="3" width="26.140625" style="64" customWidth="1"/>
    <col min="4" max="4" width="19.5703125" style="64" customWidth="1"/>
    <col min="5" max="5" width="11.28515625" style="64" customWidth="1"/>
    <col min="6" max="6" width="12.28515625" style="64" customWidth="1"/>
    <col min="7" max="8" width="7.7109375" style="64" customWidth="1"/>
    <col min="9" max="9" width="10.42578125" style="64" customWidth="1"/>
    <col min="10" max="10" width="33.140625" style="64" customWidth="1"/>
    <col min="11" max="11" width="7.140625" style="64" hidden="1" customWidth="1" outlineLevel="1"/>
    <col min="12" max="12" width="9.42578125" style="64" hidden="1" customWidth="1" outlineLevel="1"/>
    <col min="13" max="13" width="32.7109375" style="64" hidden="1" customWidth="1" outlineLevel="1"/>
    <col min="14" max="14" width="8.42578125" style="64" customWidth="1" collapsed="1"/>
    <col min="15" max="15" width="7.7109375" style="64" customWidth="1"/>
    <col min="16" max="16" width="10.42578125" style="64" customWidth="1"/>
    <col min="17" max="17" width="33.140625" style="64" customWidth="1"/>
    <col min="18" max="18" width="6.85546875" style="64" hidden="1" customWidth="1" outlineLevel="1"/>
    <col min="19" max="19" width="9.140625" style="64" hidden="1" customWidth="1" outlineLevel="1"/>
    <col min="20" max="20" width="33.140625" style="64" hidden="1" customWidth="1" outlineLevel="1"/>
    <col min="21" max="21" width="7.7109375" style="64" customWidth="1" collapsed="1"/>
    <col min="22" max="22" width="7.7109375" style="64" customWidth="1"/>
    <col min="23" max="23" width="10.42578125" style="64" customWidth="1"/>
    <col min="24" max="24" width="33.140625" style="64" customWidth="1"/>
    <col min="25" max="25" width="7.42578125" style="64" hidden="1" customWidth="1" outlineLevel="1"/>
    <col min="26" max="26" width="8.28515625" style="64" hidden="1" customWidth="1" outlineLevel="1"/>
    <col min="27" max="27" width="33.140625" style="64" hidden="1" customWidth="1" outlineLevel="1"/>
    <col min="28" max="28" width="7.7109375" style="64" customWidth="1" collapsed="1"/>
    <col min="29" max="29" width="7.7109375" style="64" customWidth="1"/>
    <col min="30" max="30" width="10.42578125" style="64" customWidth="1"/>
    <col min="31" max="31" width="33.140625" style="64" customWidth="1"/>
    <col min="32" max="32" width="6.85546875" style="64" hidden="1" customWidth="1" outlineLevel="1"/>
    <col min="33" max="33" width="8.28515625" style="64" hidden="1" customWidth="1" outlineLevel="1"/>
    <col min="34" max="34" width="33.140625" style="64" hidden="1" customWidth="1" outlineLevel="1"/>
    <col min="35" max="35" width="9.5703125" style="64" customWidth="1" collapsed="1"/>
    <col min="36" max="36" width="8.85546875" style="64" customWidth="1"/>
    <col min="37" max="37" width="15" style="64" customWidth="1"/>
    <col min="38" max="38" width="7.7109375" style="64" customWidth="1" outlineLevel="1"/>
    <col min="39" max="39" width="13" style="64" customWidth="1" outlineLevel="1"/>
    <col min="40" max="40" width="35.7109375" style="64" customWidth="1"/>
    <col min="41" max="41" width="11.42578125" style="64"/>
  </cols>
  <sheetData>
    <row r="1" spans="1:41" ht="20.25" x14ac:dyDescent="0.25">
      <c r="A1" s="245"/>
      <c r="B1" s="245"/>
      <c r="C1" s="246" t="s">
        <v>54</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62"/>
    </row>
    <row r="2" spans="1:41" ht="20.25" x14ac:dyDescent="0.25">
      <c r="A2" s="245"/>
      <c r="B2" s="245"/>
      <c r="C2" s="246" t="s">
        <v>150</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62"/>
    </row>
    <row r="3" spans="1:41" ht="22.5" x14ac:dyDescent="0.25">
      <c r="A3" s="245"/>
      <c r="B3" s="245"/>
      <c r="C3" s="247" t="s">
        <v>143</v>
      </c>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62"/>
    </row>
    <row r="4" spans="1:41" x14ac:dyDescent="0.25">
      <c r="A4" s="63"/>
    </row>
    <row r="5" spans="1:41" ht="18.75" x14ac:dyDescent="0.25">
      <c r="A5" s="248" t="s">
        <v>14</v>
      </c>
      <c r="B5" s="248"/>
      <c r="C5" s="248"/>
      <c r="D5" s="248"/>
      <c r="E5" s="248"/>
      <c r="F5" s="248"/>
      <c r="G5" s="248"/>
      <c r="H5" s="248"/>
      <c r="I5" s="248"/>
      <c r="N5" s="249" t="s">
        <v>118</v>
      </c>
      <c r="O5" s="250"/>
      <c r="P5" s="250"/>
      <c r="Q5" s="250"/>
      <c r="R5" s="250"/>
      <c r="S5" s="250"/>
      <c r="T5" s="250"/>
      <c r="U5" s="250"/>
      <c r="V5" s="250"/>
      <c r="W5" s="250"/>
      <c r="X5" s="251"/>
      <c r="Y5" s="65"/>
      <c r="Z5" s="65"/>
      <c r="AA5" s="65"/>
      <c r="AB5" s="65"/>
      <c r="AC5" s="65"/>
      <c r="AD5" s="65"/>
      <c r="AE5" s="65"/>
      <c r="AF5" s="65"/>
      <c r="AG5" s="65"/>
      <c r="AH5" s="65"/>
      <c r="AI5" s="65"/>
      <c r="AJ5" s="65"/>
      <c r="AK5" s="65"/>
      <c r="AL5" s="65"/>
      <c r="AM5" s="66"/>
      <c r="AN5" s="67"/>
      <c r="AO5" s="68"/>
    </row>
    <row r="6" spans="1:41" ht="18" x14ac:dyDescent="0.25">
      <c r="A6" s="237" t="s">
        <v>124</v>
      </c>
      <c r="B6" s="238"/>
      <c r="C6" s="252" t="s">
        <v>195</v>
      </c>
      <c r="D6" s="252"/>
      <c r="E6" s="252"/>
      <c r="F6" s="252"/>
      <c r="G6" s="252"/>
      <c r="H6" s="252"/>
      <c r="I6" s="253"/>
      <c r="N6" s="241" t="s">
        <v>145</v>
      </c>
      <c r="O6" s="242"/>
      <c r="P6" s="242"/>
      <c r="Q6" s="243" t="s">
        <v>65</v>
      </c>
      <c r="R6" s="243"/>
      <c r="S6" s="243"/>
      <c r="T6" s="243"/>
      <c r="U6" s="243"/>
      <c r="V6" s="243"/>
      <c r="W6" s="243"/>
      <c r="X6" s="244"/>
      <c r="Y6" s="65"/>
      <c r="Z6" s="65"/>
      <c r="AA6" s="65"/>
      <c r="AB6" s="65"/>
      <c r="AC6" s="65"/>
      <c r="AD6" s="65"/>
      <c r="AE6" s="65"/>
      <c r="AF6" s="65"/>
      <c r="AG6" s="65"/>
      <c r="AH6" s="65"/>
      <c r="AI6" s="65"/>
      <c r="AJ6" s="65"/>
      <c r="AK6" s="65"/>
      <c r="AL6" s="65"/>
      <c r="AM6" s="66"/>
      <c r="AN6" s="69" t="str">
        <f>+VLOOKUP(Q6,[3]Listas!B13:C29,2,FALSE)</f>
        <v>SGC</v>
      </c>
      <c r="AO6" s="66"/>
    </row>
    <row r="7" spans="1:41" ht="17.25" x14ac:dyDescent="0.25">
      <c r="A7" s="217" t="s">
        <v>146</v>
      </c>
      <c r="B7" s="218"/>
      <c r="C7" s="219" t="s">
        <v>171</v>
      </c>
      <c r="D7" s="219"/>
      <c r="E7" s="219"/>
      <c r="F7" s="219"/>
      <c r="G7" s="219"/>
      <c r="H7" s="219"/>
      <c r="I7" s="220"/>
      <c r="N7" s="233" t="s">
        <v>125</v>
      </c>
      <c r="O7" s="234"/>
      <c r="P7" s="234"/>
      <c r="Q7" s="235" t="s">
        <v>77</v>
      </c>
      <c r="R7" s="235"/>
      <c r="S7" s="235"/>
      <c r="T7" s="235"/>
      <c r="U7" s="235"/>
      <c r="V7" s="235"/>
      <c r="W7" s="235"/>
      <c r="X7" s="236"/>
      <c r="Y7" s="65"/>
      <c r="Z7" s="65"/>
      <c r="AA7" s="65"/>
      <c r="AB7" s="65"/>
      <c r="AC7" s="65"/>
      <c r="AD7" s="65"/>
      <c r="AE7" s="65"/>
      <c r="AF7" s="65"/>
      <c r="AG7" s="65"/>
      <c r="AH7" s="65"/>
      <c r="AI7" s="65"/>
      <c r="AJ7" s="65"/>
      <c r="AK7" s="65"/>
      <c r="AL7" s="65"/>
      <c r="AM7" s="66"/>
      <c r="AN7" s="69"/>
      <c r="AO7" s="66"/>
    </row>
    <row r="8" spans="1:41" ht="17.25" x14ac:dyDescent="0.25">
      <c r="A8" s="217" t="s">
        <v>147</v>
      </c>
      <c r="B8" s="218"/>
      <c r="C8" s="219" t="s">
        <v>172</v>
      </c>
      <c r="D8" s="219"/>
      <c r="E8" s="219"/>
      <c r="F8" s="219"/>
      <c r="G8" s="219"/>
      <c r="H8" s="219"/>
      <c r="I8" s="220"/>
      <c r="N8" s="233" t="s">
        <v>120</v>
      </c>
      <c r="O8" s="234"/>
      <c r="P8" s="234"/>
      <c r="Q8" s="235" t="s">
        <v>67</v>
      </c>
      <c r="R8" s="235"/>
      <c r="S8" s="235"/>
      <c r="T8" s="235"/>
      <c r="U8" s="235"/>
      <c r="V8" s="235"/>
      <c r="W8" s="235"/>
      <c r="X8" s="236"/>
      <c r="Y8" s="65"/>
      <c r="Z8" s="65"/>
      <c r="AA8" s="65"/>
      <c r="AB8" s="65"/>
      <c r="AC8" s="65"/>
      <c r="AD8" s="65"/>
      <c r="AE8" s="65"/>
      <c r="AF8" s="65"/>
      <c r="AG8" s="65"/>
      <c r="AH8" s="65"/>
      <c r="AI8" s="65"/>
      <c r="AJ8" s="65"/>
      <c r="AK8" s="65"/>
      <c r="AL8" s="65"/>
      <c r="AM8" s="66"/>
      <c r="AN8" s="69" t="str">
        <f>+VLOOKUP(Q6,[3]Listas!F13:G20,2,FALSE)</f>
        <v>SGC_PI</v>
      </c>
      <c r="AO8" s="66"/>
    </row>
    <row r="9" spans="1:41" ht="17.25" x14ac:dyDescent="0.25">
      <c r="A9" s="217" t="s">
        <v>122</v>
      </c>
      <c r="B9" s="218"/>
      <c r="C9" s="219" t="s">
        <v>170</v>
      </c>
      <c r="D9" s="219"/>
      <c r="E9" s="219"/>
      <c r="F9" s="219"/>
      <c r="G9" s="219"/>
      <c r="H9" s="219"/>
      <c r="I9" s="220"/>
      <c r="N9" s="233" t="s">
        <v>121</v>
      </c>
      <c r="O9" s="234"/>
      <c r="P9" s="234"/>
      <c r="Q9" s="235" t="s">
        <v>38</v>
      </c>
      <c r="R9" s="235"/>
      <c r="S9" s="235"/>
      <c r="T9" s="235"/>
      <c r="U9" s="235"/>
      <c r="V9" s="235"/>
      <c r="W9" s="235"/>
      <c r="X9" s="236"/>
      <c r="Y9" s="65"/>
      <c r="Z9" s="65"/>
      <c r="AA9" s="65"/>
      <c r="AB9" s="65"/>
      <c r="AC9" s="65"/>
      <c r="AD9" s="65"/>
      <c r="AE9" s="65"/>
      <c r="AF9" s="65"/>
      <c r="AG9" s="65"/>
      <c r="AH9" s="65"/>
      <c r="AI9" s="65"/>
      <c r="AJ9" s="65"/>
      <c r="AK9" s="65"/>
      <c r="AL9" s="65"/>
      <c r="AM9" s="66"/>
      <c r="AN9" s="69" t="str">
        <f>+VLOOKUP(Q9,[3]Listas!Q4:R30,2,FALSE)</f>
        <v>OBJ_5</v>
      </c>
      <c r="AO9" s="66"/>
    </row>
    <row r="10" spans="1:41" ht="17.25" x14ac:dyDescent="0.25">
      <c r="A10" s="217" t="s">
        <v>123</v>
      </c>
      <c r="B10" s="218"/>
      <c r="C10" s="219"/>
      <c r="D10" s="219"/>
      <c r="E10" s="219"/>
      <c r="F10" s="219"/>
      <c r="G10" s="219"/>
      <c r="H10" s="219"/>
      <c r="I10" s="220"/>
      <c r="N10" s="221" t="s">
        <v>151</v>
      </c>
      <c r="O10" s="222"/>
      <c r="P10" s="222"/>
      <c r="Q10" s="223" t="s">
        <v>43</v>
      </c>
      <c r="R10" s="223"/>
      <c r="S10" s="223"/>
      <c r="T10" s="223"/>
      <c r="U10" s="223"/>
      <c r="V10" s="223"/>
      <c r="W10" s="223"/>
      <c r="X10" s="224"/>
      <c r="Y10" s="65"/>
      <c r="Z10" s="65"/>
      <c r="AA10" s="65"/>
      <c r="AB10" s="65"/>
      <c r="AC10" s="65"/>
      <c r="AD10" s="65"/>
      <c r="AE10" s="65"/>
      <c r="AF10" s="65"/>
      <c r="AG10" s="65"/>
      <c r="AH10" s="65"/>
      <c r="AI10" s="65"/>
      <c r="AJ10" s="65"/>
      <c r="AK10" s="65"/>
      <c r="AL10" s="65"/>
      <c r="AM10" s="66"/>
      <c r="AN10" s="69"/>
      <c r="AO10" s="66"/>
    </row>
    <row r="11" spans="1:41" x14ac:dyDescent="0.25">
      <c r="A11" s="225" t="s">
        <v>117</v>
      </c>
      <c r="B11" s="226"/>
      <c r="C11" s="227" t="s">
        <v>174</v>
      </c>
      <c r="D11" s="228"/>
      <c r="E11" s="228"/>
      <c r="F11" s="228"/>
      <c r="G11" s="228"/>
      <c r="H11" s="228"/>
      <c r="I11" s="229"/>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70"/>
      <c r="AO11" s="66"/>
    </row>
    <row r="12" spans="1:41" ht="15"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71"/>
      <c r="AO12" s="66"/>
    </row>
    <row r="13" spans="1:41" x14ac:dyDescent="0.25">
      <c r="A13" s="230" t="s">
        <v>55</v>
      </c>
      <c r="B13" s="230" t="s">
        <v>0</v>
      </c>
      <c r="C13" s="231" t="s">
        <v>10</v>
      </c>
      <c r="D13" s="230" t="s">
        <v>1</v>
      </c>
      <c r="E13" s="230" t="s">
        <v>119</v>
      </c>
      <c r="F13" s="230"/>
      <c r="G13" s="214" t="s">
        <v>5</v>
      </c>
      <c r="H13" s="214"/>
      <c r="I13" s="214"/>
      <c r="J13" s="214"/>
      <c r="K13" s="214"/>
      <c r="L13" s="214"/>
      <c r="M13" s="214"/>
      <c r="N13" s="214" t="s">
        <v>6</v>
      </c>
      <c r="O13" s="214"/>
      <c r="P13" s="214"/>
      <c r="Q13" s="214"/>
      <c r="R13" s="214"/>
      <c r="S13" s="214"/>
      <c r="T13" s="214"/>
      <c r="U13" s="214" t="s">
        <v>7</v>
      </c>
      <c r="V13" s="214"/>
      <c r="W13" s="214"/>
      <c r="X13" s="214"/>
      <c r="Y13" s="214"/>
      <c r="Z13" s="214"/>
      <c r="AA13" s="214"/>
      <c r="AB13" s="214" t="s">
        <v>8</v>
      </c>
      <c r="AC13" s="214"/>
      <c r="AD13" s="214"/>
      <c r="AE13" s="214"/>
      <c r="AF13" s="214"/>
      <c r="AG13" s="214"/>
      <c r="AH13" s="214"/>
      <c r="AI13" s="214" t="s">
        <v>11</v>
      </c>
      <c r="AJ13" s="214"/>
      <c r="AK13" s="214"/>
      <c r="AL13" s="214"/>
      <c r="AM13" s="214"/>
      <c r="AN13" s="215" t="s">
        <v>161</v>
      </c>
      <c r="AO13" s="72"/>
    </row>
    <row r="14" spans="1:41" ht="17.25" x14ac:dyDescent="0.25">
      <c r="A14" s="230"/>
      <c r="B14" s="230"/>
      <c r="C14" s="232"/>
      <c r="D14" s="230"/>
      <c r="E14" s="230"/>
      <c r="F14" s="230"/>
      <c r="G14" s="214" t="s">
        <v>153</v>
      </c>
      <c r="H14" s="214"/>
      <c r="I14" s="214"/>
      <c r="J14" s="214"/>
      <c r="K14" s="214" t="s">
        <v>154</v>
      </c>
      <c r="L14" s="214"/>
      <c r="M14" s="214"/>
      <c r="N14" s="214" t="s">
        <v>154</v>
      </c>
      <c r="O14" s="214"/>
      <c r="P14" s="214"/>
      <c r="Q14" s="214"/>
      <c r="R14" s="214"/>
      <c r="S14" s="214"/>
      <c r="T14" s="214"/>
      <c r="U14" s="214" t="s">
        <v>153</v>
      </c>
      <c r="V14" s="214"/>
      <c r="W14" s="214"/>
      <c r="X14" s="214"/>
      <c r="Y14" s="214" t="s">
        <v>154</v>
      </c>
      <c r="Z14" s="214"/>
      <c r="AA14" s="214"/>
      <c r="AB14" s="214" t="s">
        <v>153</v>
      </c>
      <c r="AC14" s="214"/>
      <c r="AD14" s="214"/>
      <c r="AE14" s="214"/>
      <c r="AF14" s="214" t="s">
        <v>154</v>
      </c>
      <c r="AG14" s="214"/>
      <c r="AH14" s="214"/>
      <c r="AI14" s="214"/>
      <c r="AJ14" s="214"/>
      <c r="AK14" s="214"/>
      <c r="AL14" s="214"/>
      <c r="AM14" s="214"/>
      <c r="AN14" s="216"/>
      <c r="AO14" s="73"/>
    </row>
    <row r="15" spans="1:41" ht="25.5" x14ac:dyDescent="0.25">
      <c r="A15" s="231"/>
      <c r="B15" s="231"/>
      <c r="C15" s="232"/>
      <c r="D15" s="231"/>
      <c r="E15" s="134" t="s">
        <v>3</v>
      </c>
      <c r="F15" s="134" t="s">
        <v>4</v>
      </c>
      <c r="G15" s="134" t="s">
        <v>12</v>
      </c>
      <c r="H15" s="134" t="s">
        <v>13</v>
      </c>
      <c r="I15" s="134" t="s">
        <v>168</v>
      </c>
      <c r="J15" s="134" t="s">
        <v>9</v>
      </c>
      <c r="K15" s="134" t="s">
        <v>157</v>
      </c>
      <c r="L15" s="134" t="s">
        <v>155</v>
      </c>
      <c r="M15" s="134" t="s">
        <v>152</v>
      </c>
      <c r="N15" s="134" t="s">
        <v>12</v>
      </c>
      <c r="O15" s="134" t="s">
        <v>13</v>
      </c>
      <c r="P15" s="134" t="s">
        <v>168</v>
      </c>
      <c r="Q15" s="134" t="s">
        <v>9</v>
      </c>
      <c r="R15" s="134" t="s">
        <v>157</v>
      </c>
      <c r="S15" s="134" t="s">
        <v>155</v>
      </c>
      <c r="T15" s="134" t="s">
        <v>152</v>
      </c>
      <c r="U15" s="134" t="s">
        <v>12</v>
      </c>
      <c r="V15" s="134" t="s">
        <v>13</v>
      </c>
      <c r="W15" s="134" t="s">
        <v>168</v>
      </c>
      <c r="X15" s="134" t="s">
        <v>9</v>
      </c>
      <c r="Y15" s="134" t="s">
        <v>157</v>
      </c>
      <c r="Z15" s="134" t="s">
        <v>155</v>
      </c>
      <c r="AA15" s="134" t="s">
        <v>152</v>
      </c>
      <c r="AB15" s="134" t="s">
        <v>12</v>
      </c>
      <c r="AC15" s="134" t="s">
        <v>13</v>
      </c>
      <c r="AD15" s="134" t="s">
        <v>168</v>
      </c>
      <c r="AE15" s="134" t="s">
        <v>9</v>
      </c>
      <c r="AF15" s="134" t="s">
        <v>157</v>
      </c>
      <c r="AG15" s="134" t="s">
        <v>155</v>
      </c>
      <c r="AH15" s="134" t="s">
        <v>152</v>
      </c>
      <c r="AI15" s="134" t="s">
        <v>12</v>
      </c>
      <c r="AJ15" s="120" t="s">
        <v>13</v>
      </c>
      <c r="AK15" s="120" t="s">
        <v>158</v>
      </c>
      <c r="AL15" s="134" t="s">
        <v>157</v>
      </c>
      <c r="AM15" s="120" t="s">
        <v>159</v>
      </c>
      <c r="AN15" s="120" t="s">
        <v>156</v>
      </c>
      <c r="AO15" s="74"/>
    </row>
    <row r="16" spans="1:41" ht="57" x14ac:dyDescent="0.25">
      <c r="A16" s="135">
        <v>1</v>
      </c>
      <c r="B16" s="136" t="s">
        <v>206</v>
      </c>
      <c r="C16" s="136" t="s">
        <v>197</v>
      </c>
      <c r="D16" s="137" t="s">
        <v>196</v>
      </c>
      <c r="E16" s="138">
        <v>43863</v>
      </c>
      <c r="F16" s="138">
        <v>43920</v>
      </c>
      <c r="G16" s="139">
        <v>1</v>
      </c>
      <c r="H16" s="121"/>
      <c r="I16" s="122">
        <f t="shared" ref="I16:I32" si="0">IFERROR(H16/G16,"")</f>
        <v>0</v>
      </c>
      <c r="J16" s="75"/>
      <c r="K16" s="123"/>
      <c r="L16" s="122">
        <f t="shared" ref="L16:L32" si="1">IFERROR(K16/G16,"")</f>
        <v>0</v>
      </c>
      <c r="M16" s="124"/>
      <c r="N16" s="121"/>
      <c r="O16" s="75"/>
      <c r="P16" s="122" t="str">
        <f t="shared" ref="P16:P32" si="2">IFERROR(O16/N16,"")</f>
        <v/>
      </c>
      <c r="Q16" s="75"/>
      <c r="R16" s="124"/>
      <c r="S16" s="122" t="str">
        <f t="shared" ref="S16:S32" si="3">IFERROR(R16/N16,"")</f>
        <v/>
      </c>
      <c r="T16" s="124"/>
      <c r="U16" s="121"/>
      <c r="V16" s="75"/>
      <c r="W16" s="122" t="str">
        <f t="shared" ref="W16:W32" si="4">IFERROR(V16/U16,"")</f>
        <v/>
      </c>
      <c r="X16" s="75"/>
      <c r="Y16" s="124"/>
      <c r="Z16" s="122" t="str">
        <f t="shared" ref="Z16:Z32" si="5">IFERROR(Y16/U16,"")</f>
        <v/>
      </c>
      <c r="AA16" s="124"/>
      <c r="AB16" s="121"/>
      <c r="AC16" s="75"/>
      <c r="AD16" s="122" t="str">
        <f t="shared" ref="AD16:AD32" si="6">IFERROR(AC16/AB16,"")</f>
        <v/>
      </c>
      <c r="AE16" s="75"/>
      <c r="AF16" s="124"/>
      <c r="AG16" s="122" t="str">
        <f t="shared" ref="AG16:AG32" si="7">IFERROR(AF16/AB16,"")</f>
        <v/>
      </c>
      <c r="AH16" s="124"/>
      <c r="AI16" s="139">
        <f t="shared" ref="AI16:AJ31" si="8">SUM(G16,N16,U16,AB16)</f>
        <v>1</v>
      </c>
      <c r="AJ16" s="125">
        <f t="shared" si="8"/>
        <v>0</v>
      </c>
      <c r="AK16" s="122">
        <f t="shared" ref="AK16:AK32" si="9">IFERROR(AJ16/AI16,"")</f>
        <v>0</v>
      </c>
      <c r="AL16" s="126">
        <f t="shared" ref="AL16:AL32" si="10">SUM(K16,R16,Y16,AF16)</f>
        <v>0</v>
      </c>
      <c r="AM16" s="122">
        <f t="shared" ref="AM16:AM32" si="11">IFERROR(AL16/AI16,"")</f>
        <v>0</v>
      </c>
      <c r="AN16" s="127" t="s">
        <v>53</v>
      </c>
      <c r="AO16" s="78"/>
    </row>
    <row r="17" spans="1:41" ht="24" x14ac:dyDescent="0.25">
      <c r="A17" s="135">
        <v>2</v>
      </c>
      <c r="B17" s="136" t="s">
        <v>209</v>
      </c>
      <c r="C17" s="136" t="s">
        <v>210</v>
      </c>
      <c r="D17" s="137" t="s">
        <v>196</v>
      </c>
      <c r="E17" s="138">
        <v>43876</v>
      </c>
      <c r="F17" s="138">
        <v>44073</v>
      </c>
      <c r="G17" s="139">
        <v>1</v>
      </c>
      <c r="H17" s="121"/>
      <c r="I17" s="122"/>
      <c r="J17" s="75"/>
      <c r="K17" s="123"/>
      <c r="L17" s="122"/>
      <c r="M17" s="124"/>
      <c r="N17" s="121"/>
      <c r="O17" s="75"/>
      <c r="P17" s="122"/>
      <c r="Q17" s="75"/>
      <c r="R17" s="124"/>
      <c r="S17" s="122"/>
      <c r="T17" s="124"/>
      <c r="U17" s="139">
        <v>1</v>
      </c>
      <c r="V17" s="75"/>
      <c r="W17" s="122"/>
      <c r="X17" s="75"/>
      <c r="Y17" s="124"/>
      <c r="Z17" s="122"/>
      <c r="AA17" s="124"/>
      <c r="AB17" s="121"/>
      <c r="AC17" s="75"/>
      <c r="AD17" s="122"/>
      <c r="AE17" s="75"/>
      <c r="AF17" s="124"/>
      <c r="AG17" s="122"/>
      <c r="AH17" s="124"/>
      <c r="AI17" s="139">
        <f t="shared" si="8"/>
        <v>2</v>
      </c>
      <c r="AJ17" s="125"/>
      <c r="AK17" s="122"/>
      <c r="AL17" s="126"/>
      <c r="AM17" s="122"/>
      <c r="AN17" s="127"/>
      <c r="AO17" s="78"/>
    </row>
    <row r="18" spans="1:41" ht="57" x14ac:dyDescent="0.25">
      <c r="A18" s="135">
        <v>3</v>
      </c>
      <c r="B18" s="136" t="s">
        <v>198</v>
      </c>
      <c r="C18" s="136" t="s">
        <v>210</v>
      </c>
      <c r="D18" s="137" t="s">
        <v>196</v>
      </c>
      <c r="E18" s="138">
        <v>43863</v>
      </c>
      <c r="F18" s="138">
        <v>43920</v>
      </c>
      <c r="G18" s="139">
        <v>1</v>
      </c>
      <c r="H18" s="121"/>
      <c r="I18" s="122">
        <f t="shared" si="0"/>
        <v>0</v>
      </c>
      <c r="J18" s="75"/>
      <c r="K18" s="123"/>
      <c r="L18" s="122">
        <f t="shared" si="1"/>
        <v>0</v>
      </c>
      <c r="M18" s="124"/>
      <c r="N18" s="121"/>
      <c r="O18" s="75"/>
      <c r="P18" s="122" t="str">
        <f t="shared" si="2"/>
        <v/>
      </c>
      <c r="Q18" s="75"/>
      <c r="R18" s="124"/>
      <c r="S18" s="122" t="str">
        <f t="shared" si="3"/>
        <v/>
      </c>
      <c r="T18" s="124"/>
      <c r="U18" s="139">
        <v>1</v>
      </c>
      <c r="V18" s="75"/>
      <c r="W18" s="122">
        <f t="shared" si="4"/>
        <v>0</v>
      </c>
      <c r="X18" s="75"/>
      <c r="Y18" s="124"/>
      <c r="Z18" s="122">
        <f t="shared" si="5"/>
        <v>0</v>
      </c>
      <c r="AA18" s="124"/>
      <c r="AB18" s="121"/>
      <c r="AC18" s="75"/>
      <c r="AD18" s="122" t="str">
        <f t="shared" si="6"/>
        <v/>
      </c>
      <c r="AE18" s="75"/>
      <c r="AF18" s="124"/>
      <c r="AG18" s="122" t="str">
        <f t="shared" si="7"/>
        <v/>
      </c>
      <c r="AH18" s="124"/>
      <c r="AI18" s="139">
        <f t="shared" si="8"/>
        <v>2</v>
      </c>
      <c r="AJ18" s="125">
        <f t="shared" si="8"/>
        <v>0</v>
      </c>
      <c r="AK18" s="122">
        <f t="shared" si="9"/>
        <v>0</v>
      </c>
      <c r="AL18" s="126">
        <f t="shared" si="10"/>
        <v>0</v>
      </c>
      <c r="AM18" s="122">
        <f t="shared" si="11"/>
        <v>0</v>
      </c>
      <c r="AN18" s="127" t="s">
        <v>53</v>
      </c>
      <c r="AO18" s="78"/>
    </row>
    <row r="19" spans="1:41" ht="57" x14ac:dyDescent="0.25">
      <c r="A19" s="135">
        <v>4</v>
      </c>
      <c r="B19" s="140" t="s">
        <v>199</v>
      </c>
      <c r="C19" s="136" t="s">
        <v>211</v>
      </c>
      <c r="D19" s="137" t="s">
        <v>196</v>
      </c>
      <c r="E19" s="138">
        <v>43990</v>
      </c>
      <c r="F19" s="138">
        <v>44104</v>
      </c>
      <c r="G19" s="121"/>
      <c r="H19" s="121"/>
      <c r="I19" s="122" t="str">
        <f t="shared" si="0"/>
        <v/>
      </c>
      <c r="J19" s="75"/>
      <c r="K19" s="123"/>
      <c r="L19" s="122" t="str">
        <f t="shared" si="1"/>
        <v/>
      </c>
      <c r="M19" s="124"/>
      <c r="N19" s="121"/>
      <c r="O19" s="75"/>
      <c r="P19" s="122" t="str">
        <f t="shared" si="2"/>
        <v/>
      </c>
      <c r="Q19" s="75"/>
      <c r="R19" s="124"/>
      <c r="S19" s="122" t="str">
        <f t="shared" si="3"/>
        <v/>
      </c>
      <c r="T19" s="124"/>
      <c r="U19" s="139">
        <v>1</v>
      </c>
      <c r="V19" s="75"/>
      <c r="W19" s="122">
        <f t="shared" si="4"/>
        <v>0</v>
      </c>
      <c r="X19" s="75"/>
      <c r="Y19" s="124"/>
      <c r="Z19" s="122">
        <f t="shared" si="5"/>
        <v>0</v>
      </c>
      <c r="AA19" s="124"/>
      <c r="AB19" s="121"/>
      <c r="AC19" s="75"/>
      <c r="AD19" s="122" t="str">
        <f t="shared" si="6"/>
        <v/>
      </c>
      <c r="AE19" s="75"/>
      <c r="AF19" s="124"/>
      <c r="AG19" s="122" t="str">
        <f t="shared" si="7"/>
        <v/>
      </c>
      <c r="AH19" s="124"/>
      <c r="AI19" s="139">
        <f t="shared" si="8"/>
        <v>1</v>
      </c>
      <c r="AJ19" s="125">
        <f t="shared" si="8"/>
        <v>0</v>
      </c>
      <c r="AK19" s="122">
        <f t="shared" si="9"/>
        <v>0</v>
      </c>
      <c r="AL19" s="126">
        <f t="shared" si="10"/>
        <v>0</v>
      </c>
      <c r="AM19" s="122">
        <f t="shared" si="11"/>
        <v>0</v>
      </c>
      <c r="AN19" s="127" t="s">
        <v>53</v>
      </c>
      <c r="AO19" s="78"/>
    </row>
    <row r="20" spans="1:41" ht="57" x14ac:dyDescent="0.25">
      <c r="A20" s="135">
        <v>5</v>
      </c>
      <c r="B20" s="140" t="s">
        <v>212</v>
      </c>
      <c r="C20" s="136" t="s">
        <v>213</v>
      </c>
      <c r="D20" s="137" t="s">
        <v>196</v>
      </c>
      <c r="E20" s="138">
        <v>43863</v>
      </c>
      <c r="F20" s="138">
        <v>43920</v>
      </c>
      <c r="G20" s="139">
        <v>1</v>
      </c>
      <c r="H20" s="121"/>
      <c r="I20" s="122">
        <f t="shared" si="0"/>
        <v>0</v>
      </c>
      <c r="J20" s="75"/>
      <c r="K20" s="123"/>
      <c r="L20" s="122">
        <f t="shared" si="1"/>
        <v>0</v>
      </c>
      <c r="M20" s="124"/>
      <c r="N20" s="121"/>
      <c r="O20" s="75"/>
      <c r="P20" s="122" t="str">
        <f t="shared" si="2"/>
        <v/>
      </c>
      <c r="Q20" s="75"/>
      <c r="R20" s="124"/>
      <c r="S20" s="122" t="str">
        <f t="shared" si="3"/>
        <v/>
      </c>
      <c r="T20" s="124"/>
      <c r="U20" s="121"/>
      <c r="V20" s="75"/>
      <c r="W20" s="122" t="str">
        <f t="shared" si="4"/>
        <v/>
      </c>
      <c r="X20" s="75"/>
      <c r="Y20" s="124"/>
      <c r="Z20" s="122" t="str">
        <f t="shared" si="5"/>
        <v/>
      </c>
      <c r="AA20" s="124"/>
      <c r="AB20" s="121"/>
      <c r="AC20" s="75"/>
      <c r="AD20" s="122" t="str">
        <f t="shared" si="6"/>
        <v/>
      </c>
      <c r="AE20" s="75"/>
      <c r="AF20" s="124"/>
      <c r="AG20" s="122" t="str">
        <f t="shared" si="7"/>
        <v/>
      </c>
      <c r="AH20" s="124"/>
      <c r="AI20" s="139">
        <f t="shared" si="8"/>
        <v>1</v>
      </c>
      <c r="AJ20" s="125">
        <f t="shared" si="8"/>
        <v>0</v>
      </c>
      <c r="AK20" s="122">
        <f t="shared" si="9"/>
        <v>0</v>
      </c>
      <c r="AL20" s="126">
        <f t="shared" si="10"/>
        <v>0</v>
      </c>
      <c r="AM20" s="122">
        <f t="shared" si="11"/>
        <v>0</v>
      </c>
      <c r="AN20" s="127" t="s">
        <v>53</v>
      </c>
      <c r="AO20" s="78"/>
    </row>
    <row r="21" spans="1:41" ht="57" x14ac:dyDescent="0.25">
      <c r="A21" s="135">
        <v>6</v>
      </c>
      <c r="B21" s="136" t="s">
        <v>214</v>
      </c>
      <c r="C21" s="136" t="s">
        <v>215</v>
      </c>
      <c r="D21" s="137" t="s">
        <v>196</v>
      </c>
      <c r="E21" s="138">
        <v>43931</v>
      </c>
      <c r="F21" s="138">
        <v>44196</v>
      </c>
      <c r="G21" s="121"/>
      <c r="H21" s="121"/>
      <c r="I21" s="122" t="str">
        <f t="shared" si="0"/>
        <v/>
      </c>
      <c r="J21" s="75"/>
      <c r="K21" s="123"/>
      <c r="L21" s="122" t="str">
        <f t="shared" si="1"/>
        <v/>
      </c>
      <c r="M21" s="124"/>
      <c r="N21" s="139">
        <v>1</v>
      </c>
      <c r="O21" s="75"/>
      <c r="P21" s="122">
        <f t="shared" si="2"/>
        <v>0</v>
      </c>
      <c r="Q21" s="75"/>
      <c r="R21" s="124"/>
      <c r="S21" s="122">
        <f t="shared" si="3"/>
        <v>0</v>
      </c>
      <c r="T21" s="124"/>
      <c r="U21" s="139">
        <v>1</v>
      </c>
      <c r="V21" s="75"/>
      <c r="W21" s="122">
        <f t="shared" si="4"/>
        <v>0</v>
      </c>
      <c r="X21" s="75"/>
      <c r="Y21" s="124"/>
      <c r="Z21" s="122">
        <f t="shared" si="5"/>
        <v>0</v>
      </c>
      <c r="AA21" s="124"/>
      <c r="AB21" s="139">
        <v>1</v>
      </c>
      <c r="AC21" s="75"/>
      <c r="AD21" s="122">
        <f t="shared" si="6"/>
        <v>0</v>
      </c>
      <c r="AE21" s="75"/>
      <c r="AF21" s="124"/>
      <c r="AG21" s="122">
        <f t="shared" si="7"/>
        <v>0</v>
      </c>
      <c r="AH21" s="124"/>
      <c r="AI21" s="139">
        <f t="shared" si="8"/>
        <v>3</v>
      </c>
      <c r="AJ21" s="125">
        <f t="shared" si="8"/>
        <v>0</v>
      </c>
      <c r="AK21" s="122">
        <f t="shared" si="9"/>
        <v>0</v>
      </c>
      <c r="AL21" s="126">
        <f t="shared" si="10"/>
        <v>0</v>
      </c>
      <c r="AM21" s="122">
        <f t="shared" si="11"/>
        <v>0</v>
      </c>
      <c r="AN21" s="127" t="s">
        <v>53</v>
      </c>
      <c r="AO21" s="78"/>
    </row>
    <row r="22" spans="1:41" ht="57" x14ac:dyDescent="0.25">
      <c r="A22" s="135">
        <v>7</v>
      </c>
      <c r="B22" s="136" t="s">
        <v>216</v>
      </c>
      <c r="C22" s="137" t="s">
        <v>217</v>
      </c>
      <c r="D22" s="137" t="s">
        <v>196</v>
      </c>
      <c r="E22" s="138">
        <v>43863</v>
      </c>
      <c r="F22" s="138">
        <v>44196</v>
      </c>
      <c r="G22" s="139"/>
      <c r="H22" s="121"/>
      <c r="I22" s="122" t="str">
        <f t="shared" si="0"/>
        <v/>
      </c>
      <c r="J22" s="75"/>
      <c r="K22" s="123"/>
      <c r="L22" s="122" t="str">
        <f t="shared" si="1"/>
        <v/>
      </c>
      <c r="M22" s="124"/>
      <c r="N22" s="139">
        <v>1</v>
      </c>
      <c r="O22" s="75"/>
      <c r="P22" s="122">
        <f t="shared" si="2"/>
        <v>0</v>
      </c>
      <c r="Q22" s="75"/>
      <c r="R22" s="124"/>
      <c r="S22" s="122">
        <f t="shared" si="3"/>
        <v>0</v>
      </c>
      <c r="T22" s="124"/>
      <c r="U22" s="139"/>
      <c r="V22" s="75"/>
      <c r="W22" s="122" t="str">
        <f t="shared" si="4"/>
        <v/>
      </c>
      <c r="X22" s="75"/>
      <c r="Y22" s="124"/>
      <c r="Z22" s="122" t="str">
        <f t="shared" si="5"/>
        <v/>
      </c>
      <c r="AA22" s="124"/>
      <c r="AB22" s="139">
        <v>1</v>
      </c>
      <c r="AC22" s="75"/>
      <c r="AD22" s="122">
        <f t="shared" si="6"/>
        <v>0</v>
      </c>
      <c r="AE22" s="75"/>
      <c r="AF22" s="124"/>
      <c r="AG22" s="122">
        <f t="shared" si="7"/>
        <v>0</v>
      </c>
      <c r="AH22" s="124"/>
      <c r="AI22" s="139">
        <f t="shared" si="8"/>
        <v>2</v>
      </c>
      <c r="AJ22" s="125">
        <f t="shared" si="8"/>
        <v>0</v>
      </c>
      <c r="AK22" s="122">
        <f t="shared" si="9"/>
        <v>0</v>
      </c>
      <c r="AL22" s="126">
        <f t="shared" si="10"/>
        <v>0</v>
      </c>
      <c r="AM22" s="122">
        <f t="shared" si="11"/>
        <v>0</v>
      </c>
      <c r="AN22" s="127" t="s">
        <v>53</v>
      </c>
      <c r="AO22" s="78"/>
    </row>
    <row r="23" spans="1:41" ht="57" x14ac:dyDescent="0.25">
      <c r="A23" s="135">
        <v>8</v>
      </c>
      <c r="B23" s="136" t="s">
        <v>204</v>
      </c>
      <c r="C23" s="137" t="s">
        <v>218</v>
      </c>
      <c r="D23" s="137" t="s">
        <v>196</v>
      </c>
      <c r="E23" s="138">
        <v>44013</v>
      </c>
      <c r="F23" s="138">
        <v>44104</v>
      </c>
      <c r="G23" s="121"/>
      <c r="H23" s="121"/>
      <c r="I23" s="122" t="str">
        <f t="shared" si="0"/>
        <v/>
      </c>
      <c r="J23" s="75"/>
      <c r="K23" s="123"/>
      <c r="L23" s="122" t="str">
        <f t="shared" si="1"/>
        <v/>
      </c>
      <c r="M23" s="124"/>
      <c r="N23" s="121"/>
      <c r="O23" s="75"/>
      <c r="P23" s="122" t="str">
        <f t="shared" si="2"/>
        <v/>
      </c>
      <c r="Q23" s="75"/>
      <c r="R23" s="124"/>
      <c r="S23" s="122" t="str">
        <f t="shared" si="3"/>
        <v/>
      </c>
      <c r="T23" s="124"/>
      <c r="U23" s="139">
        <v>1</v>
      </c>
      <c r="V23" s="75"/>
      <c r="W23" s="122">
        <f t="shared" si="4"/>
        <v>0</v>
      </c>
      <c r="X23" s="75"/>
      <c r="Y23" s="124"/>
      <c r="Z23" s="122">
        <f t="shared" si="5"/>
        <v>0</v>
      </c>
      <c r="AA23" s="124"/>
      <c r="AB23" s="121"/>
      <c r="AC23" s="75"/>
      <c r="AD23" s="122" t="str">
        <f t="shared" si="6"/>
        <v/>
      </c>
      <c r="AE23" s="75"/>
      <c r="AF23" s="124"/>
      <c r="AG23" s="122" t="str">
        <f t="shared" si="7"/>
        <v/>
      </c>
      <c r="AH23" s="124"/>
      <c r="AI23" s="139">
        <f t="shared" si="8"/>
        <v>1</v>
      </c>
      <c r="AJ23" s="125">
        <f t="shared" si="8"/>
        <v>0</v>
      </c>
      <c r="AK23" s="122">
        <f t="shared" si="9"/>
        <v>0</v>
      </c>
      <c r="AL23" s="126">
        <f t="shared" si="10"/>
        <v>0</v>
      </c>
      <c r="AM23" s="122">
        <f t="shared" si="11"/>
        <v>0</v>
      </c>
      <c r="AN23" s="127" t="s">
        <v>53</v>
      </c>
      <c r="AO23" s="78"/>
    </row>
    <row r="24" spans="1:41" ht="57" x14ac:dyDescent="0.25">
      <c r="A24" s="135">
        <v>9</v>
      </c>
      <c r="B24" s="136" t="s">
        <v>207</v>
      </c>
      <c r="C24" s="137" t="s">
        <v>219</v>
      </c>
      <c r="D24" s="137" t="s">
        <v>196</v>
      </c>
      <c r="E24" s="138">
        <v>44095</v>
      </c>
      <c r="F24" s="138">
        <v>44104</v>
      </c>
      <c r="G24" s="139"/>
      <c r="H24" s="121"/>
      <c r="I24" s="122" t="str">
        <f t="shared" si="0"/>
        <v/>
      </c>
      <c r="J24" s="75"/>
      <c r="K24" s="123"/>
      <c r="L24" s="122" t="str">
        <f t="shared" si="1"/>
        <v/>
      </c>
      <c r="M24" s="124"/>
      <c r="N24" s="121"/>
      <c r="O24" s="75"/>
      <c r="P24" s="122" t="str">
        <f t="shared" si="2"/>
        <v/>
      </c>
      <c r="Q24" s="75"/>
      <c r="R24" s="124"/>
      <c r="S24" s="122" t="str">
        <f t="shared" si="3"/>
        <v/>
      </c>
      <c r="T24" s="124"/>
      <c r="U24" s="139">
        <v>1</v>
      </c>
      <c r="V24" s="75"/>
      <c r="W24" s="122">
        <f t="shared" si="4"/>
        <v>0</v>
      </c>
      <c r="X24" s="75"/>
      <c r="Y24" s="124"/>
      <c r="Z24" s="122">
        <f t="shared" si="5"/>
        <v>0</v>
      </c>
      <c r="AA24" s="124"/>
      <c r="AB24" s="121"/>
      <c r="AC24" s="75"/>
      <c r="AD24" s="122" t="str">
        <f t="shared" si="6"/>
        <v/>
      </c>
      <c r="AE24" s="75"/>
      <c r="AF24" s="124"/>
      <c r="AG24" s="122" t="str">
        <f t="shared" si="7"/>
        <v/>
      </c>
      <c r="AH24" s="124"/>
      <c r="AI24" s="139">
        <f t="shared" si="8"/>
        <v>1</v>
      </c>
      <c r="AJ24" s="125">
        <f t="shared" si="8"/>
        <v>0</v>
      </c>
      <c r="AK24" s="122">
        <f t="shared" si="9"/>
        <v>0</v>
      </c>
      <c r="AL24" s="126">
        <f t="shared" si="10"/>
        <v>0</v>
      </c>
      <c r="AM24" s="122">
        <f t="shared" si="11"/>
        <v>0</v>
      </c>
      <c r="AN24" s="127" t="s">
        <v>53</v>
      </c>
      <c r="AO24" s="78"/>
    </row>
    <row r="25" spans="1:41" ht="57" x14ac:dyDescent="0.25">
      <c r="A25" s="135">
        <v>10</v>
      </c>
      <c r="B25" s="136" t="s">
        <v>208</v>
      </c>
      <c r="C25" s="137" t="s">
        <v>291</v>
      </c>
      <c r="D25" s="137" t="s">
        <v>196</v>
      </c>
      <c r="E25" s="138">
        <v>43872</v>
      </c>
      <c r="F25" s="138">
        <v>44195</v>
      </c>
      <c r="G25" s="139">
        <v>2</v>
      </c>
      <c r="H25" s="121"/>
      <c r="I25" s="122">
        <f t="shared" si="0"/>
        <v>0</v>
      </c>
      <c r="J25" s="75"/>
      <c r="K25" s="123"/>
      <c r="L25" s="122">
        <f t="shared" si="1"/>
        <v>0</v>
      </c>
      <c r="M25" s="124"/>
      <c r="N25" s="139">
        <v>3</v>
      </c>
      <c r="O25" s="75"/>
      <c r="P25" s="122">
        <f t="shared" si="2"/>
        <v>0</v>
      </c>
      <c r="Q25" s="75"/>
      <c r="R25" s="124"/>
      <c r="S25" s="122">
        <f t="shared" si="3"/>
        <v>0</v>
      </c>
      <c r="T25" s="124"/>
      <c r="U25" s="139">
        <v>3</v>
      </c>
      <c r="V25" s="75"/>
      <c r="W25" s="122">
        <f t="shared" si="4"/>
        <v>0</v>
      </c>
      <c r="X25" s="75"/>
      <c r="Y25" s="124"/>
      <c r="Z25" s="122">
        <f t="shared" si="5"/>
        <v>0</v>
      </c>
      <c r="AA25" s="124"/>
      <c r="AB25" s="139">
        <v>3</v>
      </c>
      <c r="AC25" s="75"/>
      <c r="AD25" s="122">
        <f t="shared" si="6"/>
        <v>0</v>
      </c>
      <c r="AE25" s="75"/>
      <c r="AF25" s="124"/>
      <c r="AG25" s="122">
        <f t="shared" si="7"/>
        <v>0</v>
      </c>
      <c r="AH25" s="124"/>
      <c r="AI25" s="139">
        <f>SUM(G25,N25,U25,AB25)</f>
        <v>11</v>
      </c>
      <c r="AJ25" s="125">
        <f t="shared" si="8"/>
        <v>0</v>
      </c>
      <c r="AK25" s="122">
        <f t="shared" si="9"/>
        <v>0</v>
      </c>
      <c r="AL25" s="126">
        <f t="shared" si="10"/>
        <v>0</v>
      </c>
      <c r="AM25" s="122">
        <f t="shared" si="11"/>
        <v>0</v>
      </c>
      <c r="AN25" s="127" t="s">
        <v>53</v>
      </c>
      <c r="AO25" s="78"/>
    </row>
    <row r="26" spans="1:41" ht="57" x14ac:dyDescent="0.25">
      <c r="A26" s="135">
        <v>11</v>
      </c>
      <c r="B26" s="136" t="s">
        <v>220</v>
      </c>
      <c r="C26" s="137" t="s">
        <v>221</v>
      </c>
      <c r="D26" s="137" t="s">
        <v>196</v>
      </c>
      <c r="E26" s="138">
        <v>43966</v>
      </c>
      <c r="F26" s="138">
        <v>44012</v>
      </c>
      <c r="G26" s="121"/>
      <c r="H26" s="121"/>
      <c r="I26" s="122" t="str">
        <f t="shared" si="0"/>
        <v/>
      </c>
      <c r="J26" s="75"/>
      <c r="K26" s="123"/>
      <c r="L26" s="122" t="str">
        <f t="shared" si="1"/>
        <v/>
      </c>
      <c r="M26" s="124"/>
      <c r="N26" s="139">
        <v>1</v>
      </c>
      <c r="O26" s="75"/>
      <c r="P26" s="122">
        <f t="shared" si="2"/>
        <v>0</v>
      </c>
      <c r="Q26" s="75"/>
      <c r="R26" s="124"/>
      <c r="S26" s="122">
        <f t="shared" si="3"/>
        <v>0</v>
      </c>
      <c r="T26" s="124"/>
      <c r="U26" s="121"/>
      <c r="V26" s="75"/>
      <c r="W26" s="122" t="str">
        <f t="shared" si="4"/>
        <v/>
      </c>
      <c r="X26" s="75"/>
      <c r="Y26" s="124"/>
      <c r="Z26" s="122" t="str">
        <f t="shared" si="5"/>
        <v/>
      </c>
      <c r="AA26" s="124"/>
      <c r="AB26" s="121"/>
      <c r="AC26" s="75"/>
      <c r="AD26" s="122" t="str">
        <f t="shared" si="6"/>
        <v/>
      </c>
      <c r="AE26" s="75"/>
      <c r="AF26" s="124"/>
      <c r="AG26" s="122" t="str">
        <f t="shared" si="7"/>
        <v/>
      </c>
      <c r="AH26" s="124"/>
      <c r="AI26" s="139">
        <f t="shared" si="8"/>
        <v>1</v>
      </c>
      <c r="AJ26" s="125">
        <f t="shared" si="8"/>
        <v>0</v>
      </c>
      <c r="AK26" s="122">
        <f t="shared" si="9"/>
        <v>0</v>
      </c>
      <c r="AL26" s="126">
        <f t="shared" si="10"/>
        <v>0</v>
      </c>
      <c r="AM26" s="122">
        <f t="shared" si="11"/>
        <v>0</v>
      </c>
      <c r="AN26" s="127" t="s">
        <v>53</v>
      </c>
      <c r="AO26" s="78"/>
    </row>
    <row r="27" spans="1:41" ht="57" x14ac:dyDescent="0.25">
      <c r="A27" s="135">
        <v>12</v>
      </c>
      <c r="B27" s="136" t="s">
        <v>222</v>
      </c>
      <c r="C27" s="137" t="s">
        <v>221</v>
      </c>
      <c r="D27" s="137" t="s">
        <v>196</v>
      </c>
      <c r="E27" s="138">
        <v>43966</v>
      </c>
      <c r="F27" s="138">
        <v>44012</v>
      </c>
      <c r="G27" s="121"/>
      <c r="H27" s="121"/>
      <c r="I27" s="122" t="str">
        <f t="shared" si="0"/>
        <v/>
      </c>
      <c r="J27" s="75"/>
      <c r="K27" s="123"/>
      <c r="L27" s="122" t="str">
        <f t="shared" si="1"/>
        <v/>
      </c>
      <c r="M27" s="124"/>
      <c r="N27" s="139">
        <v>1</v>
      </c>
      <c r="O27" s="75"/>
      <c r="P27" s="122">
        <f t="shared" si="2"/>
        <v>0</v>
      </c>
      <c r="Q27" s="75"/>
      <c r="R27" s="124"/>
      <c r="S27" s="122">
        <f t="shared" si="3"/>
        <v>0</v>
      </c>
      <c r="T27" s="124"/>
      <c r="U27" s="121"/>
      <c r="V27" s="75"/>
      <c r="W27" s="122" t="str">
        <f t="shared" si="4"/>
        <v/>
      </c>
      <c r="X27" s="75"/>
      <c r="Y27" s="124"/>
      <c r="Z27" s="122" t="str">
        <f t="shared" si="5"/>
        <v/>
      </c>
      <c r="AA27" s="124"/>
      <c r="AB27" s="121"/>
      <c r="AC27" s="75"/>
      <c r="AD27" s="122" t="str">
        <f t="shared" si="6"/>
        <v/>
      </c>
      <c r="AE27" s="75"/>
      <c r="AF27" s="124"/>
      <c r="AG27" s="122" t="str">
        <f t="shared" si="7"/>
        <v/>
      </c>
      <c r="AH27" s="124"/>
      <c r="AI27" s="139">
        <f t="shared" si="8"/>
        <v>1</v>
      </c>
      <c r="AJ27" s="125">
        <f t="shared" si="8"/>
        <v>0</v>
      </c>
      <c r="AK27" s="122">
        <f t="shared" si="9"/>
        <v>0</v>
      </c>
      <c r="AL27" s="126">
        <f t="shared" si="10"/>
        <v>0</v>
      </c>
      <c r="AM27" s="122">
        <f t="shared" si="11"/>
        <v>0</v>
      </c>
      <c r="AN27" s="127" t="s">
        <v>53</v>
      </c>
      <c r="AO27" s="78"/>
    </row>
    <row r="28" spans="1:41" ht="99.75" x14ac:dyDescent="0.25">
      <c r="A28" s="135">
        <v>13</v>
      </c>
      <c r="B28" s="136" t="s">
        <v>223</v>
      </c>
      <c r="C28" s="137" t="s">
        <v>225</v>
      </c>
      <c r="D28" s="137" t="s">
        <v>196</v>
      </c>
      <c r="E28" s="138">
        <v>43866</v>
      </c>
      <c r="F28" s="138">
        <v>44195</v>
      </c>
      <c r="G28" s="139">
        <v>1</v>
      </c>
      <c r="H28" s="121"/>
      <c r="I28" s="122">
        <f t="shared" si="0"/>
        <v>0</v>
      </c>
      <c r="J28" s="75"/>
      <c r="K28" s="123"/>
      <c r="L28" s="122">
        <f t="shared" si="1"/>
        <v>0</v>
      </c>
      <c r="M28" s="124"/>
      <c r="N28" s="121"/>
      <c r="O28" s="75"/>
      <c r="P28" s="122" t="str">
        <f t="shared" si="2"/>
        <v/>
      </c>
      <c r="Q28" s="75"/>
      <c r="R28" s="124"/>
      <c r="S28" s="122" t="str">
        <f t="shared" si="3"/>
        <v/>
      </c>
      <c r="T28" s="124"/>
      <c r="U28" s="121"/>
      <c r="V28" s="75"/>
      <c r="W28" s="122" t="str">
        <f t="shared" si="4"/>
        <v/>
      </c>
      <c r="X28" s="75"/>
      <c r="Y28" s="124"/>
      <c r="Z28" s="122" t="str">
        <f t="shared" si="5"/>
        <v/>
      </c>
      <c r="AA28" s="124"/>
      <c r="AB28" s="121"/>
      <c r="AC28" s="75"/>
      <c r="AD28" s="122" t="str">
        <f t="shared" si="6"/>
        <v/>
      </c>
      <c r="AE28" s="75"/>
      <c r="AF28" s="124"/>
      <c r="AG28" s="122" t="str">
        <f t="shared" si="7"/>
        <v/>
      </c>
      <c r="AH28" s="124"/>
      <c r="AI28" s="139">
        <f t="shared" si="8"/>
        <v>1</v>
      </c>
      <c r="AJ28" s="125">
        <f t="shared" si="8"/>
        <v>0</v>
      </c>
      <c r="AK28" s="122">
        <f t="shared" si="9"/>
        <v>0</v>
      </c>
      <c r="AL28" s="126">
        <f t="shared" si="10"/>
        <v>0</v>
      </c>
      <c r="AM28" s="122">
        <f t="shared" si="11"/>
        <v>0</v>
      </c>
      <c r="AN28" s="127" t="s">
        <v>53</v>
      </c>
      <c r="AO28" s="78"/>
    </row>
    <row r="29" spans="1:41" ht="72" x14ac:dyDescent="0.25">
      <c r="A29" s="135">
        <v>14</v>
      </c>
      <c r="B29" s="136" t="s">
        <v>224</v>
      </c>
      <c r="C29" s="136" t="s">
        <v>226</v>
      </c>
      <c r="D29" s="137" t="s">
        <v>196</v>
      </c>
      <c r="E29" s="138">
        <v>43971</v>
      </c>
      <c r="F29" s="138">
        <v>44042</v>
      </c>
      <c r="G29" s="121"/>
      <c r="H29" s="121"/>
      <c r="I29" s="122" t="str">
        <f t="shared" si="0"/>
        <v/>
      </c>
      <c r="J29" s="75"/>
      <c r="K29" s="123"/>
      <c r="L29" s="122" t="str">
        <f t="shared" si="1"/>
        <v/>
      </c>
      <c r="M29" s="124"/>
      <c r="N29" s="139">
        <v>1</v>
      </c>
      <c r="O29" s="75"/>
      <c r="P29" s="122">
        <f t="shared" si="2"/>
        <v>0</v>
      </c>
      <c r="Q29" s="75"/>
      <c r="R29" s="124"/>
      <c r="S29" s="122">
        <f t="shared" si="3"/>
        <v>0</v>
      </c>
      <c r="T29" s="124"/>
      <c r="U29" s="139"/>
      <c r="V29" s="75"/>
      <c r="W29" s="122" t="str">
        <f t="shared" si="4"/>
        <v/>
      </c>
      <c r="X29" s="75"/>
      <c r="Y29" s="124"/>
      <c r="Z29" s="122" t="str">
        <f t="shared" si="5"/>
        <v/>
      </c>
      <c r="AA29" s="124"/>
      <c r="AB29" s="121"/>
      <c r="AC29" s="75"/>
      <c r="AD29" s="122" t="str">
        <f t="shared" si="6"/>
        <v/>
      </c>
      <c r="AE29" s="75"/>
      <c r="AF29" s="124"/>
      <c r="AG29" s="122" t="str">
        <f t="shared" si="7"/>
        <v/>
      </c>
      <c r="AH29" s="124"/>
      <c r="AI29" s="139">
        <f t="shared" si="8"/>
        <v>1</v>
      </c>
      <c r="AJ29" s="125">
        <f t="shared" si="8"/>
        <v>0</v>
      </c>
      <c r="AK29" s="122">
        <f t="shared" si="9"/>
        <v>0</v>
      </c>
      <c r="AL29" s="126">
        <f t="shared" si="10"/>
        <v>0</v>
      </c>
      <c r="AM29" s="122">
        <f t="shared" si="11"/>
        <v>0</v>
      </c>
      <c r="AN29" s="127" t="s">
        <v>53</v>
      </c>
      <c r="AO29" s="78"/>
    </row>
    <row r="30" spans="1:41" ht="71.25" x14ac:dyDescent="0.25">
      <c r="A30" s="135">
        <v>15</v>
      </c>
      <c r="B30" s="136" t="s">
        <v>227</v>
      </c>
      <c r="C30" s="137" t="s">
        <v>228</v>
      </c>
      <c r="D30" s="137" t="s">
        <v>196</v>
      </c>
      <c r="E30" s="138">
        <v>43863</v>
      </c>
      <c r="F30" s="138">
        <v>44196</v>
      </c>
      <c r="G30" s="121"/>
      <c r="H30" s="121"/>
      <c r="I30" s="122" t="str">
        <f t="shared" si="0"/>
        <v/>
      </c>
      <c r="J30" s="75"/>
      <c r="K30" s="123"/>
      <c r="L30" s="122" t="str">
        <f t="shared" si="1"/>
        <v/>
      </c>
      <c r="M30" s="124"/>
      <c r="N30" s="139">
        <v>1</v>
      </c>
      <c r="O30" s="75"/>
      <c r="P30" s="122">
        <f t="shared" si="2"/>
        <v>0</v>
      </c>
      <c r="Q30" s="75"/>
      <c r="R30" s="124"/>
      <c r="S30" s="122">
        <f t="shared" si="3"/>
        <v>0</v>
      </c>
      <c r="T30" s="124"/>
      <c r="U30" s="121"/>
      <c r="V30" s="75"/>
      <c r="W30" s="122" t="str">
        <f t="shared" si="4"/>
        <v/>
      </c>
      <c r="X30" s="75"/>
      <c r="Y30" s="124"/>
      <c r="Z30" s="122" t="str">
        <f t="shared" si="5"/>
        <v/>
      </c>
      <c r="AA30" s="124"/>
      <c r="AB30" s="139">
        <v>1</v>
      </c>
      <c r="AC30" s="75"/>
      <c r="AD30" s="122">
        <f t="shared" si="6"/>
        <v>0</v>
      </c>
      <c r="AE30" s="75"/>
      <c r="AF30" s="124"/>
      <c r="AG30" s="122">
        <f t="shared" si="7"/>
        <v>0</v>
      </c>
      <c r="AH30" s="124"/>
      <c r="AI30" s="139">
        <f t="shared" si="8"/>
        <v>2</v>
      </c>
      <c r="AJ30" s="125">
        <f t="shared" si="8"/>
        <v>0</v>
      </c>
      <c r="AK30" s="122">
        <f t="shared" si="9"/>
        <v>0</v>
      </c>
      <c r="AL30" s="126">
        <f t="shared" si="10"/>
        <v>0</v>
      </c>
      <c r="AM30" s="122">
        <f t="shared" si="11"/>
        <v>0</v>
      </c>
      <c r="AN30" s="127" t="s">
        <v>53</v>
      </c>
      <c r="AO30" s="78"/>
    </row>
    <row r="31" spans="1:41" ht="57" x14ac:dyDescent="0.25">
      <c r="A31" s="129"/>
      <c r="B31" s="129"/>
      <c r="C31" s="75"/>
      <c r="D31" s="75"/>
      <c r="E31" s="75"/>
      <c r="F31" s="75"/>
      <c r="G31" s="121"/>
      <c r="H31" s="121"/>
      <c r="I31" s="122" t="str">
        <f t="shared" si="0"/>
        <v/>
      </c>
      <c r="J31" s="75"/>
      <c r="K31" s="123"/>
      <c r="L31" s="122" t="str">
        <f t="shared" si="1"/>
        <v/>
      </c>
      <c r="M31" s="124"/>
      <c r="N31" s="121"/>
      <c r="O31" s="75"/>
      <c r="P31" s="122" t="str">
        <f t="shared" si="2"/>
        <v/>
      </c>
      <c r="Q31" s="75"/>
      <c r="R31" s="124"/>
      <c r="S31" s="122" t="str">
        <f t="shared" si="3"/>
        <v/>
      </c>
      <c r="T31" s="124"/>
      <c r="U31" s="121"/>
      <c r="V31" s="75"/>
      <c r="W31" s="122" t="str">
        <f t="shared" si="4"/>
        <v/>
      </c>
      <c r="X31" s="75"/>
      <c r="Y31" s="124"/>
      <c r="Z31" s="122" t="str">
        <f t="shared" si="5"/>
        <v/>
      </c>
      <c r="AA31" s="124"/>
      <c r="AB31" s="121"/>
      <c r="AC31" s="75"/>
      <c r="AD31" s="122" t="str">
        <f t="shared" si="6"/>
        <v/>
      </c>
      <c r="AE31" s="75"/>
      <c r="AF31" s="124"/>
      <c r="AG31" s="122" t="str">
        <f t="shared" si="7"/>
        <v/>
      </c>
      <c r="AH31" s="124"/>
      <c r="AI31" s="125">
        <f t="shared" si="8"/>
        <v>0</v>
      </c>
      <c r="AJ31" s="125">
        <f t="shared" si="8"/>
        <v>0</v>
      </c>
      <c r="AK31" s="122" t="str">
        <f t="shared" si="9"/>
        <v/>
      </c>
      <c r="AL31" s="126">
        <f t="shared" si="10"/>
        <v>0</v>
      </c>
      <c r="AM31" s="122" t="str">
        <f t="shared" si="11"/>
        <v/>
      </c>
      <c r="AN31" s="127" t="s">
        <v>53</v>
      </c>
      <c r="AO31" s="78"/>
    </row>
    <row r="32" spans="1:41" ht="57" x14ac:dyDescent="0.25">
      <c r="A32" s="129"/>
      <c r="B32" s="130" t="s">
        <v>169</v>
      </c>
      <c r="C32" s="75"/>
      <c r="D32" s="75"/>
      <c r="E32" s="75"/>
      <c r="F32" s="75"/>
      <c r="G32" s="141">
        <f>SUM(G15:G31)</f>
        <v>7</v>
      </c>
      <c r="H32" s="75"/>
      <c r="I32" s="122">
        <f t="shared" si="0"/>
        <v>0</v>
      </c>
      <c r="J32" s="75"/>
      <c r="K32" s="124"/>
      <c r="L32" s="122">
        <f t="shared" si="1"/>
        <v>0</v>
      </c>
      <c r="M32" s="124"/>
      <c r="N32" s="75"/>
      <c r="O32" s="75"/>
      <c r="P32" s="122" t="str">
        <f t="shared" si="2"/>
        <v/>
      </c>
      <c r="Q32" s="75"/>
      <c r="R32" s="124"/>
      <c r="S32" s="122" t="str">
        <f t="shared" si="3"/>
        <v/>
      </c>
      <c r="T32" s="124"/>
      <c r="U32" s="75"/>
      <c r="V32" s="75"/>
      <c r="W32" s="122" t="str">
        <f t="shared" si="4"/>
        <v/>
      </c>
      <c r="X32" s="75"/>
      <c r="Y32" s="124"/>
      <c r="Z32" s="122" t="str">
        <f t="shared" si="5"/>
        <v/>
      </c>
      <c r="AA32" s="124"/>
      <c r="AB32" s="75"/>
      <c r="AC32" s="75"/>
      <c r="AD32" s="122" t="str">
        <f t="shared" si="6"/>
        <v/>
      </c>
      <c r="AE32" s="75"/>
      <c r="AF32" s="124"/>
      <c r="AG32" s="122" t="str">
        <f t="shared" si="7"/>
        <v/>
      </c>
      <c r="AH32" s="124"/>
      <c r="AI32" s="128">
        <f t="shared" ref="AI32:AJ32" si="12">SUM(G32,N32,U32,AB32)</f>
        <v>7</v>
      </c>
      <c r="AJ32" s="128">
        <f t="shared" si="12"/>
        <v>0</v>
      </c>
      <c r="AK32" s="122">
        <f t="shared" si="9"/>
        <v>0</v>
      </c>
      <c r="AL32" s="126">
        <f t="shared" si="10"/>
        <v>0</v>
      </c>
      <c r="AM32" s="122">
        <f t="shared" si="11"/>
        <v>0</v>
      </c>
      <c r="AN32" s="127" t="s">
        <v>53</v>
      </c>
      <c r="AO32" s="78"/>
    </row>
    <row r="33" spans="1:41" ht="15" x14ac:dyDescent="0.25">
      <c r="A33" s="81"/>
      <c r="B33" s="81"/>
      <c r="C33" s="81"/>
      <c r="D33" s="81"/>
      <c r="E33" s="81"/>
      <c r="F33" s="81"/>
      <c r="G33" s="81">
        <f>SUM(G16:G32)</f>
        <v>14</v>
      </c>
      <c r="H33" s="81">
        <f>SUM(H32:H32)</f>
        <v>0</v>
      </c>
      <c r="I33" s="82"/>
      <c r="J33" s="81"/>
      <c r="K33" s="81">
        <f>SUM(K32:K32)</f>
        <v>0</v>
      </c>
      <c r="L33" s="81"/>
      <c r="M33" s="81"/>
      <c r="N33" s="81">
        <f>SUM(N16:N32)</f>
        <v>9</v>
      </c>
      <c r="O33" s="81">
        <f>SUM(O32:O32)</f>
        <v>0</v>
      </c>
      <c r="P33" s="81"/>
      <c r="Q33" s="81"/>
      <c r="R33" s="81">
        <f>SUM(R32:R32)</f>
        <v>0</v>
      </c>
      <c r="S33" s="81"/>
      <c r="T33" s="81"/>
      <c r="U33" s="81">
        <f>SUM(U16:U32)</f>
        <v>9</v>
      </c>
      <c r="V33" s="81">
        <f>SUM(V32:V32)</f>
        <v>0</v>
      </c>
      <c r="W33" s="81"/>
      <c r="X33" s="81"/>
      <c r="Y33" s="81">
        <f>SUM(Y32:Y32)</f>
        <v>0</v>
      </c>
      <c r="Z33" s="81"/>
      <c r="AA33" s="81"/>
      <c r="AB33" s="81">
        <f>SUM(AB16:AB32)</f>
        <v>6</v>
      </c>
      <c r="AC33" s="81">
        <f>SUM(AC32:AC32)</f>
        <v>0</v>
      </c>
      <c r="AD33" s="81"/>
      <c r="AE33" s="81"/>
      <c r="AF33" s="81">
        <f>SUM(AF32:AF32)</f>
        <v>0</v>
      </c>
      <c r="AG33" s="81"/>
      <c r="AH33" s="81"/>
      <c r="AI33" s="81">
        <f>SUM(AI16:AI32)</f>
        <v>38</v>
      </c>
      <c r="AJ33" s="81">
        <f>SUM(AJ32:AJ32)</f>
        <v>0</v>
      </c>
      <c r="AK33" s="82"/>
      <c r="AL33" s="81">
        <f>SUM(AL32:AL32)</f>
        <v>0</v>
      </c>
      <c r="AM33" s="82"/>
      <c r="AN33" s="81"/>
      <c r="AO33" s="81"/>
    </row>
    <row r="34" spans="1:41" ht="17.25" x14ac:dyDescent="0.25">
      <c r="A34" s="65"/>
      <c r="B34" s="133" t="s">
        <v>142</v>
      </c>
      <c r="C34" s="133" t="s">
        <v>2</v>
      </c>
      <c r="D34" s="84"/>
      <c r="E34" s="84"/>
      <c r="F34" s="84"/>
      <c r="G34" s="210" t="s">
        <v>5</v>
      </c>
      <c r="H34" s="210"/>
      <c r="I34" s="210"/>
      <c r="J34" s="210"/>
      <c r="K34" s="85"/>
      <c r="L34" s="85"/>
      <c r="M34" s="85"/>
      <c r="N34" s="210" t="s">
        <v>6</v>
      </c>
      <c r="O34" s="210"/>
      <c r="P34" s="210"/>
      <c r="Q34" s="210"/>
      <c r="R34" s="85"/>
      <c r="S34" s="85"/>
      <c r="T34" s="85"/>
      <c r="U34" s="210" t="s">
        <v>7</v>
      </c>
      <c r="V34" s="210"/>
      <c r="W34" s="210"/>
      <c r="X34" s="210"/>
      <c r="Y34" s="85"/>
      <c r="Z34" s="85"/>
      <c r="AA34" s="85"/>
      <c r="AB34" s="210" t="s">
        <v>8</v>
      </c>
      <c r="AC34" s="210"/>
      <c r="AD34" s="210"/>
      <c r="AE34" s="210"/>
      <c r="AF34" s="85"/>
      <c r="AG34" s="85"/>
      <c r="AH34" s="85"/>
      <c r="AI34" s="210" t="s">
        <v>141</v>
      </c>
      <c r="AJ34" s="210"/>
      <c r="AK34" s="210"/>
      <c r="AL34" s="86"/>
      <c r="AM34" s="65"/>
      <c r="AN34" s="65"/>
      <c r="AO34" s="65"/>
    </row>
    <row r="35" spans="1:41" x14ac:dyDescent="0.25">
      <c r="A35" s="65"/>
      <c r="B35" s="87"/>
      <c r="C35" s="88"/>
      <c r="D35" s="204" t="s">
        <v>148</v>
      </c>
      <c r="E35" s="204"/>
      <c r="F35" s="205"/>
      <c r="G35" s="211">
        <f>+G33/$AI$33</f>
        <v>0.36842105263157893</v>
      </c>
      <c r="H35" s="212"/>
      <c r="I35" s="212"/>
      <c r="J35" s="212"/>
      <c r="K35" s="89"/>
      <c r="L35" s="89"/>
      <c r="M35" s="89"/>
      <c r="N35" s="212">
        <f>+N33/$AI$33</f>
        <v>0.23684210526315788</v>
      </c>
      <c r="O35" s="212"/>
      <c r="P35" s="212"/>
      <c r="Q35" s="212"/>
      <c r="R35" s="89"/>
      <c r="S35" s="89"/>
      <c r="T35" s="89"/>
      <c r="U35" s="212">
        <f>+U33/$AI$33</f>
        <v>0.23684210526315788</v>
      </c>
      <c r="V35" s="212"/>
      <c r="W35" s="212"/>
      <c r="X35" s="212"/>
      <c r="Y35" s="89"/>
      <c r="Z35" s="89"/>
      <c r="AA35" s="89"/>
      <c r="AB35" s="212">
        <f>+AB33/$AI$33</f>
        <v>0.15789473684210525</v>
      </c>
      <c r="AC35" s="212"/>
      <c r="AD35" s="212"/>
      <c r="AE35" s="212"/>
      <c r="AF35" s="89"/>
      <c r="AG35" s="89"/>
      <c r="AH35" s="89"/>
      <c r="AI35" s="212">
        <f>+AI33/$AI$33</f>
        <v>1</v>
      </c>
      <c r="AJ35" s="212"/>
      <c r="AK35" s="213"/>
      <c r="AL35" s="86"/>
      <c r="AM35" s="86"/>
      <c r="AN35" s="65"/>
      <c r="AO35" s="65"/>
    </row>
    <row r="36" spans="1:41" x14ac:dyDescent="0.25">
      <c r="A36" s="65"/>
      <c r="B36" s="90"/>
      <c r="C36" s="91"/>
      <c r="D36" s="204" t="s">
        <v>149</v>
      </c>
      <c r="E36" s="204"/>
      <c r="F36" s="205"/>
      <c r="G36" s="206">
        <f>+H33/$AI$33</f>
        <v>0</v>
      </c>
      <c r="H36" s="207"/>
      <c r="I36" s="207"/>
      <c r="J36" s="207"/>
      <c r="K36" s="89"/>
      <c r="L36" s="89"/>
      <c r="M36" s="89"/>
      <c r="N36" s="207">
        <f>+O33/$AI$33</f>
        <v>0</v>
      </c>
      <c r="O36" s="207"/>
      <c r="P36" s="207"/>
      <c r="Q36" s="207"/>
      <c r="R36" s="89"/>
      <c r="S36" s="89"/>
      <c r="T36" s="89"/>
      <c r="U36" s="207">
        <f>+V33/$AI$33</f>
        <v>0</v>
      </c>
      <c r="V36" s="207"/>
      <c r="W36" s="207"/>
      <c r="X36" s="207"/>
      <c r="Y36" s="89"/>
      <c r="Z36" s="89"/>
      <c r="AA36" s="89"/>
      <c r="AB36" s="207">
        <f>+AC33/$AI$33</f>
        <v>0</v>
      </c>
      <c r="AC36" s="207"/>
      <c r="AD36" s="207"/>
      <c r="AE36" s="207"/>
      <c r="AF36" s="89"/>
      <c r="AG36" s="89"/>
      <c r="AH36" s="89"/>
      <c r="AI36" s="207">
        <f>+AJ33/$AI$33</f>
        <v>0</v>
      </c>
      <c r="AJ36" s="207"/>
      <c r="AK36" s="208"/>
      <c r="AL36" s="86"/>
      <c r="AM36" s="86"/>
      <c r="AN36" s="65"/>
      <c r="AO36" s="65"/>
    </row>
    <row r="37" spans="1:41" x14ac:dyDescent="0.25">
      <c r="A37" s="65"/>
      <c r="B37" s="90"/>
      <c r="C37" s="91"/>
      <c r="D37" s="204" t="s">
        <v>160</v>
      </c>
      <c r="E37" s="204"/>
      <c r="F37" s="205"/>
      <c r="G37" s="209">
        <f>+K33/$AI$33</f>
        <v>0</v>
      </c>
      <c r="H37" s="202"/>
      <c r="I37" s="202"/>
      <c r="J37" s="202"/>
      <c r="K37" s="89"/>
      <c r="L37" s="89"/>
      <c r="M37" s="89"/>
      <c r="N37" s="202">
        <f>+R33/$AI$33</f>
        <v>0</v>
      </c>
      <c r="O37" s="202"/>
      <c r="P37" s="202"/>
      <c r="Q37" s="202"/>
      <c r="R37" s="89"/>
      <c r="S37" s="89"/>
      <c r="T37" s="89"/>
      <c r="U37" s="202">
        <f>+Y33/$AI$33</f>
        <v>0</v>
      </c>
      <c r="V37" s="202"/>
      <c r="W37" s="202"/>
      <c r="X37" s="202"/>
      <c r="Y37" s="89"/>
      <c r="Z37" s="89"/>
      <c r="AA37" s="89"/>
      <c r="AB37" s="202">
        <f>+AF33/$AI$33</f>
        <v>0</v>
      </c>
      <c r="AC37" s="202"/>
      <c r="AD37" s="202"/>
      <c r="AE37" s="202"/>
      <c r="AF37" s="89"/>
      <c r="AG37" s="89"/>
      <c r="AH37" s="89"/>
      <c r="AI37" s="202">
        <f>+AL33/$AI$33</f>
        <v>0</v>
      </c>
      <c r="AJ37" s="202"/>
      <c r="AK37" s="203"/>
      <c r="AL37" s="65"/>
      <c r="AM37" s="65"/>
      <c r="AN37" s="65"/>
      <c r="AO37" s="65"/>
    </row>
    <row r="38" spans="1:41" x14ac:dyDescent="0.25">
      <c r="A38" s="65"/>
      <c r="B38" s="92"/>
      <c r="C38" s="93"/>
      <c r="D38" s="65"/>
      <c r="E38" s="65"/>
      <c r="F38" s="65"/>
      <c r="G38" s="65"/>
      <c r="H38" s="65"/>
      <c r="I38" s="65"/>
      <c r="J38" s="65"/>
      <c r="N38" s="65"/>
      <c r="O38" s="65"/>
      <c r="P38" s="65"/>
      <c r="Q38" s="65"/>
      <c r="U38" s="65"/>
      <c r="V38" s="65"/>
      <c r="W38" s="65"/>
      <c r="X38" s="65"/>
      <c r="AB38" s="65"/>
      <c r="AC38" s="65"/>
      <c r="AD38" s="65"/>
      <c r="AE38" s="65"/>
      <c r="AI38" s="65"/>
      <c r="AJ38" s="65"/>
      <c r="AK38" s="65"/>
      <c r="AL38" s="65"/>
      <c r="AM38" s="65"/>
      <c r="AN38" s="65"/>
      <c r="AO38" s="65"/>
    </row>
  </sheetData>
  <mergeCells count="69">
    <mergeCell ref="AI37:AK37"/>
    <mergeCell ref="D36:F36"/>
    <mergeCell ref="G36:J36"/>
    <mergeCell ref="N36:Q36"/>
    <mergeCell ref="U36:X36"/>
    <mergeCell ref="AB36:AE36"/>
    <mergeCell ref="AI36:AK36"/>
    <mergeCell ref="D37:F37"/>
    <mergeCell ref="G37:J37"/>
    <mergeCell ref="N37:Q37"/>
    <mergeCell ref="U37:X37"/>
    <mergeCell ref="AB37:AE37"/>
    <mergeCell ref="AI34:AK34"/>
    <mergeCell ref="D35:F35"/>
    <mergeCell ref="G35:J35"/>
    <mergeCell ref="N35:Q35"/>
    <mergeCell ref="U35:X35"/>
    <mergeCell ref="AB35:AE35"/>
    <mergeCell ref="AI35:AK35"/>
    <mergeCell ref="G34:J34"/>
    <mergeCell ref="N34:Q34"/>
    <mergeCell ref="U34:X34"/>
    <mergeCell ref="AB34:AE34"/>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10:B10"/>
    <mergeCell ref="C10:I10"/>
    <mergeCell ref="N10:P10"/>
    <mergeCell ref="Q10:X10"/>
    <mergeCell ref="A11:B11"/>
    <mergeCell ref="C11:I11"/>
    <mergeCell ref="A13:A15"/>
    <mergeCell ref="B13:B15"/>
    <mergeCell ref="C13:C15"/>
    <mergeCell ref="D13:D15"/>
    <mergeCell ref="E13:F14"/>
    <mergeCell ref="A8:B8"/>
    <mergeCell ref="C8:I8"/>
    <mergeCell ref="N8:P8"/>
    <mergeCell ref="Q8:X8"/>
    <mergeCell ref="A9:B9"/>
    <mergeCell ref="C9:I9"/>
    <mergeCell ref="N9:P9"/>
    <mergeCell ref="Q9:X9"/>
    <mergeCell ref="A6:B6"/>
    <mergeCell ref="C6:I6"/>
    <mergeCell ref="N6:P6"/>
    <mergeCell ref="Q6:X6"/>
    <mergeCell ref="A7:B7"/>
    <mergeCell ref="C7:I7"/>
    <mergeCell ref="N7:P7"/>
    <mergeCell ref="Q7:X7"/>
    <mergeCell ref="A1:B3"/>
    <mergeCell ref="C1:AN1"/>
    <mergeCell ref="C2:AN2"/>
    <mergeCell ref="C3:AN3"/>
    <mergeCell ref="A5:I5"/>
    <mergeCell ref="N5:X5"/>
  </mergeCells>
  <conditionalFormatting sqref="AK22:AK24">
    <cfRule type="iconSet" priority="1">
      <iconSet iconSet="3TrafficLights2">
        <cfvo type="percent" val="0"/>
        <cfvo type="num" val="0.7"/>
        <cfvo type="num" val="0.9"/>
      </iconSet>
    </cfRule>
    <cfRule type="cellIs" dxfId="149" priority="2" stopIfTrue="1" operator="greaterThan">
      <formula>0.9</formula>
    </cfRule>
    <cfRule type="cellIs" dxfId="148" priority="3" stopIfTrue="1" operator="between">
      <formula>0.7</formula>
      <formula>0.89</formula>
    </cfRule>
    <cfRule type="cellIs" dxfId="147" priority="4" stopIfTrue="1" operator="between">
      <formula>0</formula>
      <formula>0.69</formula>
    </cfRule>
  </conditionalFormatting>
  <conditionalFormatting sqref="I22:I24">
    <cfRule type="iconSet" priority="5">
      <iconSet iconSet="3TrafficLights2">
        <cfvo type="percent" val="0"/>
        <cfvo type="num" val="0.7"/>
        <cfvo type="num" val="0.9"/>
      </iconSet>
    </cfRule>
    <cfRule type="cellIs" dxfId="146" priority="6" stopIfTrue="1" operator="greaterThanOrEqual">
      <formula>0.9</formula>
    </cfRule>
    <cfRule type="cellIs" dxfId="145" priority="7" stopIfTrue="1" operator="between">
      <formula>0.7</formula>
      <formula>0.89</formula>
    </cfRule>
    <cfRule type="cellIs" dxfId="144" priority="8" stopIfTrue="1" operator="between">
      <formula>0</formula>
      <formula>0.69</formula>
    </cfRule>
  </conditionalFormatting>
  <conditionalFormatting sqref="W22:W24">
    <cfRule type="iconSet" priority="9">
      <iconSet iconSet="3TrafficLights2">
        <cfvo type="percent" val="0"/>
        <cfvo type="num" val="0.7"/>
        <cfvo type="num" val="0.9"/>
      </iconSet>
    </cfRule>
    <cfRule type="cellIs" dxfId="143" priority="10" stopIfTrue="1" operator="greaterThan">
      <formula>0.9</formula>
    </cfRule>
    <cfRule type="cellIs" dxfId="142" priority="11" stopIfTrue="1" operator="between">
      <formula>0.7</formula>
      <formula>0.89</formula>
    </cfRule>
    <cfRule type="cellIs" dxfId="141" priority="12" stopIfTrue="1" operator="between">
      <formula>0</formula>
      <formula>0.69</formula>
    </cfRule>
  </conditionalFormatting>
  <conditionalFormatting sqref="L22:L24">
    <cfRule type="iconSet" priority="13">
      <iconSet iconSet="3TrafficLights2">
        <cfvo type="percent" val="0"/>
        <cfvo type="num" val="0.7"/>
        <cfvo type="num" val="0.9"/>
      </iconSet>
    </cfRule>
    <cfRule type="cellIs" dxfId="140" priority="14" stopIfTrue="1" operator="greaterThanOrEqual">
      <formula>0.9</formula>
    </cfRule>
    <cfRule type="cellIs" dxfId="139" priority="15" stopIfTrue="1" operator="between">
      <formula>0.7</formula>
      <formula>0.89</formula>
    </cfRule>
    <cfRule type="cellIs" dxfId="138" priority="16" stopIfTrue="1" operator="between">
      <formula>0</formula>
      <formula>0.69</formula>
    </cfRule>
  </conditionalFormatting>
  <conditionalFormatting sqref="P22:P24">
    <cfRule type="iconSet" priority="17">
      <iconSet iconSet="3TrafficLights2">
        <cfvo type="percent" val="0"/>
        <cfvo type="num" val="0.7"/>
        <cfvo type="num" val="0.9"/>
      </iconSet>
    </cfRule>
    <cfRule type="cellIs" dxfId="137" priority="18" stopIfTrue="1" operator="greaterThanOrEqual">
      <formula>0.9</formula>
    </cfRule>
    <cfRule type="cellIs" dxfId="136" priority="19" stopIfTrue="1" operator="between">
      <formula>0.7</formula>
      <formula>0.89</formula>
    </cfRule>
    <cfRule type="cellIs" dxfId="135" priority="20" stopIfTrue="1" operator="between">
      <formula>0</formula>
      <formula>0.69</formula>
    </cfRule>
  </conditionalFormatting>
  <conditionalFormatting sqref="S22:S24">
    <cfRule type="iconSet" priority="21">
      <iconSet iconSet="3TrafficLights2">
        <cfvo type="percent" val="0"/>
        <cfvo type="num" val="0.7"/>
        <cfvo type="num" val="0.9"/>
      </iconSet>
    </cfRule>
    <cfRule type="cellIs" dxfId="134" priority="22" stopIfTrue="1" operator="greaterThanOrEqual">
      <formula>0.9</formula>
    </cfRule>
    <cfRule type="cellIs" dxfId="133" priority="23" stopIfTrue="1" operator="between">
      <formula>0.7</formula>
      <formula>0.89</formula>
    </cfRule>
    <cfRule type="cellIs" dxfId="132" priority="24" stopIfTrue="1" operator="between">
      <formula>0</formula>
      <formula>0.69</formula>
    </cfRule>
  </conditionalFormatting>
  <conditionalFormatting sqref="AD22:AD24">
    <cfRule type="iconSet" priority="25">
      <iconSet iconSet="3TrafficLights2">
        <cfvo type="percent" val="0"/>
        <cfvo type="num" val="0.7"/>
        <cfvo type="num" val="0.9"/>
      </iconSet>
    </cfRule>
    <cfRule type="cellIs" dxfId="131" priority="26" stopIfTrue="1" operator="greaterThanOrEqual">
      <formula>0.9</formula>
    </cfRule>
    <cfRule type="cellIs" dxfId="130" priority="27" stopIfTrue="1" operator="between">
      <formula>0.7</formula>
      <formula>0.89</formula>
    </cfRule>
    <cfRule type="cellIs" dxfId="129" priority="28" stopIfTrue="1" operator="between">
      <formula>0</formula>
      <formula>0.69</formula>
    </cfRule>
  </conditionalFormatting>
  <conditionalFormatting sqref="AG22:AG24">
    <cfRule type="iconSet" priority="29">
      <iconSet iconSet="3TrafficLights2">
        <cfvo type="percent" val="0"/>
        <cfvo type="num" val="0.7"/>
        <cfvo type="num" val="0.9"/>
      </iconSet>
    </cfRule>
    <cfRule type="cellIs" dxfId="128" priority="30" stopIfTrue="1" operator="greaterThanOrEqual">
      <formula>0.9</formula>
    </cfRule>
    <cfRule type="cellIs" dxfId="127" priority="31" stopIfTrue="1" operator="between">
      <formula>0.7</formula>
      <formula>0.89</formula>
    </cfRule>
    <cfRule type="cellIs" dxfId="126" priority="32" stopIfTrue="1" operator="between">
      <formula>0</formula>
      <formula>0.69</formula>
    </cfRule>
  </conditionalFormatting>
  <conditionalFormatting sqref="Z22:Z24">
    <cfRule type="iconSet" priority="33">
      <iconSet iconSet="3TrafficLights2">
        <cfvo type="percent" val="0"/>
        <cfvo type="num" val="0.7"/>
        <cfvo type="num" val="0.9"/>
      </iconSet>
    </cfRule>
    <cfRule type="cellIs" dxfId="125" priority="34" stopIfTrue="1" operator="greaterThanOrEqual">
      <formula>0.9</formula>
    </cfRule>
    <cfRule type="cellIs" dxfId="124" priority="35" stopIfTrue="1" operator="between">
      <formula>0.7</formula>
      <formula>0.89</formula>
    </cfRule>
    <cfRule type="cellIs" dxfId="123" priority="36" stopIfTrue="1" operator="between">
      <formula>0</formula>
      <formula>0.69</formula>
    </cfRule>
  </conditionalFormatting>
  <conditionalFormatting sqref="AM22:AM24">
    <cfRule type="iconSet" priority="37">
      <iconSet iconSet="3TrafficLights2">
        <cfvo type="percent" val="0"/>
        <cfvo type="num" val="0.7"/>
        <cfvo type="num" val="0.9"/>
      </iconSet>
    </cfRule>
    <cfRule type="cellIs" dxfId="122" priority="38" stopIfTrue="1" operator="greaterThanOrEqual">
      <formula>0.9</formula>
    </cfRule>
    <cfRule type="cellIs" dxfId="121" priority="39" stopIfTrue="1" operator="between">
      <formula>0.7</formula>
      <formula>0.89</formula>
    </cfRule>
    <cfRule type="cellIs" dxfId="120" priority="40" stopIfTrue="1" operator="between">
      <formula>0</formula>
      <formula>0.69</formula>
    </cfRule>
  </conditionalFormatting>
  <conditionalFormatting sqref="AK31">
    <cfRule type="iconSet" priority="41">
      <iconSet iconSet="3TrafficLights2">
        <cfvo type="percent" val="0"/>
        <cfvo type="num" val="0.7"/>
        <cfvo type="num" val="0.9"/>
      </iconSet>
    </cfRule>
    <cfRule type="cellIs" dxfId="119" priority="42" stopIfTrue="1" operator="greaterThan">
      <formula>0.9</formula>
    </cfRule>
    <cfRule type="cellIs" dxfId="118" priority="43" stopIfTrue="1" operator="between">
      <formula>0.7</formula>
      <formula>0.89</formula>
    </cfRule>
    <cfRule type="cellIs" dxfId="117" priority="44" stopIfTrue="1" operator="between">
      <formula>0</formula>
      <formula>0.69</formula>
    </cfRule>
  </conditionalFormatting>
  <conditionalFormatting sqref="I31">
    <cfRule type="iconSet" priority="45">
      <iconSet iconSet="3TrafficLights2">
        <cfvo type="percent" val="0"/>
        <cfvo type="num" val="0.7"/>
        <cfvo type="num" val="0.9"/>
      </iconSet>
    </cfRule>
    <cfRule type="cellIs" dxfId="116" priority="46" stopIfTrue="1" operator="greaterThanOrEqual">
      <formula>0.9</formula>
    </cfRule>
    <cfRule type="cellIs" dxfId="115" priority="47" stopIfTrue="1" operator="between">
      <formula>0.7</formula>
      <formula>0.89</formula>
    </cfRule>
    <cfRule type="cellIs" dxfId="114" priority="48" stopIfTrue="1" operator="between">
      <formula>0</formula>
      <formula>0.69</formula>
    </cfRule>
  </conditionalFormatting>
  <conditionalFormatting sqref="W31">
    <cfRule type="iconSet" priority="49">
      <iconSet iconSet="3TrafficLights2">
        <cfvo type="percent" val="0"/>
        <cfvo type="num" val="0.7"/>
        <cfvo type="num" val="0.9"/>
      </iconSet>
    </cfRule>
    <cfRule type="cellIs" dxfId="113" priority="50" stopIfTrue="1" operator="greaterThan">
      <formula>0.9</formula>
    </cfRule>
    <cfRule type="cellIs" dxfId="112" priority="51" stopIfTrue="1" operator="between">
      <formula>0.7</formula>
      <formula>0.89</formula>
    </cfRule>
    <cfRule type="cellIs" dxfId="111" priority="52" stopIfTrue="1" operator="between">
      <formula>0</formula>
      <formula>0.69</formula>
    </cfRule>
  </conditionalFormatting>
  <conditionalFormatting sqref="L31">
    <cfRule type="iconSet" priority="53">
      <iconSet iconSet="3TrafficLights2">
        <cfvo type="percent" val="0"/>
        <cfvo type="num" val="0.7"/>
        <cfvo type="num" val="0.9"/>
      </iconSet>
    </cfRule>
    <cfRule type="cellIs" dxfId="110" priority="54" stopIfTrue="1" operator="greaterThanOrEqual">
      <formula>0.9</formula>
    </cfRule>
    <cfRule type="cellIs" dxfId="109" priority="55" stopIfTrue="1" operator="between">
      <formula>0.7</formula>
      <formula>0.89</formula>
    </cfRule>
    <cfRule type="cellIs" dxfId="108" priority="56" stopIfTrue="1" operator="between">
      <formula>0</formula>
      <formula>0.69</formula>
    </cfRule>
  </conditionalFormatting>
  <conditionalFormatting sqref="P31">
    <cfRule type="iconSet" priority="57">
      <iconSet iconSet="3TrafficLights2">
        <cfvo type="percent" val="0"/>
        <cfvo type="num" val="0.7"/>
        <cfvo type="num" val="0.9"/>
      </iconSet>
    </cfRule>
    <cfRule type="cellIs" dxfId="107" priority="58" stopIfTrue="1" operator="greaterThanOrEqual">
      <formula>0.9</formula>
    </cfRule>
    <cfRule type="cellIs" dxfId="106" priority="59" stopIfTrue="1" operator="between">
      <formula>0.7</formula>
      <formula>0.89</formula>
    </cfRule>
    <cfRule type="cellIs" dxfId="105" priority="60" stopIfTrue="1" operator="between">
      <formula>0</formula>
      <formula>0.69</formula>
    </cfRule>
  </conditionalFormatting>
  <conditionalFormatting sqref="S31">
    <cfRule type="iconSet" priority="61">
      <iconSet iconSet="3TrafficLights2">
        <cfvo type="percent" val="0"/>
        <cfvo type="num" val="0.7"/>
        <cfvo type="num" val="0.9"/>
      </iconSet>
    </cfRule>
    <cfRule type="cellIs" dxfId="104" priority="62" stopIfTrue="1" operator="greaterThanOrEqual">
      <formula>0.9</formula>
    </cfRule>
    <cfRule type="cellIs" dxfId="103" priority="63" stopIfTrue="1" operator="between">
      <formula>0.7</formula>
      <formula>0.89</formula>
    </cfRule>
    <cfRule type="cellIs" dxfId="102" priority="64" stopIfTrue="1" operator="between">
      <formula>0</formula>
      <formula>0.69</formula>
    </cfRule>
  </conditionalFormatting>
  <conditionalFormatting sqref="AD31">
    <cfRule type="iconSet" priority="65">
      <iconSet iconSet="3TrafficLights2">
        <cfvo type="percent" val="0"/>
        <cfvo type="num" val="0.7"/>
        <cfvo type="num" val="0.9"/>
      </iconSet>
    </cfRule>
    <cfRule type="cellIs" dxfId="101" priority="66" stopIfTrue="1" operator="greaterThanOrEqual">
      <formula>0.9</formula>
    </cfRule>
    <cfRule type="cellIs" dxfId="100" priority="67" stopIfTrue="1" operator="between">
      <formula>0.7</formula>
      <formula>0.89</formula>
    </cfRule>
    <cfRule type="cellIs" dxfId="99" priority="68" stopIfTrue="1" operator="between">
      <formula>0</formula>
      <formula>0.69</formula>
    </cfRule>
  </conditionalFormatting>
  <conditionalFormatting sqref="AG31">
    <cfRule type="iconSet" priority="69">
      <iconSet iconSet="3TrafficLights2">
        <cfvo type="percent" val="0"/>
        <cfvo type="num" val="0.7"/>
        <cfvo type="num" val="0.9"/>
      </iconSet>
    </cfRule>
    <cfRule type="cellIs" dxfId="98" priority="70" stopIfTrue="1" operator="greaterThanOrEqual">
      <formula>0.9</formula>
    </cfRule>
    <cfRule type="cellIs" dxfId="97" priority="71" stopIfTrue="1" operator="between">
      <formula>0.7</formula>
      <formula>0.89</formula>
    </cfRule>
    <cfRule type="cellIs" dxfId="96" priority="72" stopIfTrue="1" operator="between">
      <formula>0</formula>
      <formula>0.69</formula>
    </cfRule>
  </conditionalFormatting>
  <conditionalFormatting sqref="Z31">
    <cfRule type="iconSet" priority="73">
      <iconSet iconSet="3TrafficLights2">
        <cfvo type="percent" val="0"/>
        <cfvo type="num" val="0.7"/>
        <cfvo type="num" val="0.9"/>
      </iconSet>
    </cfRule>
    <cfRule type="cellIs" dxfId="95" priority="74" stopIfTrue="1" operator="greaterThanOrEqual">
      <formula>0.9</formula>
    </cfRule>
    <cfRule type="cellIs" dxfId="94" priority="75" stopIfTrue="1" operator="between">
      <formula>0.7</formula>
      <formula>0.89</formula>
    </cfRule>
    <cfRule type="cellIs" dxfId="93" priority="76" stopIfTrue="1" operator="between">
      <formula>0</formula>
      <formula>0.69</formula>
    </cfRule>
  </conditionalFormatting>
  <conditionalFormatting sqref="AM31">
    <cfRule type="iconSet" priority="77">
      <iconSet iconSet="3TrafficLights2">
        <cfvo type="percent" val="0"/>
        <cfvo type="num" val="0.7"/>
        <cfvo type="num" val="0.9"/>
      </iconSet>
    </cfRule>
    <cfRule type="cellIs" dxfId="92" priority="78" stopIfTrue="1" operator="greaterThanOrEqual">
      <formula>0.9</formula>
    </cfRule>
    <cfRule type="cellIs" dxfId="91" priority="79" stopIfTrue="1" operator="between">
      <formula>0.7</formula>
      <formula>0.89</formula>
    </cfRule>
    <cfRule type="cellIs" dxfId="90" priority="80" stopIfTrue="1" operator="between">
      <formula>0</formula>
      <formula>0.69</formula>
    </cfRule>
  </conditionalFormatting>
  <conditionalFormatting sqref="AK32">
    <cfRule type="iconSet" priority="81">
      <iconSet iconSet="3TrafficLights2">
        <cfvo type="percent" val="0"/>
        <cfvo type="num" val="0.7"/>
        <cfvo type="num" val="0.9"/>
      </iconSet>
    </cfRule>
    <cfRule type="cellIs" dxfId="89" priority="82" stopIfTrue="1" operator="greaterThan">
      <formula>0.9</formula>
    </cfRule>
    <cfRule type="cellIs" dxfId="88" priority="83" stopIfTrue="1" operator="between">
      <formula>0.7</formula>
      <formula>0.89</formula>
    </cfRule>
    <cfRule type="cellIs" dxfId="87" priority="84" stopIfTrue="1" operator="between">
      <formula>0</formula>
      <formula>0.69</formula>
    </cfRule>
  </conditionalFormatting>
  <conditionalFormatting sqref="I32">
    <cfRule type="iconSet" priority="85">
      <iconSet iconSet="3TrafficLights2">
        <cfvo type="percent" val="0"/>
        <cfvo type="num" val="0.7"/>
        <cfvo type="num" val="0.9"/>
      </iconSet>
    </cfRule>
    <cfRule type="cellIs" dxfId="86" priority="86" stopIfTrue="1" operator="greaterThanOrEqual">
      <formula>0.9</formula>
    </cfRule>
    <cfRule type="cellIs" dxfId="85" priority="87" stopIfTrue="1" operator="between">
      <formula>0.7</formula>
      <formula>0.89</formula>
    </cfRule>
    <cfRule type="cellIs" dxfId="84" priority="88" stopIfTrue="1" operator="between">
      <formula>0</formula>
      <formula>0.69</formula>
    </cfRule>
  </conditionalFormatting>
  <conditionalFormatting sqref="W32">
    <cfRule type="iconSet" priority="89">
      <iconSet iconSet="3TrafficLights2">
        <cfvo type="percent" val="0"/>
        <cfvo type="num" val="0.7"/>
        <cfvo type="num" val="0.9"/>
      </iconSet>
    </cfRule>
    <cfRule type="cellIs" dxfId="83" priority="90" stopIfTrue="1" operator="greaterThan">
      <formula>0.9</formula>
    </cfRule>
    <cfRule type="cellIs" dxfId="82" priority="91" stopIfTrue="1" operator="between">
      <formula>0.7</formula>
      <formula>0.89</formula>
    </cfRule>
    <cfRule type="cellIs" dxfId="81" priority="92" stopIfTrue="1" operator="between">
      <formula>0</formula>
      <formula>0.69</formula>
    </cfRule>
  </conditionalFormatting>
  <conditionalFormatting sqref="L32">
    <cfRule type="iconSet" priority="93">
      <iconSet iconSet="3TrafficLights2">
        <cfvo type="percent" val="0"/>
        <cfvo type="num" val="0.7"/>
        <cfvo type="num" val="0.9"/>
      </iconSet>
    </cfRule>
    <cfRule type="cellIs" dxfId="80" priority="94" stopIfTrue="1" operator="greaterThanOrEqual">
      <formula>0.9</formula>
    </cfRule>
    <cfRule type="cellIs" dxfId="79" priority="95" stopIfTrue="1" operator="between">
      <formula>0.7</formula>
      <formula>0.89</formula>
    </cfRule>
    <cfRule type="cellIs" dxfId="78" priority="96" stopIfTrue="1" operator="between">
      <formula>0</formula>
      <formula>0.69</formula>
    </cfRule>
  </conditionalFormatting>
  <conditionalFormatting sqref="P32">
    <cfRule type="iconSet" priority="97">
      <iconSet iconSet="3TrafficLights2">
        <cfvo type="percent" val="0"/>
        <cfvo type="num" val="0.7"/>
        <cfvo type="num" val="0.9"/>
      </iconSet>
    </cfRule>
    <cfRule type="cellIs" dxfId="77" priority="98" stopIfTrue="1" operator="greaterThanOrEqual">
      <formula>0.9</formula>
    </cfRule>
    <cfRule type="cellIs" dxfId="76" priority="99" stopIfTrue="1" operator="between">
      <formula>0.7</formula>
      <formula>0.89</formula>
    </cfRule>
    <cfRule type="cellIs" dxfId="75" priority="100" stopIfTrue="1" operator="between">
      <formula>0</formula>
      <formula>0.69</formula>
    </cfRule>
  </conditionalFormatting>
  <conditionalFormatting sqref="S32">
    <cfRule type="iconSet" priority="101">
      <iconSet iconSet="3TrafficLights2">
        <cfvo type="percent" val="0"/>
        <cfvo type="num" val="0.7"/>
        <cfvo type="num" val="0.9"/>
      </iconSet>
    </cfRule>
    <cfRule type="cellIs" dxfId="74" priority="102" stopIfTrue="1" operator="greaterThanOrEqual">
      <formula>0.9</formula>
    </cfRule>
    <cfRule type="cellIs" dxfId="73" priority="103" stopIfTrue="1" operator="between">
      <formula>0.7</formula>
      <formula>0.89</formula>
    </cfRule>
    <cfRule type="cellIs" dxfId="72" priority="104" stopIfTrue="1" operator="between">
      <formula>0</formula>
      <formula>0.69</formula>
    </cfRule>
  </conditionalFormatting>
  <conditionalFormatting sqref="AD32">
    <cfRule type="iconSet" priority="105">
      <iconSet iconSet="3TrafficLights2">
        <cfvo type="percent" val="0"/>
        <cfvo type="num" val="0.7"/>
        <cfvo type="num" val="0.9"/>
      </iconSet>
    </cfRule>
    <cfRule type="cellIs" dxfId="71" priority="106" stopIfTrue="1" operator="greaterThanOrEqual">
      <formula>0.9</formula>
    </cfRule>
    <cfRule type="cellIs" dxfId="70" priority="107" stopIfTrue="1" operator="between">
      <formula>0.7</formula>
      <formula>0.89</formula>
    </cfRule>
    <cfRule type="cellIs" dxfId="69" priority="108" stopIfTrue="1" operator="between">
      <formula>0</formula>
      <formula>0.69</formula>
    </cfRule>
  </conditionalFormatting>
  <conditionalFormatting sqref="AG32">
    <cfRule type="iconSet" priority="109">
      <iconSet iconSet="3TrafficLights2">
        <cfvo type="percent" val="0"/>
        <cfvo type="num" val="0.7"/>
        <cfvo type="num" val="0.9"/>
      </iconSet>
    </cfRule>
    <cfRule type="cellIs" dxfId="68" priority="110" stopIfTrue="1" operator="greaterThanOrEqual">
      <formula>0.9</formula>
    </cfRule>
    <cfRule type="cellIs" dxfId="67" priority="111" stopIfTrue="1" operator="between">
      <formula>0.7</formula>
      <formula>0.89</formula>
    </cfRule>
    <cfRule type="cellIs" dxfId="66" priority="112" stopIfTrue="1" operator="between">
      <formula>0</formula>
      <formula>0.69</formula>
    </cfRule>
  </conditionalFormatting>
  <conditionalFormatting sqref="Z32">
    <cfRule type="iconSet" priority="113">
      <iconSet iconSet="3TrafficLights2">
        <cfvo type="percent" val="0"/>
        <cfvo type="num" val="0.7"/>
        <cfvo type="num" val="0.9"/>
      </iconSet>
    </cfRule>
    <cfRule type="cellIs" dxfId="65" priority="114" stopIfTrue="1" operator="greaterThanOrEqual">
      <formula>0.9</formula>
    </cfRule>
    <cfRule type="cellIs" dxfId="64" priority="115" stopIfTrue="1" operator="between">
      <formula>0.7</formula>
      <formula>0.89</formula>
    </cfRule>
    <cfRule type="cellIs" dxfId="63" priority="116" stopIfTrue="1" operator="between">
      <formula>0</formula>
      <formula>0.69</formula>
    </cfRule>
  </conditionalFormatting>
  <conditionalFormatting sqref="AM32">
    <cfRule type="iconSet" priority="117">
      <iconSet iconSet="3TrafficLights2">
        <cfvo type="percent" val="0"/>
        <cfvo type="num" val="0.7"/>
        <cfvo type="num" val="0.9"/>
      </iconSet>
    </cfRule>
    <cfRule type="cellIs" dxfId="62" priority="118" stopIfTrue="1" operator="greaterThanOrEqual">
      <formula>0.9</formula>
    </cfRule>
    <cfRule type="cellIs" dxfId="61" priority="119" stopIfTrue="1" operator="between">
      <formula>0.7</formula>
      <formula>0.89</formula>
    </cfRule>
    <cfRule type="cellIs" dxfId="60" priority="120" stopIfTrue="1" operator="between">
      <formula>0</formula>
      <formula>0.69</formula>
    </cfRule>
  </conditionalFormatting>
  <conditionalFormatting sqref="AK25:AK30 AK16:AK21">
    <cfRule type="iconSet" priority="121">
      <iconSet iconSet="3TrafficLights2">
        <cfvo type="percent" val="0"/>
        <cfvo type="num" val="0.7"/>
        <cfvo type="num" val="0.9"/>
      </iconSet>
    </cfRule>
    <cfRule type="cellIs" dxfId="59" priority="122" stopIfTrue="1" operator="greaterThan">
      <formula>0.9</formula>
    </cfRule>
    <cfRule type="cellIs" dxfId="58" priority="123" stopIfTrue="1" operator="between">
      <formula>0.7</formula>
      <formula>0.89</formula>
    </cfRule>
    <cfRule type="cellIs" dxfId="57" priority="124" stopIfTrue="1" operator="between">
      <formula>0</formula>
      <formula>0.69</formula>
    </cfRule>
  </conditionalFormatting>
  <conditionalFormatting sqref="I25:I30 I16:I21">
    <cfRule type="iconSet" priority="125">
      <iconSet iconSet="3TrafficLights2">
        <cfvo type="percent" val="0"/>
        <cfvo type="num" val="0.7"/>
        <cfvo type="num" val="0.9"/>
      </iconSet>
    </cfRule>
    <cfRule type="cellIs" dxfId="56" priority="126" stopIfTrue="1" operator="greaterThanOrEqual">
      <formula>0.9</formula>
    </cfRule>
    <cfRule type="cellIs" dxfId="55" priority="127" stopIfTrue="1" operator="between">
      <formula>0.7</formula>
      <formula>0.89</formula>
    </cfRule>
    <cfRule type="cellIs" dxfId="54" priority="128" stopIfTrue="1" operator="between">
      <formula>0</formula>
      <formula>0.69</formula>
    </cfRule>
  </conditionalFormatting>
  <conditionalFormatting sqref="W25:W30 W16:W21">
    <cfRule type="iconSet" priority="129">
      <iconSet iconSet="3TrafficLights2">
        <cfvo type="percent" val="0"/>
        <cfvo type="num" val="0.7"/>
        <cfvo type="num" val="0.9"/>
      </iconSet>
    </cfRule>
    <cfRule type="cellIs" dxfId="53" priority="130" stopIfTrue="1" operator="greaterThan">
      <formula>0.9</formula>
    </cfRule>
    <cfRule type="cellIs" dxfId="52" priority="131" stopIfTrue="1" operator="between">
      <formula>0.7</formula>
      <formula>0.89</formula>
    </cfRule>
    <cfRule type="cellIs" dxfId="51" priority="132" stopIfTrue="1" operator="between">
      <formula>0</formula>
      <formula>0.69</formula>
    </cfRule>
  </conditionalFormatting>
  <conditionalFormatting sqref="L25:L30 L16:L21">
    <cfRule type="iconSet" priority="133">
      <iconSet iconSet="3TrafficLights2">
        <cfvo type="percent" val="0"/>
        <cfvo type="num" val="0.7"/>
        <cfvo type="num" val="0.9"/>
      </iconSet>
    </cfRule>
    <cfRule type="cellIs" dxfId="50" priority="134" stopIfTrue="1" operator="greaterThanOrEqual">
      <formula>0.9</formula>
    </cfRule>
    <cfRule type="cellIs" dxfId="49" priority="135" stopIfTrue="1" operator="between">
      <formula>0.7</formula>
      <formula>0.89</formula>
    </cfRule>
    <cfRule type="cellIs" dxfId="48" priority="136" stopIfTrue="1" operator="between">
      <formula>0</formula>
      <formula>0.69</formula>
    </cfRule>
  </conditionalFormatting>
  <conditionalFormatting sqref="P25:P30 P16:P21">
    <cfRule type="iconSet" priority="137">
      <iconSet iconSet="3TrafficLights2">
        <cfvo type="percent" val="0"/>
        <cfvo type="num" val="0.7"/>
        <cfvo type="num" val="0.9"/>
      </iconSet>
    </cfRule>
    <cfRule type="cellIs" dxfId="47" priority="138" stopIfTrue="1" operator="greaterThanOrEqual">
      <formula>0.9</formula>
    </cfRule>
    <cfRule type="cellIs" dxfId="46" priority="139" stopIfTrue="1" operator="between">
      <formula>0.7</formula>
      <formula>0.89</formula>
    </cfRule>
    <cfRule type="cellIs" dxfId="45" priority="140" stopIfTrue="1" operator="between">
      <formula>0</formula>
      <formula>0.69</formula>
    </cfRule>
  </conditionalFormatting>
  <conditionalFormatting sqref="S25:S30 S16:S21">
    <cfRule type="iconSet" priority="141">
      <iconSet iconSet="3TrafficLights2">
        <cfvo type="percent" val="0"/>
        <cfvo type="num" val="0.7"/>
        <cfvo type="num" val="0.9"/>
      </iconSet>
    </cfRule>
    <cfRule type="cellIs" dxfId="44" priority="142" stopIfTrue="1" operator="greaterThanOrEqual">
      <formula>0.9</formula>
    </cfRule>
    <cfRule type="cellIs" dxfId="43" priority="143" stopIfTrue="1" operator="between">
      <formula>0.7</formula>
      <formula>0.89</formula>
    </cfRule>
    <cfRule type="cellIs" dxfId="42" priority="144" stopIfTrue="1" operator="between">
      <formula>0</formula>
      <formula>0.69</formula>
    </cfRule>
  </conditionalFormatting>
  <conditionalFormatting sqref="AD25:AD30 AD16:AD21">
    <cfRule type="iconSet" priority="145">
      <iconSet iconSet="3TrafficLights2">
        <cfvo type="percent" val="0"/>
        <cfvo type="num" val="0.7"/>
        <cfvo type="num" val="0.9"/>
      </iconSet>
    </cfRule>
    <cfRule type="cellIs" dxfId="41" priority="146" stopIfTrue="1" operator="greaterThanOrEqual">
      <formula>0.9</formula>
    </cfRule>
    <cfRule type="cellIs" dxfId="40" priority="147" stopIfTrue="1" operator="between">
      <formula>0.7</formula>
      <formula>0.89</formula>
    </cfRule>
    <cfRule type="cellIs" dxfId="39" priority="148" stopIfTrue="1" operator="between">
      <formula>0</formula>
      <formula>0.69</formula>
    </cfRule>
  </conditionalFormatting>
  <conditionalFormatting sqref="AG25:AG30 AG16:AG21">
    <cfRule type="iconSet" priority="149">
      <iconSet iconSet="3TrafficLights2">
        <cfvo type="percent" val="0"/>
        <cfvo type="num" val="0.7"/>
        <cfvo type="num" val="0.9"/>
      </iconSet>
    </cfRule>
    <cfRule type="cellIs" dxfId="38" priority="150" stopIfTrue="1" operator="greaterThanOrEqual">
      <formula>0.9</formula>
    </cfRule>
    <cfRule type="cellIs" dxfId="37" priority="151" stopIfTrue="1" operator="between">
      <formula>0.7</formula>
      <formula>0.89</formula>
    </cfRule>
    <cfRule type="cellIs" dxfId="36" priority="152" stopIfTrue="1" operator="between">
      <formula>0</formula>
      <formula>0.69</formula>
    </cfRule>
  </conditionalFormatting>
  <conditionalFormatting sqref="Z25:Z30 Z16:Z21">
    <cfRule type="iconSet" priority="153">
      <iconSet iconSet="3TrafficLights2">
        <cfvo type="percent" val="0"/>
        <cfvo type="num" val="0.7"/>
        <cfvo type="num" val="0.9"/>
      </iconSet>
    </cfRule>
    <cfRule type="cellIs" dxfId="35" priority="154" stopIfTrue="1" operator="greaterThanOrEqual">
      <formula>0.9</formula>
    </cfRule>
    <cfRule type="cellIs" dxfId="34" priority="155" stopIfTrue="1" operator="between">
      <formula>0.7</formula>
      <formula>0.89</formula>
    </cfRule>
    <cfRule type="cellIs" dxfId="33" priority="156" stopIfTrue="1" operator="between">
      <formula>0</formula>
      <formula>0.69</formula>
    </cfRule>
  </conditionalFormatting>
  <conditionalFormatting sqref="AM25:AM30 AM16:AM21">
    <cfRule type="iconSet" priority="157">
      <iconSet iconSet="3TrafficLights2">
        <cfvo type="percent" val="0"/>
        <cfvo type="num" val="0.7"/>
        <cfvo type="num" val="0.9"/>
      </iconSet>
    </cfRule>
    <cfRule type="cellIs" dxfId="32" priority="158" stopIfTrue="1" operator="greaterThanOrEqual">
      <formula>0.9</formula>
    </cfRule>
    <cfRule type="cellIs" dxfId="31" priority="159" stopIfTrue="1" operator="between">
      <formula>0.7</formula>
      <formula>0.89</formula>
    </cfRule>
    <cfRule type="cellIs" dxfId="30" priority="160" stopIfTrue="1" operator="between">
      <formula>0</formula>
      <formula>0.69</formula>
    </cfRule>
  </conditionalFormatting>
  <dataValidations count="5">
    <dataValidation type="list" allowBlank="1" showInputMessage="1" showErrorMessage="1" sqref="B35:B38">
      <formula1>"Formulación versión 1, Actualización versión 2, Actualización versión 3, Actualización versión 4"</formula1>
    </dataValidation>
    <dataValidation type="date" allowBlank="1" showInputMessage="1" showErrorMessage="1" sqref="C35:C38 E16:F32">
      <formula1>43831</formula1>
      <formula2>44196</formula2>
    </dataValidation>
    <dataValidation type="list" allowBlank="1" showInputMessage="1" showErrorMessage="1" sqref="Q7">
      <formula1>INDIRECT($AN$6)</formula1>
    </dataValidation>
    <dataValidation type="list" allowBlank="1" showInputMessage="1" showErrorMessage="1" sqref="Q8:X8">
      <formula1>INDIRECT($AN$8)</formula1>
    </dataValidation>
    <dataValidation type="list" allowBlank="1" showInputMessage="1" showErrorMessage="1" sqref="Q10">
      <formula1>INDIRECT($AN$9)</formula1>
    </dataValidation>
  </dataValidations>
  <hyperlinks>
    <hyperlink ref="C1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[3]Listas!#REF!</xm:f>
          </x14:formula1>
          <xm:sqref>Q6:X6</xm:sqref>
        </x14:dataValidation>
        <x14:dataValidation type="list" allowBlank="1" showInputMessage="1" showErrorMessage="1">
          <x14:formula1>
            <xm:f>[3]Listas!#REF!</xm:f>
          </x14:formula1>
          <xm:sqref>Q9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O1" workbookViewId="0">
      <selection activeCell="D16" sqref="D16"/>
    </sheetView>
  </sheetViews>
  <sheetFormatPr baseColWidth="10" defaultRowHeight="16.5" outlineLevelCol="1" x14ac:dyDescent="0.25"/>
  <cols>
    <col min="1" max="1" width="12.140625" style="64" customWidth="1"/>
    <col min="2" max="2" width="50.5703125" style="64" customWidth="1"/>
    <col min="3" max="3" width="26.140625" style="64" customWidth="1"/>
    <col min="4" max="4" width="19.5703125" style="64" customWidth="1"/>
    <col min="5" max="5" width="11.28515625" style="64" customWidth="1"/>
    <col min="6" max="6" width="12.28515625" style="64" customWidth="1"/>
    <col min="7" max="7" width="9.42578125" style="64" customWidth="1"/>
    <col min="8" max="8" width="7.7109375" style="64" customWidth="1"/>
    <col min="9" max="9" width="10.42578125" style="64" customWidth="1"/>
    <col min="10" max="10" width="33.140625" style="64" customWidth="1"/>
    <col min="11" max="11" width="7.140625" style="64" hidden="1" customWidth="1" outlineLevel="1"/>
    <col min="12" max="12" width="9.42578125" style="64" hidden="1" customWidth="1" outlineLevel="1"/>
    <col min="13" max="13" width="32.7109375" style="64" hidden="1" customWidth="1" outlineLevel="1"/>
    <col min="14" max="14" width="8.42578125" style="64" customWidth="1" collapsed="1"/>
    <col min="15" max="15" width="7.7109375" style="64" customWidth="1"/>
    <col min="16" max="16" width="10.42578125" style="64" customWidth="1"/>
    <col min="17" max="17" width="33.140625" style="64" customWidth="1"/>
    <col min="18" max="18" width="6.85546875" style="64" hidden="1" customWidth="1" outlineLevel="1"/>
    <col min="19" max="19" width="9.140625" style="64" hidden="1" customWidth="1" outlineLevel="1"/>
    <col min="20" max="20" width="33.140625" style="64" hidden="1" customWidth="1" outlineLevel="1"/>
    <col min="21" max="21" width="7.7109375" style="64" customWidth="1" collapsed="1"/>
    <col min="22" max="22" width="7.7109375" style="64" customWidth="1"/>
    <col min="23" max="23" width="10.42578125" style="64" customWidth="1"/>
    <col min="24" max="24" width="33.140625" style="64" customWidth="1"/>
    <col min="25" max="25" width="7.42578125" style="64" hidden="1" customWidth="1" outlineLevel="1"/>
    <col min="26" max="26" width="8.28515625" style="64" hidden="1" customWidth="1" outlineLevel="1"/>
    <col min="27" max="27" width="33.140625" style="64" hidden="1" customWidth="1" outlineLevel="1"/>
    <col min="28" max="28" width="7.7109375" style="64" customWidth="1" collapsed="1"/>
    <col min="29" max="29" width="7.7109375" style="64" customWidth="1"/>
    <col min="30" max="30" width="10.42578125" style="64" customWidth="1"/>
    <col min="31" max="31" width="33.140625" style="64" customWidth="1"/>
    <col min="32" max="32" width="6.85546875" style="64" customWidth="1" outlineLevel="1"/>
    <col min="33" max="33" width="8.28515625" style="64" customWidth="1" outlineLevel="1"/>
    <col min="34" max="34" width="33.140625" style="64" customWidth="1" outlineLevel="1"/>
    <col min="35" max="35" width="9.5703125" style="64" customWidth="1"/>
    <col min="36" max="36" width="8.85546875" style="64" customWidth="1"/>
    <col min="37" max="37" width="15" style="64" customWidth="1"/>
    <col min="38" max="38" width="7.7109375" style="64" customWidth="1" outlineLevel="1"/>
    <col min="39" max="39" width="13" style="64" customWidth="1" outlineLevel="1"/>
    <col min="40" max="40" width="35.7109375" style="64" customWidth="1"/>
    <col min="41" max="41" width="11.42578125" style="64"/>
  </cols>
  <sheetData>
    <row r="1" spans="1:41" ht="20.25" x14ac:dyDescent="0.25">
      <c r="A1" s="245"/>
      <c r="B1" s="245"/>
      <c r="C1" s="246" t="s">
        <v>54</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62"/>
    </row>
    <row r="2" spans="1:41" ht="20.25" x14ac:dyDescent="0.25">
      <c r="A2" s="245"/>
      <c r="B2" s="245"/>
      <c r="C2" s="246" t="s">
        <v>150</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62"/>
    </row>
    <row r="3" spans="1:41" ht="22.5" x14ac:dyDescent="0.25">
      <c r="A3" s="245"/>
      <c r="B3" s="245"/>
      <c r="C3" s="247" t="s">
        <v>143</v>
      </c>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62"/>
    </row>
    <row r="4" spans="1:41" x14ac:dyDescent="0.25">
      <c r="A4" s="63"/>
    </row>
    <row r="5" spans="1:41" ht="18.75" x14ac:dyDescent="0.25">
      <c r="A5" s="248" t="s">
        <v>14</v>
      </c>
      <c r="B5" s="248"/>
      <c r="C5" s="248"/>
      <c r="D5" s="248"/>
      <c r="E5" s="248"/>
      <c r="F5" s="248"/>
      <c r="G5" s="248"/>
      <c r="H5" s="248"/>
      <c r="I5" s="248"/>
      <c r="N5" s="249" t="s">
        <v>118</v>
      </c>
      <c r="O5" s="250"/>
      <c r="P5" s="250"/>
      <c r="Q5" s="250"/>
      <c r="R5" s="250"/>
      <c r="S5" s="250"/>
      <c r="T5" s="250"/>
      <c r="U5" s="250"/>
      <c r="V5" s="250"/>
      <c r="W5" s="250"/>
      <c r="X5" s="251"/>
      <c r="Y5" s="65"/>
      <c r="Z5" s="65"/>
      <c r="AA5" s="65"/>
      <c r="AB5" s="65"/>
      <c r="AC5" s="65"/>
      <c r="AD5" s="65"/>
      <c r="AE5" s="65"/>
      <c r="AF5" s="65"/>
      <c r="AG5" s="65"/>
      <c r="AH5" s="65"/>
      <c r="AI5" s="65"/>
      <c r="AJ5" s="65"/>
      <c r="AK5" s="65"/>
      <c r="AL5" s="65"/>
      <c r="AM5" s="66"/>
      <c r="AN5" s="67"/>
      <c r="AO5" s="68"/>
    </row>
    <row r="6" spans="1:41" ht="18.75" x14ac:dyDescent="0.25">
      <c r="A6" s="237" t="s">
        <v>124</v>
      </c>
      <c r="B6" s="238"/>
      <c r="C6" s="239" t="s">
        <v>201</v>
      </c>
      <c r="D6" s="239"/>
      <c r="E6" s="239"/>
      <c r="F6" s="239"/>
      <c r="G6" s="239"/>
      <c r="H6" s="239"/>
      <c r="I6" s="240"/>
      <c r="N6" s="241" t="s">
        <v>145</v>
      </c>
      <c r="O6" s="242"/>
      <c r="P6" s="242"/>
      <c r="Q6" s="243" t="s">
        <v>65</v>
      </c>
      <c r="R6" s="243"/>
      <c r="S6" s="243"/>
      <c r="T6" s="243"/>
      <c r="U6" s="243"/>
      <c r="V6" s="243"/>
      <c r="W6" s="243"/>
      <c r="X6" s="244"/>
      <c r="Y6" s="65"/>
      <c r="Z6" s="65"/>
      <c r="AA6" s="65"/>
      <c r="AB6" s="65"/>
      <c r="AC6" s="65"/>
      <c r="AD6" s="65"/>
      <c r="AE6" s="65"/>
      <c r="AF6" s="65"/>
      <c r="AG6" s="65"/>
      <c r="AH6" s="65"/>
      <c r="AI6" s="65"/>
      <c r="AJ6" s="65"/>
      <c r="AK6" s="65"/>
      <c r="AL6" s="65"/>
      <c r="AM6" s="66"/>
      <c r="AN6" s="69" t="str">
        <f>+VLOOKUP(Q6,[3]Listas!B13:C29,2,FALSE)</f>
        <v>SGC</v>
      </c>
      <c r="AO6" s="66"/>
    </row>
    <row r="7" spans="1:41" ht="17.25" x14ac:dyDescent="0.25">
      <c r="A7" s="217" t="s">
        <v>146</v>
      </c>
      <c r="B7" s="218"/>
      <c r="C7" s="219" t="s">
        <v>173</v>
      </c>
      <c r="D7" s="219"/>
      <c r="E7" s="219"/>
      <c r="F7" s="219"/>
      <c r="G7" s="219"/>
      <c r="H7" s="219"/>
      <c r="I7" s="220"/>
      <c r="N7" s="233" t="s">
        <v>125</v>
      </c>
      <c r="O7" s="234"/>
      <c r="P7" s="234"/>
      <c r="Q7" s="235" t="s">
        <v>77</v>
      </c>
      <c r="R7" s="235"/>
      <c r="S7" s="235"/>
      <c r="T7" s="235"/>
      <c r="U7" s="235"/>
      <c r="V7" s="235"/>
      <c r="W7" s="235"/>
      <c r="X7" s="236"/>
      <c r="Y7" s="65"/>
      <c r="Z7" s="65"/>
      <c r="AA7" s="65"/>
      <c r="AB7" s="65"/>
      <c r="AC7" s="65"/>
      <c r="AD7" s="65"/>
      <c r="AE7" s="65"/>
      <c r="AF7" s="65"/>
      <c r="AG7" s="65"/>
      <c r="AH7" s="65"/>
      <c r="AI7" s="65"/>
      <c r="AJ7" s="65"/>
      <c r="AK7" s="65"/>
      <c r="AL7" s="65"/>
      <c r="AM7" s="66"/>
      <c r="AN7" s="69"/>
      <c r="AO7" s="66"/>
    </row>
    <row r="8" spans="1:41" ht="17.25" x14ac:dyDescent="0.25">
      <c r="A8" s="217" t="s">
        <v>147</v>
      </c>
      <c r="B8" s="218"/>
      <c r="C8" s="219" t="s">
        <v>172</v>
      </c>
      <c r="D8" s="219"/>
      <c r="E8" s="219"/>
      <c r="F8" s="219"/>
      <c r="G8" s="219"/>
      <c r="H8" s="219"/>
      <c r="I8" s="220"/>
      <c r="N8" s="233" t="s">
        <v>120</v>
      </c>
      <c r="O8" s="234"/>
      <c r="P8" s="234"/>
      <c r="Q8" s="235" t="s">
        <v>67</v>
      </c>
      <c r="R8" s="235"/>
      <c r="S8" s="235"/>
      <c r="T8" s="235"/>
      <c r="U8" s="235"/>
      <c r="V8" s="235"/>
      <c r="W8" s="235"/>
      <c r="X8" s="236"/>
      <c r="Y8" s="65"/>
      <c r="Z8" s="65"/>
      <c r="AA8" s="65"/>
      <c r="AB8" s="65"/>
      <c r="AC8" s="65"/>
      <c r="AD8" s="65"/>
      <c r="AE8" s="65"/>
      <c r="AF8" s="65"/>
      <c r="AG8" s="65"/>
      <c r="AH8" s="65"/>
      <c r="AI8" s="65"/>
      <c r="AJ8" s="65"/>
      <c r="AK8" s="65"/>
      <c r="AL8" s="65"/>
      <c r="AM8" s="66"/>
      <c r="AN8" s="69" t="str">
        <f>+VLOOKUP(Q6,[3]Listas!F13:G20,2,FALSE)</f>
        <v>SGC_PI</v>
      </c>
      <c r="AO8" s="66"/>
    </row>
    <row r="9" spans="1:41" ht="17.25" x14ac:dyDescent="0.25">
      <c r="A9" s="217" t="s">
        <v>122</v>
      </c>
      <c r="B9" s="218"/>
      <c r="C9" s="219" t="s">
        <v>170</v>
      </c>
      <c r="D9" s="219"/>
      <c r="E9" s="219"/>
      <c r="F9" s="219"/>
      <c r="G9" s="219"/>
      <c r="H9" s="219"/>
      <c r="I9" s="220"/>
      <c r="N9" s="233" t="s">
        <v>121</v>
      </c>
      <c r="O9" s="234"/>
      <c r="P9" s="234"/>
      <c r="Q9" s="235" t="s">
        <v>38</v>
      </c>
      <c r="R9" s="235"/>
      <c r="S9" s="235"/>
      <c r="T9" s="235"/>
      <c r="U9" s="235"/>
      <c r="V9" s="235"/>
      <c r="W9" s="235"/>
      <c r="X9" s="236"/>
      <c r="Y9" s="65"/>
      <c r="Z9" s="65"/>
      <c r="AA9" s="65"/>
      <c r="AB9" s="65"/>
      <c r="AC9" s="65"/>
      <c r="AD9" s="65"/>
      <c r="AE9" s="65"/>
      <c r="AF9" s="65"/>
      <c r="AG9" s="65"/>
      <c r="AH9" s="65"/>
      <c r="AI9" s="65"/>
      <c r="AJ9" s="65"/>
      <c r="AK9" s="65"/>
      <c r="AL9" s="65"/>
      <c r="AM9" s="66"/>
      <c r="AN9" s="69" t="str">
        <f>+VLOOKUP(Q9,[3]Listas!Q4:R30,2,FALSE)</f>
        <v>OBJ_5</v>
      </c>
      <c r="AO9" s="66"/>
    </row>
    <row r="10" spans="1:41" ht="17.25" x14ac:dyDescent="0.25">
      <c r="A10" s="217" t="s">
        <v>123</v>
      </c>
      <c r="B10" s="218"/>
      <c r="C10" s="219"/>
      <c r="D10" s="219"/>
      <c r="E10" s="219"/>
      <c r="F10" s="219"/>
      <c r="G10" s="219"/>
      <c r="H10" s="219"/>
      <c r="I10" s="220"/>
      <c r="N10" s="221" t="s">
        <v>151</v>
      </c>
      <c r="O10" s="222"/>
      <c r="P10" s="222"/>
      <c r="Q10" s="223" t="s">
        <v>43</v>
      </c>
      <c r="R10" s="223"/>
      <c r="S10" s="223"/>
      <c r="T10" s="223"/>
      <c r="U10" s="223"/>
      <c r="V10" s="223"/>
      <c r="W10" s="223"/>
      <c r="X10" s="224"/>
      <c r="Y10" s="65"/>
      <c r="Z10" s="65"/>
      <c r="AA10" s="65"/>
      <c r="AB10" s="65"/>
      <c r="AC10" s="65"/>
      <c r="AD10" s="65"/>
      <c r="AE10" s="65"/>
      <c r="AF10" s="65"/>
      <c r="AG10" s="65"/>
      <c r="AH10" s="65"/>
      <c r="AI10" s="65"/>
      <c r="AJ10" s="65"/>
      <c r="AK10" s="65"/>
      <c r="AL10" s="65"/>
      <c r="AM10" s="66"/>
      <c r="AN10" s="69"/>
      <c r="AO10" s="66"/>
    </row>
    <row r="11" spans="1:41" x14ac:dyDescent="0.25">
      <c r="A11" s="225" t="s">
        <v>117</v>
      </c>
      <c r="B11" s="226"/>
      <c r="C11" s="227" t="s">
        <v>174</v>
      </c>
      <c r="D11" s="228"/>
      <c r="E11" s="228"/>
      <c r="F11" s="228"/>
      <c r="G11" s="228"/>
      <c r="H11" s="228"/>
      <c r="I11" s="229"/>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70"/>
      <c r="AO11" s="66"/>
    </row>
    <row r="12" spans="1:41" ht="15"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71"/>
      <c r="AO12" s="66"/>
    </row>
    <row r="13" spans="1:41" x14ac:dyDescent="0.25">
      <c r="A13" s="230" t="s">
        <v>55</v>
      </c>
      <c r="B13" s="230" t="s">
        <v>0</v>
      </c>
      <c r="C13" s="231" t="s">
        <v>10</v>
      </c>
      <c r="D13" s="230" t="s">
        <v>1</v>
      </c>
      <c r="E13" s="230" t="s">
        <v>119</v>
      </c>
      <c r="F13" s="230"/>
      <c r="G13" s="214" t="s">
        <v>5</v>
      </c>
      <c r="H13" s="214"/>
      <c r="I13" s="214"/>
      <c r="J13" s="214"/>
      <c r="K13" s="214"/>
      <c r="L13" s="214"/>
      <c r="M13" s="214"/>
      <c r="N13" s="214" t="s">
        <v>6</v>
      </c>
      <c r="O13" s="214"/>
      <c r="P13" s="214"/>
      <c r="Q13" s="214"/>
      <c r="R13" s="214"/>
      <c r="S13" s="214"/>
      <c r="T13" s="214"/>
      <c r="U13" s="214" t="s">
        <v>7</v>
      </c>
      <c r="V13" s="214"/>
      <c r="W13" s="214"/>
      <c r="X13" s="214"/>
      <c r="Y13" s="214"/>
      <c r="Z13" s="214"/>
      <c r="AA13" s="214"/>
      <c r="AB13" s="214" t="s">
        <v>8</v>
      </c>
      <c r="AC13" s="214"/>
      <c r="AD13" s="214"/>
      <c r="AE13" s="214"/>
      <c r="AF13" s="214"/>
      <c r="AG13" s="214"/>
      <c r="AH13" s="214"/>
      <c r="AI13" s="214" t="s">
        <v>11</v>
      </c>
      <c r="AJ13" s="214"/>
      <c r="AK13" s="214"/>
      <c r="AL13" s="214"/>
      <c r="AM13" s="214"/>
      <c r="AN13" s="215" t="s">
        <v>161</v>
      </c>
      <c r="AO13" s="72"/>
    </row>
    <row r="14" spans="1:41" ht="17.25" x14ac:dyDescent="0.25">
      <c r="A14" s="230"/>
      <c r="B14" s="230"/>
      <c r="C14" s="232"/>
      <c r="D14" s="230"/>
      <c r="E14" s="230"/>
      <c r="F14" s="230"/>
      <c r="G14" s="214" t="s">
        <v>153</v>
      </c>
      <c r="H14" s="214"/>
      <c r="I14" s="214"/>
      <c r="J14" s="214"/>
      <c r="K14" s="214" t="s">
        <v>154</v>
      </c>
      <c r="L14" s="214"/>
      <c r="M14" s="214"/>
      <c r="N14" s="214" t="s">
        <v>154</v>
      </c>
      <c r="O14" s="214"/>
      <c r="P14" s="214"/>
      <c r="Q14" s="214"/>
      <c r="R14" s="214"/>
      <c r="S14" s="214"/>
      <c r="T14" s="214"/>
      <c r="U14" s="214" t="s">
        <v>153</v>
      </c>
      <c r="V14" s="214"/>
      <c r="W14" s="214"/>
      <c r="X14" s="214"/>
      <c r="Y14" s="214" t="s">
        <v>154</v>
      </c>
      <c r="Z14" s="214"/>
      <c r="AA14" s="214"/>
      <c r="AB14" s="214" t="s">
        <v>153</v>
      </c>
      <c r="AC14" s="214"/>
      <c r="AD14" s="214"/>
      <c r="AE14" s="214"/>
      <c r="AF14" s="214" t="s">
        <v>154</v>
      </c>
      <c r="AG14" s="214"/>
      <c r="AH14" s="214"/>
      <c r="AI14" s="214"/>
      <c r="AJ14" s="214"/>
      <c r="AK14" s="214"/>
      <c r="AL14" s="214"/>
      <c r="AM14" s="214"/>
      <c r="AN14" s="216"/>
      <c r="AO14" s="73"/>
    </row>
    <row r="15" spans="1:41" ht="25.5" x14ac:dyDescent="0.25">
      <c r="A15" s="231"/>
      <c r="B15" s="231"/>
      <c r="C15" s="232"/>
      <c r="D15" s="231"/>
      <c r="E15" s="134" t="s">
        <v>3</v>
      </c>
      <c r="F15" s="134" t="s">
        <v>4</v>
      </c>
      <c r="G15" s="134" t="s">
        <v>12</v>
      </c>
      <c r="H15" s="134" t="s">
        <v>13</v>
      </c>
      <c r="I15" s="134" t="s">
        <v>168</v>
      </c>
      <c r="J15" s="134" t="s">
        <v>9</v>
      </c>
      <c r="K15" s="134" t="s">
        <v>157</v>
      </c>
      <c r="L15" s="134" t="s">
        <v>155</v>
      </c>
      <c r="M15" s="134" t="s">
        <v>152</v>
      </c>
      <c r="N15" s="134" t="s">
        <v>12</v>
      </c>
      <c r="O15" s="134" t="s">
        <v>13</v>
      </c>
      <c r="P15" s="134" t="s">
        <v>168</v>
      </c>
      <c r="Q15" s="134" t="s">
        <v>9</v>
      </c>
      <c r="R15" s="134" t="s">
        <v>157</v>
      </c>
      <c r="S15" s="134" t="s">
        <v>155</v>
      </c>
      <c r="T15" s="134" t="s">
        <v>152</v>
      </c>
      <c r="U15" s="134" t="s">
        <v>12</v>
      </c>
      <c r="V15" s="134" t="s">
        <v>13</v>
      </c>
      <c r="W15" s="134" t="s">
        <v>168</v>
      </c>
      <c r="X15" s="134" t="s">
        <v>9</v>
      </c>
      <c r="Y15" s="134" t="s">
        <v>157</v>
      </c>
      <c r="Z15" s="134" t="s">
        <v>155</v>
      </c>
      <c r="AA15" s="134" t="s">
        <v>152</v>
      </c>
      <c r="AB15" s="134" t="s">
        <v>12</v>
      </c>
      <c r="AC15" s="134" t="s">
        <v>13</v>
      </c>
      <c r="AD15" s="134" t="s">
        <v>168</v>
      </c>
      <c r="AE15" s="134" t="s">
        <v>9</v>
      </c>
      <c r="AF15" s="134" t="s">
        <v>157</v>
      </c>
      <c r="AG15" s="134" t="s">
        <v>155</v>
      </c>
      <c r="AH15" s="134" t="s">
        <v>152</v>
      </c>
      <c r="AI15" s="134" t="s">
        <v>12</v>
      </c>
      <c r="AJ15" s="120" t="s">
        <v>13</v>
      </c>
      <c r="AK15" s="120" t="s">
        <v>158</v>
      </c>
      <c r="AL15" s="134" t="s">
        <v>157</v>
      </c>
      <c r="AM15" s="120" t="s">
        <v>159</v>
      </c>
      <c r="AN15" s="120" t="s">
        <v>156</v>
      </c>
      <c r="AO15" s="74"/>
    </row>
    <row r="16" spans="1:41" ht="57" x14ac:dyDescent="0.25">
      <c r="A16" s="75">
        <v>1</v>
      </c>
      <c r="B16" s="136" t="s">
        <v>200</v>
      </c>
      <c r="C16" s="136" t="s">
        <v>202</v>
      </c>
      <c r="D16" s="142" t="s">
        <v>196</v>
      </c>
      <c r="E16" s="56">
        <v>43910</v>
      </c>
      <c r="F16" s="56">
        <v>44104</v>
      </c>
      <c r="G16" s="143">
        <v>1</v>
      </c>
      <c r="H16" s="121"/>
      <c r="I16" s="122">
        <f t="shared" ref="I16:I32" si="0">IFERROR(H16/G16,"")</f>
        <v>0</v>
      </c>
      <c r="J16" s="75"/>
      <c r="K16" s="123"/>
      <c r="L16" s="122">
        <f t="shared" ref="L16:L32" si="1">IFERROR(K16/G16,"")</f>
        <v>0</v>
      </c>
      <c r="M16" s="124"/>
      <c r="N16" s="57"/>
      <c r="O16" s="75"/>
      <c r="P16" s="122" t="str">
        <f>IFERROR(O16/N16,"")</f>
        <v/>
      </c>
      <c r="Q16" s="75"/>
      <c r="R16" s="124"/>
      <c r="S16" s="122" t="str">
        <f>IFERROR(R16/N16,"")</f>
        <v/>
      </c>
      <c r="T16" s="124"/>
      <c r="U16" s="58">
        <v>1</v>
      </c>
      <c r="V16" s="121"/>
      <c r="W16" s="122">
        <f>IFERROR(V16/U16,"")</f>
        <v>0</v>
      </c>
      <c r="X16" s="75"/>
      <c r="Y16" s="123"/>
      <c r="Z16" s="122">
        <f>IFERROR(Y16/U16,"")</f>
        <v>0</v>
      </c>
      <c r="AA16" s="124"/>
      <c r="AB16" s="58"/>
      <c r="AC16" s="75"/>
      <c r="AD16" s="122" t="str">
        <f>IFERROR(AC16/AB16,"")</f>
        <v/>
      </c>
      <c r="AE16" s="75"/>
      <c r="AF16" s="123"/>
      <c r="AG16" s="122" t="str">
        <f>IFERROR(AF16/AB16,"")</f>
        <v/>
      </c>
      <c r="AH16" s="124"/>
      <c r="AI16" s="139">
        <f t="shared" ref="AI16:AJ32" si="2">SUM(G16,N16,U16,AB16)</f>
        <v>2</v>
      </c>
      <c r="AJ16" s="125">
        <f t="shared" si="2"/>
        <v>0</v>
      </c>
      <c r="AK16" s="122">
        <f>IFERROR(AJ16/AI16,"")</f>
        <v>0</v>
      </c>
      <c r="AL16" s="126">
        <f>SUM(K16,R16,Y16,AF16)</f>
        <v>0</v>
      </c>
      <c r="AM16" s="122">
        <f>IFERROR(AL16/AI16,"")</f>
        <v>0</v>
      </c>
      <c r="AN16" s="127" t="s">
        <v>53</v>
      </c>
      <c r="AO16" s="78"/>
    </row>
    <row r="17" spans="1:41" ht="84" x14ac:dyDescent="0.25">
      <c r="A17" s="75">
        <v>2</v>
      </c>
      <c r="B17" s="136" t="s">
        <v>284</v>
      </c>
      <c r="C17" s="136" t="s">
        <v>285</v>
      </c>
      <c r="D17" s="142" t="s">
        <v>196</v>
      </c>
      <c r="E17" s="56">
        <v>43931</v>
      </c>
      <c r="F17" s="56">
        <v>44013</v>
      </c>
      <c r="G17" s="143"/>
      <c r="H17" s="75"/>
      <c r="I17" s="122" t="str">
        <f t="shared" si="0"/>
        <v/>
      </c>
      <c r="J17" s="75"/>
      <c r="K17" s="124"/>
      <c r="L17" s="122" t="str">
        <f t="shared" si="1"/>
        <v/>
      </c>
      <c r="M17" s="124"/>
      <c r="N17" s="58">
        <v>1</v>
      </c>
      <c r="O17" s="75"/>
      <c r="P17" s="122">
        <f t="shared" ref="P17:P32" si="3">IFERROR(O17/N17,"")</f>
        <v>0</v>
      </c>
      <c r="Q17" s="75"/>
      <c r="R17" s="124"/>
      <c r="S17" s="122">
        <f t="shared" ref="S17:S32" si="4">IFERROR(R17/N17,"")</f>
        <v>0</v>
      </c>
      <c r="T17" s="124"/>
      <c r="U17" s="58"/>
      <c r="V17" s="75"/>
      <c r="W17" s="122" t="str">
        <f t="shared" ref="W17:W32" si="5">IFERROR(V17/U17,"")</f>
        <v/>
      </c>
      <c r="X17" s="75"/>
      <c r="Y17" s="124"/>
      <c r="Z17" s="122" t="str">
        <f t="shared" ref="Z17:Z32" si="6">IFERROR(Y17/U17,"")</f>
        <v/>
      </c>
      <c r="AA17" s="124"/>
      <c r="AB17" s="58">
        <v>1</v>
      </c>
      <c r="AC17" s="75"/>
      <c r="AD17" s="122">
        <f t="shared" ref="AD17:AD32" si="7">IFERROR(AC17/AB17,"")</f>
        <v>0</v>
      </c>
      <c r="AE17" s="75"/>
      <c r="AF17" s="124"/>
      <c r="AG17" s="122">
        <f t="shared" ref="AG17:AG32" si="8">IFERROR(AF17/AB17,"")</f>
        <v>0</v>
      </c>
      <c r="AH17" s="124"/>
      <c r="AI17" s="128">
        <f t="shared" si="2"/>
        <v>2</v>
      </c>
      <c r="AJ17" s="128">
        <f t="shared" si="2"/>
        <v>0</v>
      </c>
      <c r="AK17" s="122">
        <f t="shared" ref="AK17:AK32" si="9">IFERROR(AJ17/AI17,"")</f>
        <v>0</v>
      </c>
      <c r="AL17" s="126">
        <f t="shared" ref="AL17:AL32" si="10">SUM(K17,R17,Y17,AF17)</f>
        <v>0</v>
      </c>
      <c r="AM17" s="122">
        <f t="shared" ref="AM17:AM32" si="11">IFERROR(AL17/AI17,"")</f>
        <v>0</v>
      </c>
      <c r="AN17" s="127" t="s">
        <v>53</v>
      </c>
      <c r="AO17" s="78"/>
    </row>
    <row r="18" spans="1:41" ht="57" x14ac:dyDescent="0.25">
      <c r="A18" s="75"/>
      <c r="B18" s="136" t="s">
        <v>231</v>
      </c>
      <c r="C18" s="136" t="s">
        <v>236</v>
      </c>
      <c r="D18" s="142" t="s">
        <v>196</v>
      </c>
      <c r="E18" s="56">
        <v>43881</v>
      </c>
      <c r="F18" s="56">
        <v>43920</v>
      </c>
      <c r="G18" s="143">
        <v>1</v>
      </c>
      <c r="H18" s="75"/>
      <c r="I18" s="122"/>
      <c r="J18" s="75"/>
      <c r="K18" s="124"/>
      <c r="L18" s="122"/>
      <c r="M18" s="124"/>
      <c r="N18" s="58"/>
      <c r="O18" s="75"/>
      <c r="P18" s="122"/>
      <c r="Q18" s="75"/>
      <c r="R18" s="124"/>
      <c r="S18" s="122"/>
      <c r="T18" s="124"/>
      <c r="U18" s="58"/>
      <c r="V18" s="75"/>
      <c r="W18" s="122"/>
      <c r="X18" s="75"/>
      <c r="Y18" s="124"/>
      <c r="Z18" s="122"/>
      <c r="AA18" s="124"/>
      <c r="AB18" s="58"/>
      <c r="AC18" s="75"/>
      <c r="AD18" s="122"/>
      <c r="AE18" s="75"/>
      <c r="AF18" s="124"/>
      <c r="AG18" s="122"/>
      <c r="AH18" s="124"/>
      <c r="AI18" s="128">
        <f t="shared" si="2"/>
        <v>1</v>
      </c>
      <c r="AJ18" s="128">
        <f t="shared" si="2"/>
        <v>0</v>
      </c>
      <c r="AK18" s="122">
        <f t="shared" si="9"/>
        <v>0</v>
      </c>
      <c r="AL18" s="126">
        <f t="shared" si="10"/>
        <v>0</v>
      </c>
      <c r="AM18" s="122">
        <f t="shared" si="11"/>
        <v>0</v>
      </c>
      <c r="AN18" s="127" t="s">
        <v>53</v>
      </c>
      <c r="AO18" s="78"/>
    </row>
    <row r="19" spans="1:41" ht="57" x14ac:dyDescent="0.25">
      <c r="A19" s="75"/>
      <c r="B19" s="144" t="s">
        <v>232</v>
      </c>
      <c r="C19" s="136" t="s">
        <v>286</v>
      </c>
      <c r="D19" s="142" t="s">
        <v>196</v>
      </c>
      <c r="E19" s="56">
        <v>43937</v>
      </c>
      <c r="F19" s="56">
        <v>44155</v>
      </c>
      <c r="G19" s="143"/>
      <c r="H19" s="75"/>
      <c r="I19" s="122"/>
      <c r="J19" s="75"/>
      <c r="K19" s="124"/>
      <c r="L19" s="122"/>
      <c r="M19" s="124"/>
      <c r="N19" s="58">
        <v>1</v>
      </c>
      <c r="O19" s="75"/>
      <c r="P19" s="122"/>
      <c r="Q19" s="75"/>
      <c r="R19" s="124"/>
      <c r="S19" s="122"/>
      <c r="T19" s="124"/>
      <c r="U19" s="58"/>
      <c r="V19" s="75"/>
      <c r="W19" s="122"/>
      <c r="X19" s="75"/>
      <c r="Y19" s="124"/>
      <c r="Z19" s="122"/>
      <c r="AA19" s="124"/>
      <c r="AB19" s="58">
        <v>1</v>
      </c>
      <c r="AC19" s="75"/>
      <c r="AD19" s="122"/>
      <c r="AE19" s="75"/>
      <c r="AF19" s="124"/>
      <c r="AG19" s="122"/>
      <c r="AH19" s="124"/>
      <c r="AI19" s="128">
        <f t="shared" si="2"/>
        <v>2</v>
      </c>
      <c r="AJ19" s="128">
        <f t="shared" si="2"/>
        <v>0</v>
      </c>
      <c r="AK19" s="122">
        <f t="shared" si="9"/>
        <v>0</v>
      </c>
      <c r="AL19" s="126">
        <f t="shared" si="10"/>
        <v>0</v>
      </c>
      <c r="AM19" s="122">
        <f t="shared" si="11"/>
        <v>0</v>
      </c>
      <c r="AN19" s="127" t="s">
        <v>53</v>
      </c>
      <c r="AO19" s="78"/>
    </row>
    <row r="20" spans="1:41" ht="57" x14ac:dyDescent="0.25">
      <c r="A20" s="75">
        <v>3</v>
      </c>
      <c r="B20" s="136" t="s">
        <v>230</v>
      </c>
      <c r="C20" s="136" t="s">
        <v>287</v>
      </c>
      <c r="D20" s="142" t="s">
        <v>196</v>
      </c>
      <c r="E20" s="56">
        <v>43892</v>
      </c>
      <c r="F20" s="56">
        <v>43920</v>
      </c>
      <c r="G20" s="143">
        <v>1</v>
      </c>
      <c r="H20" s="75"/>
      <c r="I20" s="122">
        <f t="shared" si="0"/>
        <v>0</v>
      </c>
      <c r="J20" s="75"/>
      <c r="K20" s="124"/>
      <c r="L20" s="122">
        <f t="shared" si="1"/>
        <v>0</v>
      </c>
      <c r="M20" s="124"/>
      <c r="N20" s="58">
        <v>3</v>
      </c>
      <c r="O20" s="75"/>
      <c r="P20" s="122">
        <f t="shared" si="3"/>
        <v>0</v>
      </c>
      <c r="Q20" s="75"/>
      <c r="R20" s="124"/>
      <c r="S20" s="122">
        <f t="shared" si="4"/>
        <v>0</v>
      </c>
      <c r="T20" s="124"/>
      <c r="U20" s="58">
        <v>3</v>
      </c>
      <c r="V20" s="75"/>
      <c r="W20" s="122">
        <f t="shared" si="5"/>
        <v>0</v>
      </c>
      <c r="X20" s="75"/>
      <c r="Y20" s="124"/>
      <c r="Z20" s="122">
        <f t="shared" si="6"/>
        <v>0</v>
      </c>
      <c r="AA20" s="124"/>
      <c r="AB20" s="58">
        <v>3</v>
      </c>
      <c r="AC20" s="75"/>
      <c r="AD20" s="122">
        <f t="shared" si="7"/>
        <v>0</v>
      </c>
      <c r="AE20" s="75"/>
      <c r="AF20" s="124"/>
      <c r="AG20" s="122">
        <f t="shared" si="8"/>
        <v>0</v>
      </c>
      <c r="AH20" s="124"/>
      <c r="AI20" s="139">
        <f t="shared" si="2"/>
        <v>10</v>
      </c>
      <c r="AJ20" s="128">
        <f t="shared" si="2"/>
        <v>0</v>
      </c>
      <c r="AK20" s="122">
        <f t="shared" si="9"/>
        <v>0</v>
      </c>
      <c r="AL20" s="126">
        <f t="shared" si="10"/>
        <v>0</v>
      </c>
      <c r="AM20" s="122">
        <f t="shared" si="11"/>
        <v>0</v>
      </c>
      <c r="AN20" s="127" t="s">
        <v>53</v>
      </c>
      <c r="AO20" s="78"/>
    </row>
    <row r="21" spans="1:41" ht="60" x14ac:dyDescent="0.25">
      <c r="A21" s="75">
        <v>4</v>
      </c>
      <c r="B21" s="136" t="s">
        <v>229</v>
      </c>
      <c r="C21" s="136" t="s">
        <v>288</v>
      </c>
      <c r="D21" s="142" t="s">
        <v>196</v>
      </c>
      <c r="E21" s="56">
        <v>43892</v>
      </c>
      <c r="F21" s="56">
        <v>43920</v>
      </c>
      <c r="G21" s="143">
        <v>1</v>
      </c>
      <c r="H21" s="75"/>
      <c r="I21" s="122">
        <f t="shared" si="0"/>
        <v>0</v>
      </c>
      <c r="J21" s="75"/>
      <c r="K21" s="124"/>
      <c r="L21" s="122">
        <f t="shared" si="1"/>
        <v>0</v>
      </c>
      <c r="M21" s="124"/>
      <c r="N21" s="58"/>
      <c r="O21" s="75"/>
      <c r="P21" s="122" t="str">
        <f t="shared" si="3"/>
        <v/>
      </c>
      <c r="Q21" s="75"/>
      <c r="R21" s="124"/>
      <c r="S21" s="122" t="str">
        <f t="shared" si="4"/>
        <v/>
      </c>
      <c r="T21" s="124"/>
      <c r="U21" s="58"/>
      <c r="V21" s="75"/>
      <c r="W21" s="122" t="str">
        <f t="shared" si="5"/>
        <v/>
      </c>
      <c r="X21" s="75"/>
      <c r="Y21" s="124"/>
      <c r="Z21" s="122" t="str">
        <f t="shared" si="6"/>
        <v/>
      </c>
      <c r="AA21" s="124"/>
      <c r="AB21" s="58">
        <v>1</v>
      </c>
      <c r="AC21" s="75"/>
      <c r="AD21" s="122">
        <f t="shared" si="7"/>
        <v>0</v>
      </c>
      <c r="AE21" s="75"/>
      <c r="AF21" s="124"/>
      <c r="AG21" s="122">
        <f t="shared" si="8"/>
        <v>0</v>
      </c>
      <c r="AH21" s="124"/>
      <c r="AI21" s="128">
        <f t="shared" si="2"/>
        <v>2</v>
      </c>
      <c r="AJ21" s="128">
        <f t="shared" si="2"/>
        <v>0</v>
      </c>
      <c r="AK21" s="122">
        <f t="shared" si="9"/>
        <v>0</v>
      </c>
      <c r="AL21" s="126">
        <f t="shared" si="10"/>
        <v>0</v>
      </c>
      <c r="AM21" s="122">
        <f t="shared" si="11"/>
        <v>0</v>
      </c>
      <c r="AN21" s="127" t="s">
        <v>53</v>
      </c>
      <c r="AO21" s="78"/>
    </row>
    <row r="22" spans="1:41" ht="57" x14ac:dyDescent="0.25">
      <c r="A22" s="75">
        <v>5</v>
      </c>
      <c r="B22" s="136" t="s">
        <v>203</v>
      </c>
      <c r="C22" s="136" t="s">
        <v>237</v>
      </c>
      <c r="D22" s="142" t="s">
        <v>196</v>
      </c>
      <c r="E22" s="56">
        <v>44114</v>
      </c>
      <c r="F22" s="56">
        <v>44195</v>
      </c>
      <c r="G22" s="143"/>
      <c r="H22" s="75"/>
      <c r="I22" s="122" t="str">
        <f t="shared" si="0"/>
        <v/>
      </c>
      <c r="J22" s="75"/>
      <c r="K22" s="124"/>
      <c r="L22" s="122" t="str">
        <f t="shared" si="1"/>
        <v/>
      </c>
      <c r="M22" s="124"/>
      <c r="N22" s="58"/>
      <c r="O22" s="75"/>
      <c r="P22" s="122" t="str">
        <f>IFERROR(O22/N22,"")</f>
        <v/>
      </c>
      <c r="Q22" s="75"/>
      <c r="R22" s="124"/>
      <c r="S22" s="122" t="str">
        <f t="shared" si="4"/>
        <v/>
      </c>
      <c r="T22" s="124"/>
      <c r="U22" s="58"/>
      <c r="V22" s="75"/>
      <c r="W22" s="122" t="str">
        <f t="shared" si="5"/>
        <v/>
      </c>
      <c r="X22" s="75"/>
      <c r="Y22" s="124"/>
      <c r="Z22" s="122" t="str">
        <f t="shared" si="6"/>
        <v/>
      </c>
      <c r="AA22" s="124"/>
      <c r="AB22" s="58">
        <v>1</v>
      </c>
      <c r="AC22" s="75"/>
      <c r="AD22" s="122">
        <f t="shared" si="7"/>
        <v>0</v>
      </c>
      <c r="AE22" s="75"/>
      <c r="AF22" s="124"/>
      <c r="AG22" s="122">
        <f t="shared" si="8"/>
        <v>0</v>
      </c>
      <c r="AH22" s="124"/>
      <c r="AI22" s="128">
        <f t="shared" si="2"/>
        <v>1</v>
      </c>
      <c r="AJ22" s="128">
        <f t="shared" si="2"/>
        <v>0</v>
      </c>
      <c r="AK22" s="122">
        <f t="shared" si="9"/>
        <v>0</v>
      </c>
      <c r="AL22" s="126">
        <f t="shared" si="10"/>
        <v>0</v>
      </c>
      <c r="AM22" s="122">
        <f t="shared" si="11"/>
        <v>0</v>
      </c>
      <c r="AN22" s="127" t="s">
        <v>53</v>
      </c>
      <c r="AO22" s="78"/>
    </row>
    <row r="23" spans="1:41" ht="57" x14ac:dyDescent="0.25">
      <c r="A23" s="75">
        <v>6</v>
      </c>
      <c r="B23" s="136" t="s">
        <v>289</v>
      </c>
      <c r="C23" s="136" t="s">
        <v>290</v>
      </c>
      <c r="D23" s="142" t="s">
        <v>196</v>
      </c>
      <c r="E23" s="56">
        <v>43862</v>
      </c>
      <c r="F23" s="56">
        <v>44195</v>
      </c>
      <c r="G23" s="145">
        <v>1</v>
      </c>
      <c r="H23" s="75"/>
      <c r="I23" s="122">
        <f t="shared" si="0"/>
        <v>0</v>
      </c>
      <c r="J23" s="75"/>
      <c r="K23" s="124"/>
      <c r="L23" s="122">
        <f t="shared" si="1"/>
        <v>0</v>
      </c>
      <c r="M23" s="124"/>
      <c r="N23" s="58">
        <v>2</v>
      </c>
      <c r="O23" s="75"/>
      <c r="P23" s="122">
        <f t="shared" si="3"/>
        <v>0</v>
      </c>
      <c r="Q23" s="75"/>
      <c r="R23" s="124"/>
      <c r="S23" s="122">
        <f t="shared" si="4"/>
        <v>0</v>
      </c>
      <c r="T23" s="124"/>
      <c r="U23" s="146">
        <v>3</v>
      </c>
      <c r="V23" s="75"/>
      <c r="W23" s="122">
        <f t="shared" si="5"/>
        <v>0</v>
      </c>
      <c r="X23" s="75"/>
      <c r="Y23" s="124"/>
      <c r="Z23" s="122">
        <f t="shared" si="6"/>
        <v>0</v>
      </c>
      <c r="AA23" s="124"/>
      <c r="AB23" s="58">
        <v>1</v>
      </c>
      <c r="AC23" s="75"/>
      <c r="AD23" s="122">
        <f t="shared" si="7"/>
        <v>0</v>
      </c>
      <c r="AE23" s="75"/>
      <c r="AF23" s="124"/>
      <c r="AG23" s="122">
        <f t="shared" si="8"/>
        <v>0</v>
      </c>
      <c r="AH23" s="124"/>
      <c r="AI23" s="128">
        <f t="shared" si="2"/>
        <v>7</v>
      </c>
      <c r="AJ23" s="128">
        <f t="shared" si="2"/>
        <v>0</v>
      </c>
      <c r="AK23" s="122">
        <f t="shared" si="9"/>
        <v>0</v>
      </c>
      <c r="AL23" s="126">
        <f t="shared" si="10"/>
        <v>0</v>
      </c>
      <c r="AM23" s="122">
        <f t="shared" si="11"/>
        <v>0</v>
      </c>
      <c r="AN23" s="127" t="s">
        <v>53</v>
      </c>
      <c r="AO23" s="78"/>
    </row>
    <row r="24" spans="1:41" ht="57" x14ac:dyDescent="0.25">
      <c r="A24" s="75">
        <v>7</v>
      </c>
      <c r="B24" s="136" t="s">
        <v>238</v>
      </c>
      <c r="C24" s="136" t="s">
        <v>239</v>
      </c>
      <c r="D24" s="142" t="s">
        <v>196</v>
      </c>
      <c r="E24" s="56">
        <v>43922</v>
      </c>
      <c r="F24" s="56">
        <v>44104</v>
      </c>
      <c r="G24" s="145"/>
      <c r="H24" s="121"/>
      <c r="I24" s="122" t="str">
        <f>IFERROR(H24/G24,"")</f>
        <v/>
      </c>
      <c r="J24" s="75"/>
      <c r="K24" s="123"/>
      <c r="L24" s="122" t="str">
        <f t="shared" si="1"/>
        <v/>
      </c>
      <c r="M24" s="124"/>
      <c r="N24" s="58">
        <v>1</v>
      </c>
      <c r="O24" s="75"/>
      <c r="P24" s="122">
        <f t="shared" si="3"/>
        <v>0</v>
      </c>
      <c r="Q24" s="75"/>
      <c r="R24" s="124"/>
      <c r="S24" s="122">
        <f t="shared" si="4"/>
        <v>0</v>
      </c>
      <c r="T24" s="124"/>
      <c r="U24" s="146"/>
      <c r="V24" s="75"/>
      <c r="W24" s="122" t="str">
        <f t="shared" si="5"/>
        <v/>
      </c>
      <c r="X24" s="75"/>
      <c r="Y24" s="124"/>
      <c r="Z24" s="122" t="str">
        <f t="shared" si="6"/>
        <v/>
      </c>
      <c r="AA24" s="124"/>
      <c r="AB24" s="58"/>
      <c r="AC24" s="75"/>
      <c r="AD24" s="122" t="str">
        <f t="shared" si="7"/>
        <v/>
      </c>
      <c r="AE24" s="75"/>
      <c r="AF24" s="124"/>
      <c r="AG24" s="122" t="str">
        <f t="shared" si="8"/>
        <v/>
      </c>
      <c r="AH24" s="124"/>
      <c r="AI24" s="125">
        <f t="shared" si="2"/>
        <v>1</v>
      </c>
      <c r="AJ24" s="125">
        <f t="shared" si="2"/>
        <v>0</v>
      </c>
      <c r="AK24" s="122">
        <f t="shared" si="9"/>
        <v>0</v>
      </c>
      <c r="AL24" s="126">
        <f t="shared" si="10"/>
        <v>0</v>
      </c>
      <c r="AM24" s="122">
        <f t="shared" si="11"/>
        <v>0</v>
      </c>
      <c r="AN24" s="127" t="s">
        <v>53</v>
      </c>
      <c r="AO24" s="78"/>
    </row>
    <row r="25" spans="1:41" ht="57" x14ac:dyDescent="0.25">
      <c r="A25" s="75">
        <v>8</v>
      </c>
      <c r="B25" s="140" t="s">
        <v>205</v>
      </c>
      <c r="C25" s="136" t="s">
        <v>240</v>
      </c>
      <c r="D25" s="142" t="s">
        <v>196</v>
      </c>
      <c r="E25" s="56">
        <v>43922</v>
      </c>
      <c r="F25" s="56">
        <v>44165</v>
      </c>
      <c r="G25" s="145"/>
      <c r="H25" s="75"/>
      <c r="I25" s="122" t="str">
        <f>IFERROR(H25/G25,"")</f>
        <v/>
      </c>
      <c r="J25" s="75"/>
      <c r="K25" s="124"/>
      <c r="L25" s="122" t="str">
        <f t="shared" si="1"/>
        <v/>
      </c>
      <c r="M25" s="124"/>
      <c r="N25" s="58">
        <v>1</v>
      </c>
      <c r="O25" s="75"/>
      <c r="P25" s="122">
        <f>IFERROR(O25/N25,"")</f>
        <v>0</v>
      </c>
      <c r="Q25" s="75"/>
      <c r="R25" s="124"/>
      <c r="S25" s="122">
        <f t="shared" si="4"/>
        <v>0</v>
      </c>
      <c r="T25" s="124"/>
      <c r="U25" s="146"/>
      <c r="V25" s="75"/>
      <c r="W25" s="122" t="str">
        <f t="shared" si="5"/>
        <v/>
      </c>
      <c r="X25" s="75"/>
      <c r="Y25" s="124"/>
      <c r="Z25" s="122" t="str">
        <f t="shared" si="6"/>
        <v/>
      </c>
      <c r="AA25" s="124"/>
      <c r="AB25" s="58">
        <v>1</v>
      </c>
      <c r="AC25" s="75"/>
      <c r="AD25" s="122">
        <f t="shared" si="7"/>
        <v>0</v>
      </c>
      <c r="AE25" s="75"/>
      <c r="AF25" s="124"/>
      <c r="AG25" s="122">
        <f t="shared" si="8"/>
        <v>0</v>
      </c>
      <c r="AH25" s="124"/>
      <c r="AI25" s="128">
        <f t="shared" si="2"/>
        <v>2</v>
      </c>
      <c r="AJ25" s="128">
        <f t="shared" si="2"/>
        <v>0</v>
      </c>
      <c r="AK25" s="122">
        <f t="shared" si="9"/>
        <v>0</v>
      </c>
      <c r="AL25" s="126">
        <f t="shared" si="10"/>
        <v>0</v>
      </c>
      <c r="AM25" s="122">
        <f t="shared" si="11"/>
        <v>0</v>
      </c>
      <c r="AN25" s="127" t="s">
        <v>53</v>
      </c>
      <c r="AO25" s="78"/>
    </row>
    <row r="26" spans="1:41" ht="57" x14ac:dyDescent="0.25">
      <c r="A26" s="75">
        <v>9</v>
      </c>
      <c r="B26" s="136" t="s">
        <v>233</v>
      </c>
      <c r="C26" s="136" t="s">
        <v>241</v>
      </c>
      <c r="D26" s="142" t="s">
        <v>196</v>
      </c>
      <c r="E26" s="56">
        <v>43862</v>
      </c>
      <c r="F26" s="56">
        <v>44012</v>
      </c>
      <c r="G26" s="145">
        <v>1</v>
      </c>
      <c r="H26" s="75"/>
      <c r="I26" s="122">
        <f t="shared" si="0"/>
        <v>0</v>
      </c>
      <c r="J26" s="75"/>
      <c r="K26" s="124"/>
      <c r="L26" s="122">
        <f t="shared" si="1"/>
        <v>0</v>
      </c>
      <c r="M26" s="124"/>
      <c r="N26" s="58"/>
      <c r="O26" s="75"/>
      <c r="P26" s="122" t="str">
        <f>IFERROR(O26/N26,"")</f>
        <v/>
      </c>
      <c r="Q26" s="75"/>
      <c r="R26" s="124"/>
      <c r="S26" s="122" t="str">
        <f t="shared" si="4"/>
        <v/>
      </c>
      <c r="T26" s="124"/>
      <c r="U26" s="146"/>
      <c r="V26" s="75"/>
      <c r="W26" s="122" t="str">
        <f t="shared" si="5"/>
        <v/>
      </c>
      <c r="X26" s="75"/>
      <c r="Y26" s="124"/>
      <c r="Z26" s="122" t="str">
        <f t="shared" si="6"/>
        <v/>
      </c>
      <c r="AA26" s="124"/>
      <c r="AB26" s="58">
        <v>1</v>
      </c>
      <c r="AC26" s="75"/>
      <c r="AD26" s="122">
        <f t="shared" si="7"/>
        <v>0</v>
      </c>
      <c r="AE26" s="75"/>
      <c r="AF26" s="124"/>
      <c r="AG26" s="122">
        <f t="shared" si="8"/>
        <v>0</v>
      </c>
      <c r="AH26" s="124"/>
      <c r="AI26" s="128">
        <f t="shared" si="2"/>
        <v>2</v>
      </c>
      <c r="AJ26" s="128">
        <f t="shared" si="2"/>
        <v>0</v>
      </c>
      <c r="AK26" s="122">
        <f t="shared" si="9"/>
        <v>0</v>
      </c>
      <c r="AL26" s="126">
        <f t="shared" si="10"/>
        <v>0</v>
      </c>
      <c r="AM26" s="122">
        <f t="shared" si="11"/>
        <v>0</v>
      </c>
      <c r="AN26" s="127" t="s">
        <v>53</v>
      </c>
      <c r="AO26" s="78"/>
    </row>
    <row r="27" spans="1:41" ht="57.75" x14ac:dyDescent="0.25">
      <c r="A27" s="75">
        <v>10</v>
      </c>
      <c r="B27" s="144" t="s">
        <v>234</v>
      </c>
      <c r="C27" s="136" t="s">
        <v>242</v>
      </c>
      <c r="D27" s="142" t="s">
        <v>196</v>
      </c>
      <c r="E27" s="56">
        <v>43983</v>
      </c>
      <c r="F27" s="56">
        <v>44012</v>
      </c>
      <c r="G27" s="145"/>
      <c r="H27" s="75"/>
      <c r="I27" s="122" t="str">
        <f t="shared" si="0"/>
        <v/>
      </c>
      <c r="J27" s="75"/>
      <c r="K27" s="124"/>
      <c r="L27" s="122" t="str">
        <f t="shared" si="1"/>
        <v/>
      </c>
      <c r="M27" s="124"/>
      <c r="N27" s="58">
        <v>1</v>
      </c>
      <c r="O27" s="75"/>
      <c r="P27" s="122">
        <f t="shared" si="3"/>
        <v>0</v>
      </c>
      <c r="Q27" s="75"/>
      <c r="R27" s="124"/>
      <c r="S27" s="122">
        <f t="shared" si="4"/>
        <v>0</v>
      </c>
      <c r="T27" s="124"/>
      <c r="U27" s="146"/>
      <c r="V27" s="75"/>
      <c r="W27" s="122" t="str">
        <f>IFERROR(V27/U27,"")</f>
        <v/>
      </c>
      <c r="X27" s="75"/>
      <c r="Y27" s="124"/>
      <c r="Z27" s="122" t="str">
        <f t="shared" si="6"/>
        <v/>
      </c>
      <c r="AA27" s="124"/>
      <c r="AB27" s="58"/>
      <c r="AC27" s="75"/>
      <c r="AD27" s="122" t="str">
        <f t="shared" si="7"/>
        <v/>
      </c>
      <c r="AE27" s="75"/>
      <c r="AF27" s="124"/>
      <c r="AG27" s="122" t="str">
        <f t="shared" si="8"/>
        <v/>
      </c>
      <c r="AH27" s="124"/>
      <c r="AI27" s="128">
        <f t="shared" si="2"/>
        <v>1</v>
      </c>
      <c r="AJ27" s="128">
        <f t="shared" si="2"/>
        <v>0</v>
      </c>
      <c r="AK27" s="122">
        <f t="shared" si="9"/>
        <v>0</v>
      </c>
      <c r="AL27" s="126">
        <f t="shared" si="10"/>
        <v>0</v>
      </c>
      <c r="AM27" s="122">
        <f t="shared" si="11"/>
        <v>0</v>
      </c>
      <c r="AN27" s="127" t="s">
        <v>53</v>
      </c>
      <c r="AO27" s="78"/>
    </row>
    <row r="28" spans="1:41" ht="57" x14ac:dyDescent="0.25">
      <c r="A28" s="75">
        <v>11</v>
      </c>
      <c r="B28" s="144" t="s">
        <v>235</v>
      </c>
      <c r="C28" s="136" t="s">
        <v>243</v>
      </c>
      <c r="D28" s="142" t="s">
        <v>196</v>
      </c>
      <c r="E28" s="56">
        <v>43862</v>
      </c>
      <c r="F28" s="56">
        <v>43920</v>
      </c>
      <c r="G28" s="75">
        <v>1</v>
      </c>
      <c r="H28" s="75"/>
      <c r="I28" s="122">
        <f t="shared" si="0"/>
        <v>0</v>
      </c>
      <c r="J28" s="75"/>
      <c r="K28" s="124"/>
      <c r="L28" s="122">
        <f t="shared" si="1"/>
        <v>0</v>
      </c>
      <c r="M28" s="124"/>
      <c r="N28" s="75"/>
      <c r="O28" s="75"/>
      <c r="P28" s="122" t="str">
        <f t="shared" si="3"/>
        <v/>
      </c>
      <c r="Q28" s="75"/>
      <c r="R28" s="124"/>
      <c r="S28" s="122" t="str">
        <f t="shared" si="4"/>
        <v/>
      </c>
      <c r="T28" s="124"/>
      <c r="U28" s="75"/>
      <c r="V28" s="75"/>
      <c r="W28" s="122" t="str">
        <f t="shared" ref="W28:W29" si="12">IFERROR(V28/U28,"")</f>
        <v/>
      </c>
      <c r="X28" s="75"/>
      <c r="Y28" s="124"/>
      <c r="Z28" s="122" t="str">
        <f t="shared" si="6"/>
        <v/>
      </c>
      <c r="AA28" s="124"/>
      <c r="AB28" s="75"/>
      <c r="AC28" s="75"/>
      <c r="AD28" s="122" t="str">
        <f t="shared" si="7"/>
        <v/>
      </c>
      <c r="AE28" s="75"/>
      <c r="AF28" s="124"/>
      <c r="AG28" s="122" t="str">
        <f t="shared" si="8"/>
        <v/>
      </c>
      <c r="AH28" s="124"/>
      <c r="AI28" s="128">
        <f t="shared" si="2"/>
        <v>1</v>
      </c>
      <c r="AJ28" s="128">
        <f t="shared" si="2"/>
        <v>0</v>
      </c>
      <c r="AK28" s="122">
        <f t="shared" si="9"/>
        <v>0</v>
      </c>
      <c r="AL28" s="126">
        <f t="shared" si="10"/>
        <v>0</v>
      </c>
      <c r="AM28" s="122">
        <f t="shared" si="11"/>
        <v>0</v>
      </c>
      <c r="AN28" s="127" t="s">
        <v>53</v>
      </c>
      <c r="AO28" s="78"/>
    </row>
    <row r="29" spans="1:41" ht="57" x14ac:dyDescent="0.25">
      <c r="A29" s="75">
        <v>12</v>
      </c>
      <c r="B29" s="136"/>
      <c r="C29" s="136"/>
      <c r="D29" s="142"/>
      <c r="E29" s="56"/>
      <c r="F29" s="147"/>
      <c r="G29" s="75"/>
      <c r="H29" s="75"/>
      <c r="I29" s="122" t="str">
        <f t="shared" si="0"/>
        <v/>
      </c>
      <c r="J29" s="75"/>
      <c r="K29" s="124"/>
      <c r="L29" s="122" t="str">
        <f t="shared" si="1"/>
        <v/>
      </c>
      <c r="M29" s="124"/>
      <c r="N29" s="75"/>
      <c r="O29" s="75"/>
      <c r="P29" s="122" t="str">
        <f t="shared" si="3"/>
        <v/>
      </c>
      <c r="Q29" s="75"/>
      <c r="R29" s="124"/>
      <c r="S29" s="122" t="str">
        <f t="shared" si="4"/>
        <v/>
      </c>
      <c r="T29" s="124"/>
      <c r="U29" s="75"/>
      <c r="V29" s="75"/>
      <c r="W29" s="122" t="str">
        <f t="shared" si="12"/>
        <v/>
      </c>
      <c r="X29" s="75"/>
      <c r="Y29" s="124"/>
      <c r="Z29" s="122" t="str">
        <f t="shared" si="6"/>
        <v/>
      </c>
      <c r="AA29" s="124"/>
      <c r="AB29" s="75"/>
      <c r="AC29" s="75"/>
      <c r="AD29" s="122" t="str">
        <f t="shared" si="7"/>
        <v/>
      </c>
      <c r="AE29" s="75"/>
      <c r="AF29" s="124"/>
      <c r="AG29" s="122" t="str">
        <f t="shared" si="8"/>
        <v/>
      </c>
      <c r="AH29" s="124"/>
      <c r="AI29" s="128">
        <f t="shared" si="2"/>
        <v>0</v>
      </c>
      <c r="AJ29" s="128">
        <f t="shared" si="2"/>
        <v>0</v>
      </c>
      <c r="AK29" s="122" t="str">
        <f t="shared" si="9"/>
        <v/>
      </c>
      <c r="AL29" s="126">
        <f t="shared" si="10"/>
        <v>0</v>
      </c>
      <c r="AM29" s="122" t="str">
        <f t="shared" si="11"/>
        <v/>
      </c>
      <c r="AN29" s="127" t="s">
        <v>53</v>
      </c>
      <c r="AO29" s="78"/>
    </row>
    <row r="30" spans="1:41" ht="57" x14ac:dyDescent="0.25">
      <c r="A30" s="129"/>
      <c r="B30" s="129"/>
      <c r="C30" s="75"/>
      <c r="D30" s="75"/>
      <c r="E30" s="75"/>
      <c r="F30" s="75"/>
      <c r="G30" s="75"/>
      <c r="H30" s="75"/>
      <c r="I30" s="122" t="str">
        <f t="shared" si="0"/>
        <v/>
      </c>
      <c r="J30" s="75"/>
      <c r="K30" s="124"/>
      <c r="L30" s="122" t="str">
        <f t="shared" si="1"/>
        <v/>
      </c>
      <c r="M30" s="124"/>
      <c r="N30" s="75"/>
      <c r="O30" s="75"/>
      <c r="P30" s="122" t="str">
        <f t="shared" si="3"/>
        <v/>
      </c>
      <c r="Q30" s="75"/>
      <c r="R30" s="124"/>
      <c r="S30" s="122" t="str">
        <f t="shared" si="4"/>
        <v/>
      </c>
      <c r="T30" s="124"/>
      <c r="U30" s="75"/>
      <c r="V30" s="75"/>
      <c r="W30" s="122" t="str">
        <f t="shared" si="5"/>
        <v/>
      </c>
      <c r="X30" s="75"/>
      <c r="Y30" s="124"/>
      <c r="Z30" s="122" t="str">
        <f t="shared" si="6"/>
        <v/>
      </c>
      <c r="AA30" s="124"/>
      <c r="AB30" s="75"/>
      <c r="AC30" s="75"/>
      <c r="AD30" s="122" t="str">
        <f t="shared" si="7"/>
        <v/>
      </c>
      <c r="AE30" s="75"/>
      <c r="AF30" s="124"/>
      <c r="AG30" s="122" t="str">
        <f t="shared" si="8"/>
        <v/>
      </c>
      <c r="AH30" s="124"/>
      <c r="AI30" s="128">
        <f t="shared" si="2"/>
        <v>0</v>
      </c>
      <c r="AJ30" s="128">
        <f t="shared" si="2"/>
        <v>0</v>
      </c>
      <c r="AK30" s="122" t="str">
        <f t="shared" si="9"/>
        <v/>
      </c>
      <c r="AL30" s="126">
        <f t="shared" si="10"/>
        <v>0</v>
      </c>
      <c r="AM30" s="122" t="str">
        <f t="shared" si="11"/>
        <v/>
      </c>
      <c r="AN30" s="127" t="s">
        <v>53</v>
      </c>
      <c r="AO30" s="78"/>
    </row>
    <row r="31" spans="1:41" ht="57" x14ac:dyDescent="0.25">
      <c r="A31" s="129"/>
      <c r="B31" s="129"/>
      <c r="C31" s="75"/>
      <c r="D31" s="75"/>
      <c r="E31" s="75"/>
      <c r="F31" s="75"/>
      <c r="G31" s="75"/>
      <c r="H31" s="75"/>
      <c r="I31" s="122" t="str">
        <f t="shared" si="0"/>
        <v/>
      </c>
      <c r="J31" s="75"/>
      <c r="K31" s="124"/>
      <c r="L31" s="122" t="str">
        <f t="shared" si="1"/>
        <v/>
      </c>
      <c r="M31" s="124"/>
      <c r="N31" s="75"/>
      <c r="O31" s="75"/>
      <c r="P31" s="122" t="str">
        <f t="shared" si="3"/>
        <v/>
      </c>
      <c r="Q31" s="75"/>
      <c r="R31" s="124"/>
      <c r="S31" s="122" t="str">
        <f t="shared" si="4"/>
        <v/>
      </c>
      <c r="T31" s="124"/>
      <c r="U31" s="75"/>
      <c r="V31" s="75"/>
      <c r="W31" s="122" t="str">
        <f t="shared" si="5"/>
        <v/>
      </c>
      <c r="X31" s="75"/>
      <c r="Y31" s="124"/>
      <c r="Z31" s="122" t="str">
        <f t="shared" si="6"/>
        <v/>
      </c>
      <c r="AA31" s="124"/>
      <c r="AB31" s="75"/>
      <c r="AC31" s="75"/>
      <c r="AD31" s="122" t="str">
        <f t="shared" si="7"/>
        <v/>
      </c>
      <c r="AE31" s="75"/>
      <c r="AF31" s="124"/>
      <c r="AG31" s="122" t="str">
        <f t="shared" si="8"/>
        <v/>
      </c>
      <c r="AH31" s="124"/>
      <c r="AI31" s="128">
        <f t="shared" si="2"/>
        <v>0</v>
      </c>
      <c r="AJ31" s="128">
        <f t="shared" si="2"/>
        <v>0</v>
      </c>
      <c r="AK31" s="122" t="str">
        <f t="shared" si="9"/>
        <v/>
      </c>
      <c r="AL31" s="126">
        <f t="shared" si="10"/>
        <v>0</v>
      </c>
      <c r="AM31" s="122" t="str">
        <f t="shared" si="11"/>
        <v/>
      </c>
      <c r="AN31" s="127" t="s">
        <v>53</v>
      </c>
      <c r="AO31" s="78"/>
    </row>
    <row r="32" spans="1:41" ht="57" x14ac:dyDescent="0.25">
      <c r="A32" s="129"/>
      <c r="B32" s="130" t="s">
        <v>169</v>
      </c>
      <c r="C32" s="75"/>
      <c r="D32" s="75"/>
      <c r="E32" s="75"/>
      <c r="F32" s="75"/>
      <c r="G32" s="75"/>
      <c r="H32" s="75"/>
      <c r="I32" s="122" t="str">
        <f t="shared" si="0"/>
        <v/>
      </c>
      <c r="J32" s="75"/>
      <c r="K32" s="124"/>
      <c r="L32" s="122" t="str">
        <f t="shared" si="1"/>
        <v/>
      </c>
      <c r="M32" s="124"/>
      <c r="N32" s="75"/>
      <c r="O32" s="75"/>
      <c r="P32" s="122" t="str">
        <f t="shared" si="3"/>
        <v/>
      </c>
      <c r="Q32" s="75"/>
      <c r="R32" s="124"/>
      <c r="S32" s="122" t="str">
        <f t="shared" si="4"/>
        <v/>
      </c>
      <c r="T32" s="124"/>
      <c r="U32" s="75"/>
      <c r="V32" s="75"/>
      <c r="W32" s="122" t="str">
        <f t="shared" si="5"/>
        <v/>
      </c>
      <c r="X32" s="75"/>
      <c r="Y32" s="124"/>
      <c r="Z32" s="122" t="str">
        <f t="shared" si="6"/>
        <v/>
      </c>
      <c r="AA32" s="124"/>
      <c r="AB32" s="75"/>
      <c r="AC32" s="75"/>
      <c r="AD32" s="122" t="str">
        <f t="shared" si="7"/>
        <v/>
      </c>
      <c r="AE32" s="75"/>
      <c r="AF32" s="124"/>
      <c r="AG32" s="122" t="str">
        <f t="shared" si="8"/>
        <v/>
      </c>
      <c r="AH32" s="124"/>
      <c r="AI32" s="128">
        <f t="shared" si="2"/>
        <v>0</v>
      </c>
      <c r="AJ32" s="128">
        <f t="shared" si="2"/>
        <v>0</v>
      </c>
      <c r="AK32" s="122" t="str">
        <f t="shared" si="9"/>
        <v/>
      </c>
      <c r="AL32" s="126">
        <f t="shared" si="10"/>
        <v>0</v>
      </c>
      <c r="AM32" s="122" t="str">
        <f t="shared" si="11"/>
        <v/>
      </c>
      <c r="AN32" s="127" t="s">
        <v>53</v>
      </c>
      <c r="AO32" s="78"/>
    </row>
    <row r="33" spans="1:41" ht="15" x14ac:dyDescent="0.25">
      <c r="A33" s="81"/>
      <c r="B33" s="81"/>
      <c r="C33" s="81"/>
      <c r="D33" s="81"/>
      <c r="E33" s="81"/>
      <c r="F33" s="81"/>
      <c r="G33" s="81">
        <f>SUM(G16:G32)</f>
        <v>7</v>
      </c>
      <c r="H33" s="81">
        <f>SUM(H16:H32)</f>
        <v>0</v>
      </c>
      <c r="I33" s="82"/>
      <c r="J33" s="81"/>
      <c r="K33" s="81">
        <f>SUM(K16:K32)</f>
        <v>0</v>
      </c>
      <c r="L33" s="81"/>
      <c r="M33" s="81"/>
      <c r="N33" s="81">
        <f>SUM(N16:N32)</f>
        <v>10</v>
      </c>
      <c r="O33" s="81">
        <f>SUM(O16:O32)</f>
        <v>0</v>
      </c>
      <c r="P33" s="81"/>
      <c r="Q33" s="81"/>
      <c r="R33" s="81">
        <f>SUM(R16:R32)</f>
        <v>0</v>
      </c>
      <c r="S33" s="81"/>
      <c r="T33" s="81"/>
      <c r="U33" s="81">
        <f>SUM(U16:U32)</f>
        <v>7</v>
      </c>
      <c r="V33" s="81">
        <f>SUM(V16:V32)</f>
        <v>0</v>
      </c>
      <c r="W33" s="81"/>
      <c r="X33" s="81"/>
      <c r="Y33" s="81">
        <f>SUM(Y16:Y32)</f>
        <v>0</v>
      </c>
      <c r="Z33" s="81"/>
      <c r="AA33" s="81"/>
      <c r="AB33" s="81">
        <f>SUM(AB16:AB32)</f>
        <v>10</v>
      </c>
      <c r="AC33" s="81">
        <f>SUM(AC16:AC32)</f>
        <v>0</v>
      </c>
      <c r="AD33" s="81"/>
      <c r="AE33" s="81"/>
      <c r="AF33" s="81">
        <f>SUM(AF16:AF32)</f>
        <v>0</v>
      </c>
      <c r="AG33" s="81"/>
      <c r="AH33" s="81"/>
      <c r="AI33" s="81">
        <f>SUM(AI16:AI32)</f>
        <v>34</v>
      </c>
      <c r="AJ33" s="81">
        <f>SUM(AJ16:AJ32)</f>
        <v>0</v>
      </c>
      <c r="AK33" s="82"/>
      <c r="AL33" s="81">
        <f>SUM(AL16:AL32)</f>
        <v>0</v>
      </c>
      <c r="AM33" s="82"/>
      <c r="AN33" s="81"/>
      <c r="AO33" s="81"/>
    </row>
    <row r="34" spans="1:41" ht="17.25" x14ac:dyDescent="0.25">
      <c r="A34" s="65"/>
      <c r="B34" s="133" t="s">
        <v>142</v>
      </c>
      <c r="C34" s="133" t="s">
        <v>2</v>
      </c>
      <c r="D34" s="84"/>
      <c r="E34" s="84"/>
      <c r="F34" s="84"/>
      <c r="G34" s="210" t="s">
        <v>5</v>
      </c>
      <c r="H34" s="210"/>
      <c r="I34" s="210"/>
      <c r="J34" s="210"/>
      <c r="K34" s="85"/>
      <c r="L34" s="85"/>
      <c r="M34" s="85"/>
      <c r="N34" s="210" t="s">
        <v>6</v>
      </c>
      <c r="O34" s="210"/>
      <c r="P34" s="210"/>
      <c r="Q34" s="210"/>
      <c r="R34" s="85"/>
      <c r="S34" s="85"/>
      <c r="T34" s="85"/>
      <c r="U34" s="210" t="s">
        <v>7</v>
      </c>
      <c r="V34" s="210"/>
      <c r="W34" s="210"/>
      <c r="X34" s="210"/>
      <c r="Y34" s="85"/>
      <c r="Z34" s="85"/>
      <c r="AA34" s="85"/>
      <c r="AB34" s="210" t="s">
        <v>8</v>
      </c>
      <c r="AC34" s="210"/>
      <c r="AD34" s="210"/>
      <c r="AE34" s="210"/>
      <c r="AF34" s="85"/>
      <c r="AG34" s="85"/>
      <c r="AH34" s="85"/>
      <c r="AI34" s="210" t="s">
        <v>141</v>
      </c>
      <c r="AJ34" s="210"/>
      <c r="AK34" s="210"/>
      <c r="AL34" s="86"/>
      <c r="AM34" s="65"/>
      <c r="AN34" s="65"/>
      <c r="AO34" s="65"/>
    </row>
    <row r="35" spans="1:41" x14ac:dyDescent="0.25">
      <c r="A35" s="65"/>
      <c r="B35" s="87"/>
      <c r="C35" s="88"/>
      <c r="D35" s="204" t="s">
        <v>148</v>
      </c>
      <c r="E35" s="204"/>
      <c r="F35" s="205"/>
      <c r="G35" s="211">
        <f>+G33/$AI$33</f>
        <v>0.20588235294117646</v>
      </c>
      <c r="H35" s="212"/>
      <c r="I35" s="212"/>
      <c r="J35" s="212"/>
      <c r="K35" s="89"/>
      <c r="L35" s="89"/>
      <c r="M35" s="89"/>
      <c r="N35" s="212">
        <f>+N33/$AI$33</f>
        <v>0.29411764705882354</v>
      </c>
      <c r="O35" s="212"/>
      <c r="P35" s="212"/>
      <c r="Q35" s="212"/>
      <c r="R35" s="89"/>
      <c r="S35" s="89"/>
      <c r="T35" s="89"/>
      <c r="U35" s="212">
        <f>+U33/$AI$33</f>
        <v>0.20588235294117646</v>
      </c>
      <c r="V35" s="212"/>
      <c r="W35" s="212"/>
      <c r="X35" s="212"/>
      <c r="Y35" s="89"/>
      <c r="Z35" s="89"/>
      <c r="AA35" s="89"/>
      <c r="AB35" s="212">
        <f>+AB33/$AI$33</f>
        <v>0.29411764705882354</v>
      </c>
      <c r="AC35" s="212"/>
      <c r="AD35" s="212"/>
      <c r="AE35" s="212"/>
      <c r="AF35" s="89"/>
      <c r="AG35" s="89"/>
      <c r="AH35" s="89"/>
      <c r="AI35" s="212">
        <f>+AI33/$AI$33</f>
        <v>1</v>
      </c>
      <c r="AJ35" s="212"/>
      <c r="AK35" s="213"/>
      <c r="AL35" s="86"/>
      <c r="AM35" s="86"/>
      <c r="AN35" s="65"/>
      <c r="AO35" s="65"/>
    </row>
    <row r="36" spans="1:41" x14ac:dyDescent="0.25">
      <c r="A36" s="65"/>
      <c r="B36" s="90"/>
      <c r="C36" s="91"/>
      <c r="D36" s="204" t="s">
        <v>149</v>
      </c>
      <c r="E36" s="204"/>
      <c r="F36" s="205"/>
      <c r="G36" s="206">
        <f>+H33/$AI$33</f>
        <v>0</v>
      </c>
      <c r="H36" s="207"/>
      <c r="I36" s="207"/>
      <c r="J36" s="207"/>
      <c r="K36" s="89"/>
      <c r="L36" s="89"/>
      <c r="M36" s="89"/>
      <c r="N36" s="207">
        <f>+O33/$AI$33</f>
        <v>0</v>
      </c>
      <c r="O36" s="207"/>
      <c r="P36" s="207"/>
      <c r="Q36" s="207"/>
      <c r="R36" s="89"/>
      <c r="S36" s="89"/>
      <c r="T36" s="89"/>
      <c r="U36" s="207">
        <f>+V33/$AI$33</f>
        <v>0</v>
      </c>
      <c r="V36" s="207"/>
      <c r="W36" s="207"/>
      <c r="X36" s="207"/>
      <c r="Y36" s="89"/>
      <c r="Z36" s="89"/>
      <c r="AA36" s="89"/>
      <c r="AB36" s="207">
        <f>+AC33/$AI$33</f>
        <v>0</v>
      </c>
      <c r="AC36" s="207"/>
      <c r="AD36" s="207"/>
      <c r="AE36" s="207"/>
      <c r="AF36" s="89"/>
      <c r="AG36" s="89"/>
      <c r="AH36" s="89"/>
      <c r="AI36" s="207">
        <f>+AJ33/$AI$33</f>
        <v>0</v>
      </c>
      <c r="AJ36" s="207"/>
      <c r="AK36" s="208"/>
      <c r="AL36" s="86"/>
      <c r="AM36" s="86"/>
      <c r="AN36" s="65"/>
      <c r="AO36" s="65"/>
    </row>
    <row r="37" spans="1:41" x14ac:dyDescent="0.25">
      <c r="A37" s="65"/>
      <c r="B37" s="90"/>
      <c r="C37" s="91"/>
      <c r="D37" s="204" t="s">
        <v>160</v>
      </c>
      <c r="E37" s="204"/>
      <c r="F37" s="205"/>
      <c r="G37" s="209">
        <f>+K33/$AI$33</f>
        <v>0</v>
      </c>
      <c r="H37" s="202"/>
      <c r="I37" s="202"/>
      <c r="J37" s="202"/>
      <c r="K37" s="89"/>
      <c r="L37" s="89"/>
      <c r="M37" s="89"/>
      <c r="N37" s="202">
        <f>+R33/$AI$33</f>
        <v>0</v>
      </c>
      <c r="O37" s="202"/>
      <c r="P37" s="202"/>
      <c r="Q37" s="202"/>
      <c r="R37" s="89"/>
      <c r="S37" s="89"/>
      <c r="T37" s="89"/>
      <c r="U37" s="202">
        <f>+Y33/$AI$33</f>
        <v>0</v>
      </c>
      <c r="V37" s="202"/>
      <c r="W37" s="202"/>
      <c r="X37" s="202"/>
      <c r="Y37" s="89"/>
      <c r="Z37" s="89"/>
      <c r="AA37" s="89"/>
      <c r="AB37" s="202">
        <f>+AF33/$AI$33</f>
        <v>0</v>
      </c>
      <c r="AC37" s="202"/>
      <c r="AD37" s="202"/>
      <c r="AE37" s="202"/>
      <c r="AF37" s="89"/>
      <c r="AG37" s="89"/>
      <c r="AH37" s="89"/>
      <c r="AI37" s="202">
        <f>+AL33/$AI$33</f>
        <v>0</v>
      </c>
      <c r="AJ37" s="202"/>
      <c r="AK37" s="203"/>
      <c r="AL37" s="65"/>
      <c r="AM37" s="65"/>
      <c r="AN37" s="65"/>
      <c r="AO37" s="65"/>
    </row>
    <row r="38" spans="1:41" x14ac:dyDescent="0.25">
      <c r="A38" s="65"/>
      <c r="B38" s="92"/>
      <c r="C38" s="93"/>
      <c r="D38" s="65"/>
      <c r="E38" s="65"/>
      <c r="F38" s="65"/>
      <c r="G38" s="65"/>
      <c r="H38" s="65"/>
      <c r="I38" s="65"/>
      <c r="J38" s="65"/>
      <c r="N38" s="65"/>
      <c r="O38" s="65"/>
      <c r="P38" s="65"/>
      <c r="Q38" s="65"/>
      <c r="U38" s="65"/>
      <c r="V38" s="65"/>
      <c r="W38" s="65"/>
      <c r="X38" s="65"/>
      <c r="AB38" s="65"/>
      <c r="AC38" s="65"/>
      <c r="AD38" s="65"/>
      <c r="AE38" s="65"/>
      <c r="AI38" s="65"/>
      <c r="AJ38" s="65"/>
      <c r="AK38" s="65"/>
      <c r="AL38" s="65"/>
      <c r="AM38" s="65"/>
      <c r="AN38" s="65"/>
      <c r="AO38" s="65"/>
    </row>
  </sheetData>
  <mergeCells count="69">
    <mergeCell ref="AI37:AK37"/>
    <mergeCell ref="D36:F36"/>
    <mergeCell ref="G36:J36"/>
    <mergeCell ref="N36:Q36"/>
    <mergeCell ref="U36:X36"/>
    <mergeCell ref="AB36:AE36"/>
    <mergeCell ref="AI36:AK36"/>
    <mergeCell ref="D37:F37"/>
    <mergeCell ref="G37:J37"/>
    <mergeCell ref="N37:Q37"/>
    <mergeCell ref="U37:X37"/>
    <mergeCell ref="AB37:AE37"/>
    <mergeCell ref="AI34:AK34"/>
    <mergeCell ref="D35:F35"/>
    <mergeCell ref="G35:J35"/>
    <mergeCell ref="N35:Q35"/>
    <mergeCell ref="U35:X35"/>
    <mergeCell ref="AB35:AE35"/>
    <mergeCell ref="AI35:AK35"/>
    <mergeCell ref="G34:J34"/>
    <mergeCell ref="N34:Q34"/>
    <mergeCell ref="U34:X34"/>
    <mergeCell ref="AB34:AE34"/>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10:B10"/>
    <mergeCell ref="C10:I10"/>
    <mergeCell ref="N10:P10"/>
    <mergeCell ref="Q10:X10"/>
    <mergeCell ref="A11:B11"/>
    <mergeCell ref="C11:I11"/>
    <mergeCell ref="A13:A15"/>
    <mergeCell ref="B13:B15"/>
    <mergeCell ref="C13:C15"/>
    <mergeCell ref="D13:D15"/>
    <mergeCell ref="E13:F14"/>
    <mergeCell ref="A8:B8"/>
    <mergeCell ref="C8:I8"/>
    <mergeCell ref="N8:P8"/>
    <mergeCell ref="Q8:X8"/>
    <mergeCell ref="A9:B9"/>
    <mergeCell ref="C9:I9"/>
    <mergeCell ref="N9:P9"/>
    <mergeCell ref="Q9:X9"/>
    <mergeCell ref="A6:B6"/>
    <mergeCell ref="C6:I6"/>
    <mergeCell ref="N6:P6"/>
    <mergeCell ref="Q6:X6"/>
    <mergeCell ref="A7:B7"/>
    <mergeCell ref="C7:I7"/>
    <mergeCell ref="N7:P7"/>
    <mergeCell ref="Q7:X7"/>
    <mergeCell ref="A1:B3"/>
    <mergeCell ref="C1:AN1"/>
    <mergeCell ref="C2:AN2"/>
    <mergeCell ref="C3:AN3"/>
    <mergeCell ref="A5:I5"/>
    <mergeCell ref="N5:X5"/>
  </mergeCells>
  <conditionalFormatting sqref="AK16:AK32">
    <cfRule type="iconSet" priority="1">
      <iconSet iconSet="3TrafficLights2">
        <cfvo type="percent" val="0"/>
        <cfvo type="num" val="0.7"/>
        <cfvo type="num" val="0.9"/>
      </iconSet>
    </cfRule>
    <cfRule type="cellIs" dxfId="29" priority="2" stopIfTrue="1" operator="greaterThan">
      <formula>0.9</formula>
    </cfRule>
    <cfRule type="cellIs" dxfId="28" priority="3" stopIfTrue="1" operator="between">
      <formula>0.7</formula>
      <formula>0.89</formula>
    </cfRule>
    <cfRule type="cellIs" dxfId="27" priority="4" stopIfTrue="1" operator="between">
      <formula>0</formula>
      <formula>0.69</formula>
    </cfRule>
  </conditionalFormatting>
  <conditionalFormatting sqref="I16:I32">
    <cfRule type="iconSet" priority="5">
      <iconSet iconSet="3TrafficLights2">
        <cfvo type="percent" val="0"/>
        <cfvo type="num" val="0.7"/>
        <cfvo type="num" val="0.9"/>
      </iconSet>
    </cfRule>
    <cfRule type="cellIs" dxfId="26" priority="6" stopIfTrue="1" operator="greaterThanOrEqual">
      <formula>0.9</formula>
    </cfRule>
    <cfRule type="cellIs" dxfId="25" priority="7" stopIfTrue="1" operator="between">
      <formula>0.7</formula>
      <formula>0.89</formula>
    </cfRule>
    <cfRule type="cellIs" dxfId="24" priority="8" stopIfTrue="1" operator="between">
      <formula>0</formula>
      <formula>0.69</formula>
    </cfRule>
  </conditionalFormatting>
  <conditionalFormatting sqref="W16:W32">
    <cfRule type="iconSet" priority="9">
      <iconSet iconSet="3TrafficLights2">
        <cfvo type="percent" val="0"/>
        <cfvo type="num" val="0.7"/>
        <cfvo type="num" val="0.9"/>
      </iconSet>
    </cfRule>
    <cfRule type="cellIs" dxfId="23" priority="10" stopIfTrue="1" operator="greaterThan">
      <formula>0.9</formula>
    </cfRule>
    <cfRule type="cellIs" dxfId="22" priority="11" stopIfTrue="1" operator="between">
      <formula>0.7</formula>
      <formula>0.89</formula>
    </cfRule>
    <cfRule type="cellIs" dxfId="21" priority="12" stopIfTrue="1" operator="between">
      <formula>0</formula>
      <formula>0.69</formula>
    </cfRule>
  </conditionalFormatting>
  <conditionalFormatting sqref="L16:L32">
    <cfRule type="iconSet" priority="13">
      <iconSet iconSet="3TrafficLights2">
        <cfvo type="percent" val="0"/>
        <cfvo type="num" val="0.7"/>
        <cfvo type="num" val="0.9"/>
      </iconSet>
    </cfRule>
    <cfRule type="cellIs" dxfId="20" priority="14" stopIfTrue="1" operator="greaterThanOrEqual">
      <formula>0.9</formula>
    </cfRule>
    <cfRule type="cellIs" dxfId="19" priority="15" stopIfTrue="1" operator="between">
      <formula>0.7</formula>
      <formula>0.89</formula>
    </cfRule>
    <cfRule type="cellIs" dxfId="18" priority="16" stopIfTrue="1" operator="between">
      <formula>0</formula>
      <formula>0.69</formula>
    </cfRule>
  </conditionalFormatting>
  <conditionalFormatting sqref="P16:P32">
    <cfRule type="iconSet" priority="17">
      <iconSet iconSet="3TrafficLights2">
        <cfvo type="percent" val="0"/>
        <cfvo type="num" val="0.7"/>
        <cfvo type="num" val="0.9"/>
      </iconSet>
    </cfRule>
    <cfRule type="cellIs" dxfId="17" priority="18" stopIfTrue="1" operator="greaterThanOrEqual">
      <formula>0.9</formula>
    </cfRule>
    <cfRule type="cellIs" dxfId="16" priority="19" stopIfTrue="1" operator="between">
      <formula>0.7</formula>
      <formula>0.89</formula>
    </cfRule>
    <cfRule type="cellIs" dxfId="15" priority="20" stopIfTrue="1" operator="between">
      <formula>0</formula>
      <formula>0.69</formula>
    </cfRule>
  </conditionalFormatting>
  <conditionalFormatting sqref="S16:S32">
    <cfRule type="iconSet" priority="21">
      <iconSet iconSet="3TrafficLights2">
        <cfvo type="percent" val="0"/>
        <cfvo type="num" val="0.7"/>
        <cfvo type="num" val="0.9"/>
      </iconSet>
    </cfRule>
    <cfRule type="cellIs" dxfId="14" priority="22" stopIfTrue="1" operator="greaterThanOrEqual">
      <formula>0.9</formula>
    </cfRule>
    <cfRule type="cellIs" dxfId="13" priority="23" stopIfTrue="1" operator="between">
      <formula>0.7</formula>
      <formula>0.89</formula>
    </cfRule>
    <cfRule type="cellIs" dxfId="12" priority="24" stopIfTrue="1" operator="between">
      <formula>0</formula>
      <formula>0.69</formula>
    </cfRule>
  </conditionalFormatting>
  <conditionalFormatting sqref="AD16:AD32">
    <cfRule type="iconSet" priority="25">
      <iconSet iconSet="3TrafficLights2">
        <cfvo type="percent" val="0"/>
        <cfvo type="num" val="0.7"/>
        <cfvo type="num" val="0.9"/>
      </iconSet>
    </cfRule>
    <cfRule type="cellIs" dxfId="11" priority="26" stopIfTrue="1" operator="greaterThanOrEqual">
      <formula>0.9</formula>
    </cfRule>
    <cfRule type="cellIs" dxfId="10" priority="27" stopIfTrue="1" operator="between">
      <formula>0.7</formula>
      <formula>0.89</formula>
    </cfRule>
    <cfRule type="cellIs" dxfId="9" priority="28" stopIfTrue="1" operator="between">
      <formula>0</formula>
      <formula>0.69</formula>
    </cfRule>
  </conditionalFormatting>
  <conditionalFormatting sqref="AG16:AG32">
    <cfRule type="iconSet" priority="29">
      <iconSet iconSet="3TrafficLights2">
        <cfvo type="percent" val="0"/>
        <cfvo type="num" val="0.7"/>
        <cfvo type="num" val="0.9"/>
      </iconSet>
    </cfRule>
    <cfRule type="cellIs" dxfId="8" priority="30" stopIfTrue="1" operator="greaterThanOrEqual">
      <formula>0.9</formula>
    </cfRule>
    <cfRule type="cellIs" dxfId="7" priority="31" stopIfTrue="1" operator="between">
      <formula>0.7</formula>
      <formula>0.89</formula>
    </cfRule>
    <cfRule type="cellIs" dxfId="6" priority="32" stopIfTrue="1" operator="between">
      <formula>0</formula>
      <formula>0.69</formula>
    </cfRule>
  </conditionalFormatting>
  <conditionalFormatting sqref="Z16:Z32">
    <cfRule type="iconSet" priority="33">
      <iconSet iconSet="3TrafficLights2">
        <cfvo type="percent" val="0"/>
        <cfvo type="num" val="0.7"/>
        <cfvo type="num" val="0.9"/>
      </iconSet>
    </cfRule>
    <cfRule type="cellIs" dxfId="5" priority="34" stopIfTrue="1" operator="greaterThanOrEqual">
      <formula>0.9</formula>
    </cfRule>
    <cfRule type="cellIs" dxfId="4" priority="35" stopIfTrue="1" operator="between">
      <formula>0.7</formula>
      <formula>0.89</formula>
    </cfRule>
    <cfRule type="cellIs" dxfId="3" priority="36" stopIfTrue="1" operator="between">
      <formula>0</formula>
      <formula>0.69</formula>
    </cfRule>
  </conditionalFormatting>
  <conditionalFormatting sqref="AM16:AM32">
    <cfRule type="iconSet" priority="37">
      <iconSet iconSet="3TrafficLights2">
        <cfvo type="percent" val="0"/>
        <cfvo type="num" val="0.7"/>
        <cfvo type="num" val="0.9"/>
      </iconSet>
    </cfRule>
    <cfRule type="cellIs" dxfId="2" priority="38" stopIfTrue="1" operator="greaterThanOrEqual">
      <formula>0.9</formula>
    </cfRule>
    <cfRule type="cellIs" dxfId="1" priority="39" stopIfTrue="1" operator="between">
      <formula>0.7</formula>
      <formula>0.89</formula>
    </cfRule>
    <cfRule type="cellIs" dxfId="0" priority="40" stopIfTrue="1" operator="between">
      <formula>0</formula>
      <formula>0.69</formula>
    </cfRule>
  </conditionalFormatting>
  <dataValidations count="5">
    <dataValidation type="list" allowBlank="1" showInputMessage="1" showErrorMessage="1" sqref="B35:B38">
      <formula1>"Formulación versión 1, Actualización versión 2, Actualización versión 3, Actualización versión 4"</formula1>
    </dataValidation>
    <dataValidation type="date" allowBlank="1" showInputMessage="1" showErrorMessage="1" sqref="C35:C38 E30:F32">
      <formula1>43831</formula1>
      <formula2>44196</formula2>
    </dataValidation>
    <dataValidation type="list" allowBlank="1" showInputMessage="1" showErrorMessage="1" sqref="Q7">
      <formula1>INDIRECT($AN$6)</formula1>
    </dataValidation>
    <dataValidation type="list" allowBlank="1" showInputMessage="1" showErrorMessage="1" sqref="Q8:X8">
      <formula1>INDIRECT($AN$8)</formula1>
    </dataValidation>
    <dataValidation type="list" allowBlank="1" showInputMessage="1" showErrorMessage="1" sqref="Q10">
      <formula1>INDIRECT($AN$9)</formula1>
    </dataValidation>
  </dataValidations>
  <hyperlinks>
    <hyperlink ref="C1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[3]Listas!#REF!</xm:f>
          </x14:formula1>
          <xm:sqref>Q6:X6</xm:sqref>
        </x14:dataValidation>
        <x14:dataValidation type="list" allowBlank="1" showInputMessage="1" showErrorMessage="1">
          <x14:formula1>
            <xm:f>[3]Listas!#REF!</xm:f>
          </x14:formula1>
          <xm:sqref>Q9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Listas</vt:lpstr>
      <vt:lpstr>PLAN I. CAPACITACIÓN</vt:lpstr>
      <vt:lpstr>PLAN BIENESTAR</vt:lpstr>
      <vt:lpstr>PLAN VACANTES</vt:lpstr>
      <vt:lpstr>SST</vt:lpstr>
      <vt:lpstr>PLAN E Y C</vt:lpstr>
      <vt:lpstr>ACI</vt:lpstr>
      <vt:lpstr>'PLAN I. CAPACITACIÓN'!Área_de_impresión</vt:lpstr>
      <vt:lpstr>OAJ</vt:lpstr>
      <vt:lpstr>OAJ_PI</vt:lpstr>
      <vt:lpstr>OAP</vt:lpstr>
      <vt:lpstr>OAP_PI</vt:lpstr>
      <vt:lpstr>ob3_</vt:lpstr>
      <vt:lpstr>ob4_</vt:lpstr>
      <vt:lpstr>ob5_</vt:lpstr>
      <vt:lpstr>OBJ_1</vt:lpstr>
      <vt:lpstr>OBJ_2</vt:lpstr>
      <vt:lpstr>OBJ_3</vt:lpstr>
      <vt:lpstr>OBJ_4</vt:lpstr>
      <vt:lpstr>OBJ_5</vt:lpstr>
      <vt:lpstr>Proyectos</vt:lpstr>
      <vt:lpstr>SDAP</vt:lpstr>
      <vt:lpstr>SDAP_PI</vt:lpstr>
      <vt:lpstr>SDAP_PI_</vt:lpstr>
      <vt:lpstr>SGC</vt:lpstr>
      <vt:lpstr>SGC_PI</vt:lpstr>
      <vt:lpstr>SGTP</vt:lpstr>
      <vt:lpstr>SGTP_PI</vt:lpstr>
      <vt:lpstr>SPIP</vt:lpstr>
      <vt:lpstr>SPIP_PI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User</cp:lastModifiedBy>
  <cp:lastPrinted>2019-12-13T15:13:37Z</cp:lastPrinted>
  <dcterms:created xsi:type="dcterms:W3CDTF">2017-08-25T21:31:59Z</dcterms:created>
  <dcterms:modified xsi:type="dcterms:W3CDTF">2020-04-03T16:41:24Z</dcterms:modified>
</cp:coreProperties>
</file>