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cer\Documents\LABORAL\PLANES INSTITUCIONALES\REPORTE POA I TRIM\V3 PLANES\"/>
    </mc:Choice>
  </mc:AlternateContent>
  <bookViews>
    <workbookView xWindow="0" yWindow="0" windowWidth="20490" windowHeight="7755" firstSheet="1" activeTab="5"/>
  </bookViews>
  <sheets>
    <sheet name="Listas" sheetId="2" state="hidden" r:id="rId1"/>
    <sheet name="PLAN I. CAPACITACIÓN" sheetId="1" r:id="rId2"/>
    <sheet name="PLAN BIENESTAR" sheetId="5" r:id="rId3"/>
    <sheet name="PLAN VACANTES" sheetId="6" r:id="rId4"/>
    <sheet name="SST" sheetId="7" r:id="rId5"/>
    <sheet name="PLAN E Y C" sheetId="8" r:id="rId6"/>
  </sheets>
  <externalReferences>
    <externalReference r:id="rId7"/>
    <externalReference r:id="rId8"/>
    <externalReference r:id="rId9"/>
  </externalReferences>
  <definedNames>
    <definedName name="ACI">Listas!$D$29</definedName>
    <definedName name="_xlnm.Print_Area" localSheetId="1">'PLAN I. CAPACITACIÓN'!$A$1:$AN$44</definedName>
    <definedName name="OAJ">Listas!$D$16:$D$17</definedName>
    <definedName name="OAJ_1110">Listas!#REF!</definedName>
    <definedName name="OAJ_PI">Listas!$H$20</definedName>
    <definedName name="OAP">Listas!$D$14:$D$15</definedName>
    <definedName name="OAP_1110">Listas!#REF!</definedName>
    <definedName name="OAP_PI">Listas!$H$19</definedName>
    <definedName name="ob1_">Listas!#REF!</definedName>
    <definedName name="ob2_">Listas!#REF!</definedName>
    <definedName name="ob3_">Listas!$D$40:$D$47</definedName>
    <definedName name="ob4_">Listas!$D$20:$D$32</definedName>
    <definedName name="ob5_">Listas!$D$33:$D$39</definedName>
    <definedName name="OBJ_1">Listas!$S$4:$S$6</definedName>
    <definedName name="OBJ_2">Listas!$S$7:$S$11</definedName>
    <definedName name="OBJ_3">Listas!$S$12:$S$18</definedName>
    <definedName name="OBJ_4">Listas!$S$19:$S$24</definedName>
    <definedName name="OBJ_5">Listas!$S$25:$S$30</definedName>
    <definedName name="objetivos">[1]Listas!$L$3:$L$8</definedName>
    <definedName name="Proyectos">Listas!$A$2:$A$6</definedName>
    <definedName name="SDAP">Listas!$D$19:$D$20</definedName>
    <definedName name="SDAP_1024">Listas!#REF!</definedName>
    <definedName name="SDAP_1107">Listas!#REF!</definedName>
    <definedName name="SDAP_PI">Listas!$H$14,Listas!$H$15</definedName>
    <definedName name="SDAP_PI_">Listas!$H$14:$H$15</definedName>
    <definedName name="SGC">Listas!$D$22:$D$28</definedName>
    <definedName name="SGC_1110">Listas!#REF!</definedName>
    <definedName name="SGC_PI">Listas!$H$18</definedName>
    <definedName name="SGTP">Listas!$D$21</definedName>
    <definedName name="SGTP_1112">Listas!#REF!</definedName>
    <definedName name="SGTP_PI">Listas!$H$17</definedName>
    <definedName name="SPIP">Listas!$D$18</definedName>
    <definedName name="SPIP_1114">Listas!#REF!</definedName>
    <definedName name="SPIP_PI">Listas!$H$16</definedName>
  </definedNames>
  <calcPr calcId="152511"/>
</workbook>
</file>

<file path=xl/calcChain.xml><?xml version="1.0" encoding="utf-8"?>
<calcChain xmlns="http://schemas.openxmlformats.org/spreadsheetml/2006/main">
  <c r="AM34" i="1" l="1"/>
  <c r="AM35" i="1"/>
  <c r="AL34" i="1"/>
  <c r="AL35" i="1"/>
  <c r="AK34" i="1"/>
  <c r="AK35" i="1"/>
  <c r="AJ34" i="1"/>
  <c r="AJ35" i="1"/>
  <c r="AI34" i="1"/>
  <c r="AI35" i="1"/>
  <c r="I34" i="1"/>
  <c r="I35" i="1"/>
  <c r="P34" i="1"/>
  <c r="P35" i="1"/>
  <c r="AD34" i="1"/>
  <c r="AD35" i="1"/>
  <c r="W32" i="1"/>
  <c r="W33" i="1"/>
  <c r="W34" i="1"/>
  <c r="W35" i="1"/>
  <c r="AM17" i="7" l="1"/>
  <c r="AM18" i="7"/>
  <c r="AM19" i="7"/>
  <c r="AM20" i="7"/>
  <c r="AM21" i="7"/>
  <c r="AM22" i="7"/>
  <c r="AM23" i="7"/>
  <c r="AM24" i="7"/>
  <c r="AM25" i="7"/>
  <c r="AM26" i="7"/>
  <c r="AM27" i="7"/>
  <c r="AM28" i="7"/>
  <c r="AM30" i="7"/>
  <c r="AM31" i="7"/>
  <c r="AM32" i="7"/>
  <c r="AK17" i="7"/>
  <c r="AK19" i="7"/>
  <c r="AK20" i="7"/>
  <c r="AK21" i="7"/>
  <c r="AK22" i="7"/>
  <c r="AK23" i="7"/>
  <c r="AK24" i="7"/>
  <c r="AK25" i="7"/>
  <c r="AK26" i="7"/>
  <c r="AK27" i="7"/>
  <c r="AK28" i="7"/>
  <c r="AK30" i="7"/>
  <c r="AK31" i="7"/>
  <c r="AK32" i="7"/>
  <c r="AI17" i="7"/>
  <c r="AI18" i="7"/>
  <c r="AI19" i="7"/>
  <c r="AI20" i="7"/>
  <c r="AI21" i="7"/>
  <c r="AI22" i="7"/>
  <c r="AI23" i="7"/>
  <c r="AI24" i="7"/>
  <c r="AI25" i="7"/>
  <c r="AI26" i="7"/>
  <c r="AI27" i="7"/>
  <c r="AI28" i="7"/>
  <c r="AI29" i="7"/>
  <c r="AM29" i="7" s="1"/>
  <c r="AI30" i="7"/>
  <c r="AI31" i="7"/>
  <c r="AI32" i="7"/>
  <c r="AJ17" i="7"/>
  <c r="AJ18" i="7"/>
  <c r="AK18" i="7" s="1"/>
  <c r="AJ19" i="7"/>
  <c r="AJ20" i="7"/>
  <c r="AJ21" i="7"/>
  <c r="AJ22" i="7"/>
  <c r="AJ23" i="7"/>
  <c r="AJ24" i="7"/>
  <c r="AJ25" i="7"/>
  <c r="AJ26" i="7"/>
  <c r="AJ27" i="7"/>
  <c r="AJ28" i="7"/>
  <c r="AJ29" i="7"/>
  <c r="AJ30" i="7"/>
  <c r="AJ31" i="7"/>
  <c r="AJ32" i="7"/>
  <c r="AD32" i="7"/>
  <c r="AD31" i="7"/>
  <c r="AD30" i="7"/>
  <c r="AD29" i="7"/>
  <c r="AD28" i="7"/>
  <c r="AD27" i="7"/>
  <c r="AD26" i="7"/>
  <c r="AD25" i="7"/>
  <c r="AD24" i="7"/>
  <c r="AD23" i="7"/>
  <c r="AD22" i="7"/>
  <c r="AD21" i="7"/>
  <c r="AD20" i="7"/>
  <c r="AD19" i="7"/>
  <c r="AD18" i="7"/>
  <c r="AD17" i="7"/>
  <c r="AD16" i="7"/>
  <c r="W32" i="7"/>
  <c r="W31" i="7"/>
  <c r="W30" i="7"/>
  <c r="W29" i="7"/>
  <c r="W28" i="7"/>
  <c r="W27" i="7"/>
  <c r="W26" i="7"/>
  <c r="W25" i="7"/>
  <c r="W24" i="7"/>
  <c r="W23" i="7"/>
  <c r="W22" i="7"/>
  <c r="W21" i="7"/>
  <c r="W20" i="7"/>
  <c r="W19" i="7"/>
  <c r="W18" i="7"/>
  <c r="W17" i="7"/>
  <c r="W16" i="7"/>
  <c r="P32" i="7"/>
  <c r="P31" i="7"/>
  <c r="P30" i="7"/>
  <c r="P29" i="7"/>
  <c r="P28" i="7"/>
  <c r="P27" i="7"/>
  <c r="P26" i="7"/>
  <c r="P25" i="7"/>
  <c r="P24" i="7"/>
  <c r="P23" i="7"/>
  <c r="P22" i="7"/>
  <c r="P21" i="7"/>
  <c r="P20" i="7"/>
  <c r="P19" i="7"/>
  <c r="P18" i="7"/>
  <c r="P17" i="7"/>
  <c r="P16" i="7"/>
  <c r="I17" i="7"/>
  <c r="I18" i="7"/>
  <c r="I19" i="7"/>
  <c r="I20" i="7"/>
  <c r="I21" i="7"/>
  <c r="I22" i="7"/>
  <c r="I23" i="7"/>
  <c r="I24" i="7"/>
  <c r="I25" i="7"/>
  <c r="I26" i="7"/>
  <c r="I27" i="7"/>
  <c r="I28" i="7"/>
  <c r="I29" i="7"/>
  <c r="I30" i="7"/>
  <c r="I31" i="7"/>
  <c r="I32" i="7"/>
  <c r="I16" i="7"/>
  <c r="AL17" i="7"/>
  <c r="AC33" i="7"/>
  <c r="AB33" i="7"/>
  <c r="V33" i="7"/>
  <c r="U33" i="7"/>
  <c r="O33" i="7"/>
  <c r="N33" i="7"/>
  <c r="H33" i="7"/>
  <c r="AK29" i="7" l="1"/>
  <c r="AJ33" i="7"/>
  <c r="AI32" i="8"/>
  <c r="AI33" i="7" l="1"/>
  <c r="G35" i="5" l="1"/>
  <c r="I28" i="8" l="1"/>
  <c r="AF33" i="8" l="1"/>
  <c r="AC33" i="8"/>
  <c r="AB33" i="8"/>
  <c r="Y33" i="8"/>
  <c r="V33" i="8"/>
  <c r="U33" i="8"/>
  <c r="R33" i="8"/>
  <c r="O33" i="8"/>
  <c r="N33" i="8"/>
  <c r="K33" i="8"/>
  <c r="H33" i="8"/>
  <c r="G33" i="8"/>
  <c r="AL32" i="8"/>
  <c r="AM32" i="8" s="1"/>
  <c r="AJ32" i="8"/>
  <c r="AK32" i="8" s="1"/>
  <c r="AG32" i="8"/>
  <c r="AD32" i="8"/>
  <c r="Z32" i="8"/>
  <c r="W32" i="8"/>
  <c r="S32" i="8"/>
  <c r="P32" i="8"/>
  <c r="L32" i="8"/>
  <c r="I32" i="8"/>
  <c r="AL31" i="8"/>
  <c r="AJ31" i="8"/>
  <c r="AI31" i="8"/>
  <c r="AG31" i="8"/>
  <c r="AD31" i="8"/>
  <c r="Z31" i="8"/>
  <c r="W31" i="8"/>
  <c r="S31" i="8"/>
  <c r="P31" i="8"/>
  <c r="L31" i="8"/>
  <c r="I31" i="8"/>
  <c r="AL30" i="8"/>
  <c r="AJ30" i="8"/>
  <c r="AK30" i="8" s="1"/>
  <c r="AI30" i="8"/>
  <c r="AG30" i="8"/>
  <c r="AD30" i="8"/>
  <c r="Z30" i="8"/>
  <c r="W30" i="8"/>
  <c r="S30" i="8"/>
  <c r="P30" i="8"/>
  <c r="L30" i="8"/>
  <c r="I30" i="8"/>
  <c r="AL29" i="8"/>
  <c r="AJ29" i="8"/>
  <c r="AI29" i="8"/>
  <c r="AG29" i="8"/>
  <c r="AD29" i="8"/>
  <c r="Z29" i="8"/>
  <c r="W29" i="8"/>
  <c r="S29" i="8"/>
  <c r="P29" i="8"/>
  <c r="L29" i="8"/>
  <c r="I29" i="8"/>
  <c r="AL28" i="8"/>
  <c r="AJ28" i="8"/>
  <c r="AK28" i="8" s="1"/>
  <c r="AI28" i="8"/>
  <c r="AG28" i="8"/>
  <c r="AD28" i="8"/>
  <c r="Z28" i="8"/>
  <c r="W28" i="8"/>
  <c r="S28" i="8"/>
  <c r="P28" i="8"/>
  <c r="L28" i="8"/>
  <c r="AL27" i="8"/>
  <c r="AJ27" i="8"/>
  <c r="AI27" i="8"/>
  <c r="AM27" i="8" s="1"/>
  <c r="AG27" i="8"/>
  <c r="AD27" i="8"/>
  <c r="Z27" i="8"/>
  <c r="W27" i="8"/>
  <c r="S27" i="8"/>
  <c r="P27" i="8"/>
  <c r="L27" i="8"/>
  <c r="I27" i="8"/>
  <c r="AL26" i="8"/>
  <c r="AJ26" i="8"/>
  <c r="AI26" i="8"/>
  <c r="AG26" i="8"/>
  <c r="AD26" i="8"/>
  <c r="Z26" i="8"/>
  <c r="W26" i="8"/>
  <c r="S26" i="8"/>
  <c r="P26" i="8"/>
  <c r="L26" i="8"/>
  <c r="I26" i="8"/>
  <c r="AL25" i="8"/>
  <c r="AM25" i="8" s="1"/>
  <c r="AJ25" i="8"/>
  <c r="AK25" i="8" s="1"/>
  <c r="AI25" i="8"/>
  <c r="AG25" i="8"/>
  <c r="AD25" i="8"/>
  <c r="Z25" i="8"/>
  <c r="W25" i="8"/>
  <c r="S25" i="8"/>
  <c r="P25" i="8"/>
  <c r="L25" i="8"/>
  <c r="I25" i="8"/>
  <c r="AL24" i="8"/>
  <c r="AJ24" i="8"/>
  <c r="AI24" i="8"/>
  <c r="AG24" i="8"/>
  <c r="AD24" i="8"/>
  <c r="Z24" i="8"/>
  <c r="W24" i="8"/>
  <c r="S24" i="8"/>
  <c r="P24" i="8"/>
  <c r="L24" i="8"/>
  <c r="I24" i="8"/>
  <c r="AL23" i="8"/>
  <c r="AJ23" i="8"/>
  <c r="AI23" i="8"/>
  <c r="AG23" i="8"/>
  <c r="AD23" i="8"/>
  <c r="Z23" i="8"/>
  <c r="W23" i="8"/>
  <c r="S23" i="8"/>
  <c r="P23" i="8"/>
  <c r="L23" i="8"/>
  <c r="I23" i="8"/>
  <c r="AL22" i="8"/>
  <c r="AJ22" i="8"/>
  <c r="AI22" i="8"/>
  <c r="AG22" i="8"/>
  <c r="AD22" i="8"/>
  <c r="Z22" i="8"/>
  <c r="W22" i="8"/>
  <c r="S22" i="8"/>
  <c r="P22" i="8"/>
  <c r="L22" i="8"/>
  <c r="I22" i="8"/>
  <c r="AL21" i="8"/>
  <c r="AM21" i="8" s="1"/>
  <c r="AJ21" i="8"/>
  <c r="AK21" i="8" s="1"/>
  <c r="AI21" i="8"/>
  <c r="AG21" i="8"/>
  <c r="AD21" i="8"/>
  <c r="Z21" i="8"/>
  <c r="W21" i="8"/>
  <c r="S21" i="8"/>
  <c r="P21" i="8"/>
  <c r="L21" i="8"/>
  <c r="I21" i="8"/>
  <c r="AL20" i="8"/>
  <c r="AM20" i="8" s="1"/>
  <c r="AJ20" i="8"/>
  <c r="AK20" i="8" s="1"/>
  <c r="AI20" i="8"/>
  <c r="AG20" i="8"/>
  <c r="AD20" i="8"/>
  <c r="Z20" i="8"/>
  <c r="W20" i="8"/>
  <c r="S20" i="8"/>
  <c r="P20" i="8"/>
  <c r="L20" i="8"/>
  <c r="AL19" i="8"/>
  <c r="AJ19" i="8"/>
  <c r="AI19" i="8"/>
  <c r="AM19" i="8" s="1"/>
  <c r="AL18" i="8"/>
  <c r="AJ18" i="8"/>
  <c r="AK18" i="8" s="1"/>
  <c r="AI18" i="8"/>
  <c r="AL17" i="8"/>
  <c r="AJ17" i="8"/>
  <c r="AK17" i="8" s="1"/>
  <c r="AI17" i="8"/>
  <c r="AG17" i="8"/>
  <c r="AD17" i="8"/>
  <c r="Z17" i="8"/>
  <c r="W17" i="8"/>
  <c r="S17" i="8"/>
  <c r="P17" i="8"/>
  <c r="L17" i="8"/>
  <c r="I17" i="8"/>
  <c r="AL16" i="8"/>
  <c r="AJ16" i="8"/>
  <c r="AI16" i="8"/>
  <c r="AG16" i="8"/>
  <c r="AD16" i="8"/>
  <c r="Z16" i="8"/>
  <c r="W16" i="8"/>
  <c r="S16" i="8"/>
  <c r="P16" i="8"/>
  <c r="L16" i="8"/>
  <c r="I16" i="8"/>
  <c r="AN9" i="8"/>
  <c r="AN8" i="8"/>
  <c r="AN6" i="8"/>
  <c r="AF33" i="7"/>
  <c r="Y33" i="7"/>
  <c r="R33" i="7"/>
  <c r="K33" i="7"/>
  <c r="AL32" i="7"/>
  <c r="AG32" i="7"/>
  <c r="Z32" i="7"/>
  <c r="S32" i="7"/>
  <c r="AL31" i="7"/>
  <c r="AG31" i="7"/>
  <c r="Z31" i="7"/>
  <c r="S31" i="7"/>
  <c r="L31" i="7"/>
  <c r="AL30" i="7"/>
  <c r="AG30" i="7"/>
  <c r="Z30" i="7"/>
  <c r="S30" i="7"/>
  <c r="L30" i="7"/>
  <c r="AL29" i="7"/>
  <c r="AG29" i="7"/>
  <c r="Z29" i="7"/>
  <c r="S29" i="7"/>
  <c r="L29" i="7"/>
  <c r="AL28" i="7"/>
  <c r="AG28" i="7"/>
  <c r="Z28" i="7"/>
  <c r="S28" i="7"/>
  <c r="L28" i="7"/>
  <c r="AL27" i="7"/>
  <c r="AG27" i="7"/>
  <c r="Z27" i="7"/>
  <c r="S27" i="7"/>
  <c r="L27" i="7"/>
  <c r="AL26" i="7"/>
  <c r="AG26" i="7"/>
  <c r="Z26" i="7"/>
  <c r="S26" i="7"/>
  <c r="L26" i="7"/>
  <c r="AL25" i="7"/>
  <c r="AG25" i="7"/>
  <c r="Z25" i="7"/>
  <c r="S25" i="7"/>
  <c r="L25" i="7"/>
  <c r="AL24" i="7"/>
  <c r="AG24" i="7"/>
  <c r="Z24" i="7"/>
  <c r="S24" i="7"/>
  <c r="L24" i="7"/>
  <c r="AL23" i="7"/>
  <c r="AG23" i="7"/>
  <c r="Z23" i="7"/>
  <c r="S23" i="7"/>
  <c r="L23" i="7"/>
  <c r="AL22" i="7"/>
  <c r="AG22" i="7"/>
  <c r="Z22" i="7"/>
  <c r="S22" i="7"/>
  <c r="L22" i="7"/>
  <c r="AL21" i="7"/>
  <c r="AG21" i="7"/>
  <c r="Z21" i="7"/>
  <c r="S21" i="7"/>
  <c r="L21" i="7"/>
  <c r="AL20" i="7"/>
  <c r="AG20" i="7"/>
  <c r="Z20" i="7"/>
  <c r="S20" i="7"/>
  <c r="L20" i="7"/>
  <c r="AL19" i="7"/>
  <c r="AG19" i="7"/>
  <c r="Z19" i="7"/>
  <c r="S19" i="7"/>
  <c r="L19" i="7"/>
  <c r="AL18" i="7"/>
  <c r="AG18" i="7"/>
  <c r="Z18" i="7"/>
  <c r="S18" i="7"/>
  <c r="L18" i="7"/>
  <c r="AL16" i="7"/>
  <c r="AJ16" i="7"/>
  <c r="AI16" i="7"/>
  <c r="AG16" i="7"/>
  <c r="Z16" i="7"/>
  <c r="S16" i="7"/>
  <c r="L16" i="7"/>
  <c r="AN9" i="7"/>
  <c r="AN8" i="7"/>
  <c r="AN6" i="7"/>
  <c r="AK24" i="8" l="1"/>
  <c r="AM24" i="8"/>
  <c r="AM17" i="8"/>
  <c r="G36" i="7"/>
  <c r="AM28" i="8"/>
  <c r="AM26" i="8"/>
  <c r="AM16" i="8"/>
  <c r="AM18" i="8"/>
  <c r="AK22" i="8"/>
  <c r="AK26" i="8"/>
  <c r="AK29" i="8"/>
  <c r="AK16" i="7"/>
  <c r="AI33" i="8"/>
  <c r="G35" i="8" s="1"/>
  <c r="AK19" i="8"/>
  <c r="AK27" i="8"/>
  <c r="AJ33" i="8"/>
  <c r="AM23" i="8"/>
  <c r="AM31" i="8"/>
  <c r="AK16" i="8"/>
  <c r="AM22" i="8"/>
  <c r="AK23" i="8"/>
  <c r="AM29" i="8"/>
  <c r="AM30" i="8"/>
  <c r="AK31" i="8"/>
  <c r="AL33" i="8"/>
  <c r="N36" i="7"/>
  <c r="AM16" i="7"/>
  <c r="AL33" i="7"/>
  <c r="L32" i="7"/>
  <c r="G33" i="7"/>
  <c r="N37" i="8" l="1"/>
  <c r="AI35" i="8"/>
  <c r="AB37" i="8"/>
  <c r="N35" i="8"/>
  <c r="G37" i="8"/>
  <c r="AI36" i="8"/>
  <c r="G36" i="8"/>
  <c r="AB36" i="8"/>
  <c r="N36" i="8"/>
  <c r="U37" i="8"/>
  <c r="AB35" i="8"/>
  <c r="AI37" i="8"/>
  <c r="U35" i="8"/>
  <c r="U36" i="8"/>
  <c r="AI36" i="7"/>
  <c r="AI37" i="7"/>
  <c r="AB36" i="7"/>
  <c r="G35" i="7"/>
  <c r="AB37" i="7"/>
  <c r="U35" i="7"/>
  <c r="U37" i="7"/>
  <c r="AI35" i="7"/>
  <c r="N37" i="7"/>
  <c r="U36" i="7"/>
  <c r="AB35" i="7"/>
  <c r="N35" i="7"/>
  <c r="G37" i="7"/>
  <c r="AF22" i="6" l="1"/>
  <c r="AC22" i="6"/>
  <c r="AB22" i="6"/>
  <c r="Y22" i="6"/>
  <c r="V22" i="6"/>
  <c r="U22" i="6"/>
  <c r="R22" i="6"/>
  <c r="O22" i="6"/>
  <c r="N22" i="6"/>
  <c r="K22" i="6"/>
  <c r="H22" i="6"/>
  <c r="G22" i="6"/>
  <c r="AL21" i="6"/>
  <c r="AJ21" i="6"/>
  <c r="AI21" i="6"/>
  <c r="AG21" i="6"/>
  <c r="AD21" i="6"/>
  <c r="Z21" i="6"/>
  <c r="W21" i="6"/>
  <c r="S21" i="6"/>
  <c r="P21" i="6"/>
  <c r="L21" i="6"/>
  <c r="I21" i="6"/>
  <c r="AL20" i="6"/>
  <c r="AJ20" i="6"/>
  <c r="AI20" i="6"/>
  <c r="AG20" i="6"/>
  <c r="AD20" i="6"/>
  <c r="Z20" i="6"/>
  <c r="W20" i="6"/>
  <c r="S20" i="6"/>
  <c r="P20" i="6"/>
  <c r="L20" i="6"/>
  <c r="I20" i="6"/>
  <c r="AL19" i="6"/>
  <c r="AJ19" i="6"/>
  <c r="AI19" i="6"/>
  <c r="AG19" i="6"/>
  <c r="AD19" i="6"/>
  <c r="Z19" i="6"/>
  <c r="W19" i="6"/>
  <c r="S19" i="6"/>
  <c r="P19" i="6"/>
  <c r="L19" i="6"/>
  <c r="I19" i="6"/>
  <c r="AL18" i="6"/>
  <c r="AJ18" i="6"/>
  <c r="AI18" i="6"/>
  <c r="AG18" i="6"/>
  <c r="AD18" i="6"/>
  <c r="Z18" i="6"/>
  <c r="W18" i="6"/>
  <c r="S18" i="6"/>
  <c r="P18" i="6"/>
  <c r="L18" i="6"/>
  <c r="I18" i="6"/>
  <c r="AL17" i="6"/>
  <c r="AJ17" i="6"/>
  <c r="AI17" i="6"/>
  <c r="AG17" i="6"/>
  <c r="AD17" i="6"/>
  <c r="Z17" i="6"/>
  <c r="W17" i="6"/>
  <c r="S17" i="6"/>
  <c r="P17" i="6"/>
  <c r="L17" i="6"/>
  <c r="I17" i="6"/>
  <c r="AL16" i="6"/>
  <c r="AJ16" i="6"/>
  <c r="AI16" i="6"/>
  <c r="AG16" i="6"/>
  <c r="AD16" i="6"/>
  <c r="Z16" i="6"/>
  <c r="W16" i="6"/>
  <c r="S16" i="6"/>
  <c r="P16" i="6"/>
  <c r="L16" i="6"/>
  <c r="I16" i="6"/>
  <c r="AN9" i="6"/>
  <c r="AN8" i="6"/>
  <c r="AN6" i="6"/>
  <c r="AF35" i="5"/>
  <c r="AC35" i="5"/>
  <c r="AB35" i="5"/>
  <c r="Y35" i="5"/>
  <c r="V35" i="5"/>
  <c r="U35" i="5"/>
  <c r="R35" i="5"/>
  <c r="O35" i="5"/>
  <c r="N35" i="5"/>
  <c r="K35" i="5"/>
  <c r="H35" i="5"/>
  <c r="AL34" i="5"/>
  <c r="AJ34" i="5"/>
  <c r="AI34" i="5"/>
  <c r="AG34" i="5"/>
  <c r="AD34" i="5"/>
  <c r="Z34" i="5"/>
  <c r="W34" i="5"/>
  <c r="S34" i="5"/>
  <c r="P34" i="5"/>
  <c r="L34" i="5"/>
  <c r="I34" i="5"/>
  <c r="AL33" i="5"/>
  <c r="AJ33" i="5"/>
  <c r="AI33" i="5"/>
  <c r="AG33" i="5"/>
  <c r="AD33" i="5"/>
  <c r="Z33" i="5"/>
  <c r="W33" i="5"/>
  <c r="S33" i="5"/>
  <c r="P33" i="5"/>
  <c r="L33" i="5"/>
  <c r="I33" i="5"/>
  <c r="AL32" i="5"/>
  <c r="AM32" i="5" s="1"/>
  <c r="AJ32" i="5"/>
  <c r="AK32" i="5" s="1"/>
  <c r="AI32" i="5"/>
  <c r="AG32" i="5"/>
  <c r="AD32" i="5"/>
  <c r="Z32" i="5"/>
  <c r="W32" i="5"/>
  <c r="S32" i="5"/>
  <c r="P32" i="5"/>
  <c r="L32" i="5"/>
  <c r="I32" i="5"/>
  <c r="AL31" i="5"/>
  <c r="AK31" i="5"/>
  <c r="AJ31" i="5"/>
  <c r="AI31" i="5"/>
  <c r="AG31" i="5"/>
  <c r="AD31" i="5"/>
  <c r="Z31" i="5"/>
  <c r="W31" i="5"/>
  <c r="S31" i="5"/>
  <c r="P31" i="5"/>
  <c r="L31" i="5"/>
  <c r="I31" i="5"/>
  <c r="AL30" i="5"/>
  <c r="AK30" i="5"/>
  <c r="AJ30" i="5"/>
  <c r="AI30" i="5"/>
  <c r="AG30" i="5"/>
  <c r="AD30" i="5"/>
  <c r="Z30" i="5"/>
  <c r="W30" i="5"/>
  <c r="S30" i="5"/>
  <c r="P30" i="5"/>
  <c r="L30" i="5"/>
  <c r="I30" i="5"/>
  <c r="AL29" i="5"/>
  <c r="AJ29" i="5"/>
  <c r="AK29" i="5" s="1"/>
  <c r="AI29" i="5"/>
  <c r="AG29" i="5"/>
  <c r="AD29" i="5"/>
  <c r="Z29" i="5"/>
  <c r="W29" i="5"/>
  <c r="S29" i="5"/>
  <c r="P29" i="5"/>
  <c r="L29" i="5"/>
  <c r="I29" i="5"/>
  <c r="AL28" i="5"/>
  <c r="AJ28" i="5"/>
  <c r="AI28" i="5"/>
  <c r="AM28" i="5" s="1"/>
  <c r="AG28" i="5"/>
  <c r="AD28" i="5"/>
  <c r="Z28" i="5"/>
  <c r="W28" i="5"/>
  <c r="S28" i="5"/>
  <c r="P28" i="5"/>
  <c r="L28" i="5"/>
  <c r="I28" i="5"/>
  <c r="AL27" i="5"/>
  <c r="AJ27" i="5"/>
  <c r="AI27" i="5"/>
  <c r="AG27" i="5"/>
  <c r="AD27" i="5"/>
  <c r="Z27" i="5"/>
  <c r="W27" i="5"/>
  <c r="S27" i="5"/>
  <c r="P27" i="5"/>
  <c r="L27" i="5"/>
  <c r="I27" i="5"/>
  <c r="AL26" i="5"/>
  <c r="AJ26" i="5"/>
  <c r="AK26" i="5" s="1"/>
  <c r="AI26" i="5"/>
  <c r="AG26" i="5"/>
  <c r="AD26" i="5"/>
  <c r="Z26" i="5"/>
  <c r="W26" i="5"/>
  <c r="S26" i="5"/>
  <c r="P26" i="5"/>
  <c r="L26" i="5"/>
  <c r="I26" i="5"/>
  <c r="AL25" i="5"/>
  <c r="AJ25" i="5"/>
  <c r="AI25" i="5"/>
  <c r="AG25" i="5"/>
  <c r="AD25" i="5"/>
  <c r="Z25" i="5"/>
  <c r="W25" i="5"/>
  <c r="S25" i="5"/>
  <c r="P25" i="5"/>
  <c r="L25" i="5"/>
  <c r="I25" i="5"/>
  <c r="AL24" i="5"/>
  <c r="AJ24" i="5"/>
  <c r="AI24" i="5"/>
  <c r="AG24" i="5"/>
  <c r="AD24" i="5"/>
  <c r="Z24" i="5"/>
  <c r="W24" i="5"/>
  <c r="S24" i="5"/>
  <c r="P24" i="5"/>
  <c r="L24" i="5"/>
  <c r="I24" i="5"/>
  <c r="AL23" i="5"/>
  <c r="AJ23" i="5"/>
  <c r="AI23" i="5"/>
  <c r="AK23" i="5" s="1"/>
  <c r="AG23" i="5"/>
  <c r="AD23" i="5"/>
  <c r="Z23" i="5"/>
  <c r="W23" i="5"/>
  <c r="S23" i="5"/>
  <c r="P23" i="5"/>
  <c r="L23" i="5"/>
  <c r="I23" i="5"/>
  <c r="AL22" i="5"/>
  <c r="AJ22" i="5"/>
  <c r="AI22" i="5"/>
  <c r="AK22" i="5" s="1"/>
  <c r="AG22" i="5"/>
  <c r="AD22" i="5"/>
  <c r="Z22" i="5"/>
  <c r="W22" i="5"/>
  <c r="S22" i="5"/>
  <c r="P22" i="5"/>
  <c r="L22" i="5"/>
  <c r="I22" i="5"/>
  <c r="AL21" i="5"/>
  <c r="AJ21" i="5"/>
  <c r="AI21" i="5"/>
  <c r="AG21" i="5"/>
  <c r="AD21" i="5"/>
  <c r="Z21" i="5"/>
  <c r="W21" i="5"/>
  <c r="S21" i="5"/>
  <c r="P21" i="5"/>
  <c r="L21" i="5"/>
  <c r="I21" i="5"/>
  <c r="AL20" i="5"/>
  <c r="AJ20" i="5"/>
  <c r="AI20" i="5"/>
  <c r="AG20" i="5"/>
  <c r="AD20" i="5"/>
  <c r="Z20" i="5"/>
  <c r="W20" i="5"/>
  <c r="S20" i="5"/>
  <c r="P20" i="5"/>
  <c r="L20" i="5"/>
  <c r="I20" i="5"/>
  <c r="AL19" i="5"/>
  <c r="AJ19" i="5"/>
  <c r="AI19" i="5"/>
  <c r="AG19" i="5"/>
  <c r="AD19" i="5"/>
  <c r="Z19" i="5"/>
  <c r="W19" i="5"/>
  <c r="S19" i="5"/>
  <c r="P19" i="5"/>
  <c r="L19" i="5"/>
  <c r="I19" i="5"/>
  <c r="AL18" i="5"/>
  <c r="AJ18" i="5"/>
  <c r="AI18" i="5"/>
  <c r="AG18" i="5"/>
  <c r="AD18" i="5"/>
  <c r="Z18" i="5"/>
  <c r="W18" i="5"/>
  <c r="S18" i="5"/>
  <c r="P18" i="5"/>
  <c r="L18" i="5"/>
  <c r="I18" i="5"/>
  <c r="AL17" i="5"/>
  <c r="AJ17" i="5"/>
  <c r="AI17" i="5"/>
  <c r="AG17" i="5"/>
  <c r="AD17" i="5"/>
  <c r="Z17" i="5"/>
  <c r="W17" i="5"/>
  <c r="S17" i="5"/>
  <c r="P17" i="5"/>
  <c r="L17" i="5"/>
  <c r="I17" i="5"/>
  <c r="AL16" i="5"/>
  <c r="AJ16" i="5"/>
  <c r="AI16" i="5"/>
  <c r="AG16" i="5"/>
  <c r="AD16" i="5"/>
  <c r="Z16" i="5"/>
  <c r="W16" i="5"/>
  <c r="S16" i="5"/>
  <c r="P16" i="5"/>
  <c r="L16" i="5"/>
  <c r="I16" i="5"/>
  <c r="AN9" i="5"/>
  <c r="AN8" i="5"/>
  <c r="AN6" i="5"/>
  <c r="AK27" i="5" l="1"/>
  <c r="AM22" i="5"/>
  <c r="AK25" i="5"/>
  <c r="AK19" i="6"/>
  <c r="AK24" i="5"/>
  <c r="AM30" i="5"/>
  <c r="AM33" i="5"/>
  <c r="AM16" i="5"/>
  <c r="AL35" i="5"/>
  <c r="AM20" i="5"/>
  <c r="AK18" i="5"/>
  <c r="AK17" i="5"/>
  <c r="AK20" i="5"/>
  <c r="AK28" i="5"/>
  <c r="AK34" i="5"/>
  <c r="AK19" i="5"/>
  <c r="AM23" i="5"/>
  <c r="AM24" i="5"/>
  <c r="AM31" i="5"/>
  <c r="AK33" i="5"/>
  <c r="AM34" i="5"/>
  <c r="AM17" i="5"/>
  <c r="AM19" i="5"/>
  <c r="AM21" i="5"/>
  <c r="AM26" i="5"/>
  <c r="AM27" i="5"/>
  <c r="AM29" i="5"/>
  <c r="AJ35" i="5"/>
  <c r="AI22" i="6"/>
  <c r="N25" i="6" s="1"/>
  <c r="AK20" i="6"/>
  <c r="AK18" i="6"/>
  <c r="AK21" i="6"/>
  <c r="AM17" i="6"/>
  <c r="AM19" i="6"/>
  <c r="AM21" i="6"/>
  <c r="AJ22" i="6"/>
  <c r="AK17" i="6"/>
  <c r="AK16" i="6"/>
  <c r="AL22" i="6"/>
  <c r="AM18" i="6"/>
  <c r="G24" i="6"/>
  <c r="AB24" i="6"/>
  <c r="AB25" i="6"/>
  <c r="AM20" i="6"/>
  <c r="AM16" i="6"/>
  <c r="AM25" i="5"/>
  <c r="AK16" i="5"/>
  <c r="AM18" i="5"/>
  <c r="AK21" i="5"/>
  <c r="AI35" i="5"/>
  <c r="G37" i="5" s="1"/>
  <c r="N24" i="6" l="1"/>
  <c r="U24" i="6"/>
  <c r="U25" i="6"/>
  <c r="AB26" i="6"/>
  <c r="AI25" i="6"/>
  <c r="G26" i="6"/>
  <c r="N26" i="6"/>
  <c r="U26" i="6"/>
  <c r="AI26" i="6"/>
  <c r="G25" i="6"/>
  <c r="AI24" i="6"/>
  <c r="N39" i="5"/>
  <c r="U38" i="5"/>
  <c r="AB37" i="5"/>
  <c r="AI37" i="5"/>
  <c r="U37" i="5"/>
  <c r="U39" i="5"/>
  <c r="AB39" i="5"/>
  <c r="G39" i="5"/>
  <c r="N38" i="5"/>
  <c r="N37" i="5"/>
  <c r="AI39" i="5"/>
  <c r="AB38" i="5"/>
  <c r="G38" i="5"/>
  <c r="AI38" i="5"/>
  <c r="AL29" i="1" l="1"/>
  <c r="AJ29" i="1"/>
  <c r="AI29" i="1"/>
  <c r="AG29" i="1"/>
  <c r="AD29" i="1"/>
  <c r="Z29" i="1"/>
  <c r="W29" i="1"/>
  <c r="S29" i="1"/>
  <c r="P29" i="1"/>
  <c r="L29" i="1"/>
  <c r="I29" i="1"/>
  <c r="AL28" i="1"/>
  <c r="AJ28" i="1"/>
  <c r="AI28" i="1"/>
  <c r="AG28" i="1"/>
  <c r="AD28" i="1"/>
  <c r="Z28" i="1"/>
  <c r="W28" i="1"/>
  <c r="S28" i="1"/>
  <c r="P28" i="1"/>
  <c r="L28" i="1"/>
  <c r="I28" i="1"/>
  <c r="AL27" i="1"/>
  <c r="AJ27" i="1"/>
  <c r="AI27" i="1"/>
  <c r="AG27" i="1"/>
  <c r="AD27" i="1"/>
  <c r="Z27" i="1"/>
  <c r="W27" i="1"/>
  <c r="S27" i="1"/>
  <c r="P27" i="1"/>
  <c r="L27" i="1"/>
  <c r="I27" i="1"/>
  <c r="AL26" i="1"/>
  <c r="AJ26" i="1"/>
  <c r="AI26" i="1"/>
  <c r="AG26" i="1"/>
  <c r="AD26" i="1"/>
  <c r="Z26" i="1"/>
  <c r="W26" i="1"/>
  <c r="S26" i="1"/>
  <c r="P26" i="1"/>
  <c r="L26" i="1"/>
  <c r="I26" i="1"/>
  <c r="AL25" i="1"/>
  <c r="AJ25" i="1"/>
  <c r="AI25" i="1"/>
  <c r="AG25" i="1"/>
  <c r="AD25" i="1"/>
  <c r="Z25" i="1"/>
  <c r="W25" i="1"/>
  <c r="S25" i="1"/>
  <c r="P25" i="1"/>
  <c r="L25" i="1"/>
  <c r="I25" i="1"/>
  <c r="AL24" i="1"/>
  <c r="AJ24" i="1"/>
  <c r="AI24" i="1"/>
  <c r="AG24" i="1"/>
  <c r="AD24" i="1"/>
  <c r="Z24" i="1"/>
  <c r="W24" i="1"/>
  <c r="S24" i="1"/>
  <c r="P24" i="1"/>
  <c r="L24" i="1"/>
  <c r="I24" i="1"/>
  <c r="AL23" i="1"/>
  <c r="AJ23" i="1"/>
  <c r="AI23" i="1"/>
  <c r="AG23" i="1"/>
  <c r="AD23" i="1"/>
  <c r="Z23" i="1"/>
  <c r="W23" i="1"/>
  <c r="S23" i="1"/>
  <c r="P23" i="1"/>
  <c r="L23" i="1"/>
  <c r="I23" i="1"/>
  <c r="AL22" i="1"/>
  <c r="AJ22" i="1"/>
  <c r="AI22" i="1"/>
  <c r="AG22" i="1"/>
  <c r="AD22" i="1"/>
  <c r="Z22" i="1"/>
  <c r="W22" i="1"/>
  <c r="S22" i="1"/>
  <c r="P22" i="1"/>
  <c r="L22" i="1"/>
  <c r="I22" i="1"/>
  <c r="AK28" i="1" l="1"/>
  <c r="AK26" i="1"/>
  <c r="AM28" i="1"/>
  <c r="AM26" i="1"/>
  <c r="AK29" i="1"/>
  <c r="AM29" i="1"/>
  <c r="AK27" i="1"/>
  <c r="AM27" i="1"/>
  <c r="AK24" i="1"/>
  <c r="AM23" i="1"/>
  <c r="AK23" i="1"/>
  <c r="AK22" i="1"/>
  <c r="AM22" i="1"/>
  <c r="AM24" i="1"/>
  <c r="AK25" i="1"/>
  <c r="AM25" i="1"/>
  <c r="P20" i="1" l="1"/>
  <c r="W30" i="1"/>
  <c r="I20" i="1"/>
  <c r="P21" i="1"/>
  <c r="I19" i="1" l="1"/>
  <c r="L19" i="1"/>
  <c r="P19" i="1"/>
  <c r="S19" i="1"/>
  <c r="W19" i="1"/>
  <c r="Z19" i="1"/>
  <c r="AD19" i="1"/>
  <c r="AG19" i="1"/>
  <c r="AI19" i="1"/>
  <c r="AJ19" i="1"/>
  <c r="AL19" i="1"/>
  <c r="AM19" i="1" l="1"/>
  <c r="AK19" i="1"/>
  <c r="I31" i="1"/>
  <c r="L31" i="1"/>
  <c r="P31" i="1"/>
  <c r="S31" i="1"/>
  <c r="W31" i="1"/>
  <c r="Z31" i="1"/>
  <c r="AD31" i="1"/>
  <c r="AG31" i="1"/>
  <c r="AI31" i="1"/>
  <c r="AJ31" i="1"/>
  <c r="AL31" i="1"/>
  <c r="AK31" i="1" l="1"/>
  <c r="AM31" i="1"/>
  <c r="AL17" i="1" l="1"/>
  <c r="AL18" i="1"/>
  <c r="AL20" i="1"/>
  <c r="AL21" i="1"/>
  <c r="AL30" i="1"/>
  <c r="AL32" i="1"/>
  <c r="AL33" i="1"/>
  <c r="AL36" i="1"/>
  <c r="AL37" i="1"/>
  <c r="AL16" i="1"/>
  <c r="AL38" i="1" l="1"/>
  <c r="AF38" i="1"/>
  <c r="Y38" i="1"/>
  <c r="K38" i="1"/>
  <c r="R38" i="1"/>
  <c r="Z17" i="1"/>
  <c r="Z18" i="1"/>
  <c r="Z20" i="1"/>
  <c r="Z21" i="1"/>
  <c r="Z30" i="1"/>
  <c r="Z32" i="1"/>
  <c r="Z33" i="1"/>
  <c r="Z36" i="1"/>
  <c r="Z37" i="1"/>
  <c r="AD17" i="1"/>
  <c r="AD18" i="1"/>
  <c r="AD20" i="1"/>
  <c r="AD21" i="1"/>
  <c r="AD30" i="1"/>
  <c r="AD32" i="1"/>
  <c r="AD33" i="1"/>
  <c r="AD36" i="1"/>
  <c r="AD37" i="1"/>
  <c r="AG17" i="1"/>
  <c r="AG18" i="1"/>
  <c r="AG20" i="1"/>
  <c r="AG21" i="1"/>
  <c r="AG30" i="1"/>
  <c r="AG32" i="1"/>
  <c r="AG33" i="1"/>
  <c r="AG36" i="1"/>
  <c r="AG37" i="1"/>
  <c r="AJ16" i="1"/>
  <c r="AG16" i="1"/>
  <c r="S17" i="1"/>
  <c r="S18" i="1"/>
  <c r="S20" i="1"/>
  <c r="S21" i="1"/>
  <c r="S30" i="1"/>
  <c r="S32" i="1"/>
  <c r="S33" i="1"/>
  <c r="S36" i="1"/>
  <c r="S37" i="1"/>
  <c r="I16" i="1"/>
  <c r="S16" i="1"/>
  <c r="L17" i="1"/>
  <c r="L18" i="1"/>
  <c r="L20" i="1"/>
  <c r="L21" i="1"/>
  <c r="L30" i="1"/>
  <c r="L32" i="1"/>
  <c r="L33" i="1"/>
  <c r="L36" i="1"/>
  <c r="L37" i="1"/>
  <c r="L16" i="1"/>
  <c r="Z16" i="1" l="1"/>
  <c r="I17" i="1" l="1"/>
  <c r="G38" i="1"/>
  <c r="H38" i="1"/>
  <c r="AD16" i="1"/>
  <c r="W37" i="1"/>
  <c r="W36" i="1"/>
  <c r="W21" i="1"/>
  <c r="W20" i="1"/>
  <c r="W18" i="1"/>
  <c r="W17" i="1"/>
  <c r="W16" i="1"/>
  <c r="P37" i="1"/>
  <c r="P36" i="1"/>
  <c r="P33" i="1"/>
  <c r="P32" i="1"/>
  <c r="P30" i="1"/>
  <c r="P18" i="1"/>
  <c r="P17" i="1"/>
  <c r="P16" i="1"/>
  <c r="I37" i="1"/>
  <c r="I36" i="1"/>
  <c r="I33" i="1"/>
  <c r="I32" i="1"/>
  <c r="I30" i="1"/>
  <c r="I21" i="1"/>
  <c r="I18" i="1"/>
  <c r="AB38" i="1"/>
  <c r="U38" i="1"/>
  <c r="N38" i="1"/>
  <c r="AN8" i="1"/>
  <c r="AN9" i="1"/>
  <c r="AN6" i="1"/>
  <c r="O38" i="1" l="1"/>
  <c r="AC38" i="1"/>
  <c r="V38" i="1"/>
  <c r="AI17" i="1"/>
  <c r="AM17" i="1" s="1"/>
  <c r="AJ17" i="1"/>
  <c r="AI18" i="1"/>
  <c r="AM18" i="1" s="1"/>
  <c r="AJ18" i="1"/>
  <c r="AI20" i="1"/>
  <c r="AM20" i="1" s="1"/>
  <c r="AJ20" i="1"/>
  <c r="AI21" i="1"/>
  <c r="AM21" i="1" s="1"/>
  <c r="AJ21" i="1"/>
  <c r="AI30" i="1"/>
  <c r="AM30" i="1" s="1"/>
  <c r="AJ30" i="1"/>
  <c r="AI32" i="1"/>
  <c r="AM32" i="1" s="1"/>
  <c r="AJ32" i="1"/>
  <c r="AI33" i="1"/>
  <c r="AM33" i="1" s="1"/>
  <c r="AJ33" i="1"/>
  <c r="AI36" i="1"/>
  <c r="AM36" i="1" s="1"/>
  <c r="AJ36" i="1"/>
  <c r="AI37" i="1"/>
  <c r="AM37" i="1" s="1"/>
  <c r="AJ37" i="1"/>
  <c r="AK36" i="1" l="1"/>
  <c r="AK32" i="1"/>
  <c r="AK30" i="1"/>
  <c r="AK37" i="1"/>
  <c r="AK33" i="1"/>
  <c r="AK21" i="1"/>
  <c r="AK20" i="1"/>
  <c r="AK18" i="1"/>
  <c r="AK17" i="1"/>
  <c r="AJ38" i="1"/>
  <c r="AI16" i="1"/>
  <c r="AM16" i="1" s="1"/>
  <c r="AI38" i="1" l="1"/>
  <c r="AK16" i="1"/>
  <c r="AI42" i="1" l="1"/>
  <c r="AB40" i="1"/>
  <c r="N42" i="1"/>
  <c r="U41" i="1"/>
  <c r="U40" i="1"/>
  <c r="U42" i="1"/>
  <c r="N41" i="1"/>
  <c r="AB42" i="1"/>
  <c r="N40" i="1"/>
  <c r="AB41" i="1"/>
  <c r="G42" i="1"/>
  <c r="AI40" i="1"/>
  <c r="G40" i="1"/>
  <c r="AI41" i="1"/>
  <c r="G41" i="1"/>
</calcChain>
</file>

<file path=xl/comments1.xml><?xml version="1.0" encoding="utf-8"?>
<comments xmlns="http://schemas.openxmlformats.org/spreadsheetml/2006/main">
  <authors>
    <author>Acer</author>
  </authors>
  <commentList>
    <comment ref="G17" authorId="0" shapeId="0">
      <text>
        <r>
          <rPr>
            <b/>
            <sz val="9"/>
            <color indexed="81"/>
            <rFont val="Tahoma"/>
            <family val="2"/>
          </rPr>
          <t>Acer:</t>
        </r>
        <r>
          <rPr>
            <sz val="9"/>
            <color indexed="81"/>
            <rFont val="Tahoma"/>
            <family val="2"/>
          </rPr>
          <t xml:space="preserve">
de acuerdo a la fecha programada de inicio de la actividad, en el primer trimestre no reportariamos esta acción</t>
        </r>
      </text>
    </comment>
  </commentList>
</comments>
</file>

<file path=xl/comments2.xml><?xml version="1.0" encoding="utf-8"?>
<comments xmlns="http://schemas.openxmlformats.org/spreadsheetml/2006/main">
  <authors>
    <author>Acer</author>
  </authors>
  <commentList>
    <comment ref="H16" authorId="0" shapeId="0">
      <text>
        <r>
          <rPr>
            <b/>
            <sz val="9"/>
            <color indexed="81"/>
            <rFont val="Tahoma"/>
            <family val="2"/>
          </rPr>
          <t>Acer:</t>
        </r>
        <r>
          <rPr>
            <sz val="9"/>
            <color indexed="81"/>
            <rFont val="Tahoma"/>
            <family val="2"/>
          </rPr>
          <t xml:space="preserve">
VERIFICAR UNIDAD DE MEDIDA</t>
        </r>
      </text>
    </comment>
  </commentList>
</comments>
</file>

<file path=xl/sharedStrings.xml><?xml version="1.0" encoding="utf-8"?>
<sst xmlns="http://schemas.openxmlformats.org/spreadsheetml/2006/main" count="963" uniqueCount="324">
  <si>
    <t>ACTIVIDAD</t>
  </si>
  <si>
    <t>RESPONSABLE</t>
  </si>
  <si>
    <t>FECHA</t>
  </si>
  <si>
    <t>INICIAL</t>
  </si>
  <si>
    <t>FINAL</t>
  </si>
  <si>
    <t>PRIMER TRIMESTRE</t>
  </si>
  <si>
    <t>SEGUNDO TRIMESTRE</t>
  </si>
  <si>
    <t>TERCER TRIMESTRE</t>
  </si>
  <si>
    <t>CUARTO TRIMESTRE</t>
  </si>
  <si>
    <t>Avance Cualitativo</t>
  </si>
  <si>
    <t>PRODUCTO, META O RESULTADO ESPERADO</t>
  </si>
  <si>
    <t>PORCENTAJE  ACUMULADO DE CUMPLIMIENTO</t>
  </si>
  <si>
    <t>Prog.</t>
  </si>
  <si>
    <t>Ejec.</t>
  </si>
  <si>
    <t>INFORMACIÓN DEL PLAN INSTITUCIONAL</t>
  </si>
  <si>
    <t>Proyectos de Inversión</t>
  </si>
  <si>
    <t>Proyecto 1024 - Formar estudiantes y docentes que apropien, valoren, conserven y divulgen el patrimonio cultural de la ciudad.</t>
  </si>
  <si>
    <t>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t>
  </si>
  <si>
    <t>Proyecto 1114 - Avanzar en la recuperación, conservación y protección de los bienes muebles e inmuebles que constituyen el patrimonio cultural construido de Bogotá, para su promoción y disfrute por parte de la ciudadanía.</t>
  </si>
  <si>
    <t>Proyecto 1107 - Fomentar el sentido de pertenencia por el patrimonio cultural de la ciudad, como factor de desarrollo socio - cultural
de la ciudadanía</t>
  </si>
  <si>
    <t>Proyecto 1110 - Fortalecer la gestión institucional, mediante la implementación, el mantenimiento y la sostenibilidad del Sistema Integrado de Gestión, con el fin de promover la mejora en los servicios ofrecidos a la ciudadanía y el cumplimiento de la misión institucional.</t>
  </si>
  <si>
    <t>2. Gestionar la recuperación de Bienes y Sectores de Interés Cultural en el Distrito Capital</t>
  </si>
  <si>
    <t>Mediante la asesoría técnica que realice el Instituto respecto de intervenciones en Bienes y Sectores de Interés Cultural pertenecientes al Distrito Capital.</t>
  </si>
  <si>
    <t>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</si>
  <si>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Mediante la coordinación de acciones interinstitucionales y gestión con actores privados, usuarios y partes interesadas, que permitan la valoración, intervención y conservación de Bienes de Interés Cultural.</t>
  </si>
  <si>
    <t>Mediante la implementación de acciones de conservación y protección de los bienes muebles e inmuebles de interés cultural ubicados en el espacio público del Distrito Capital.</t>
  </si>
  <si>
    <t>Mediante acciones de seguimiento y control urbano que garanticen la protección, conservación y recuperación del patrimonio cultural.</t>
  </si>
  <si>
    <t>1. Fomentar la apropiación social del patrimonio cultural tangible e intangible</t>
  </si>
  <si>
    <t>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</si>
  <si>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Mediante el fomento de acciones para el desarrollo de procesos de formación en gestión del patrimonio cultural.</t>
  </si>
  <si>
    <t>Mediante el desarrollo de programas y actividades permanentes de formación y actualización de formadores en patrimonio cultural.</t>
  </si>
  <si>
    <t>4. Divulgar los valores de patrimonio cultural en todo el Distrito Capital.</t>
  </si>
  <si>
    <t>Mediante la consolidación de acciones que contribuyan al fortalecimiento del Museo de Bogotá como plataforma para desarrollar la apropiación del patrimonio cultural de la ciudad.</t>
  </si>
  <si>
    <t>Mediante el desarrollo de inventarios, valoración y catalogación del patrimonio material e inmaterial en las localidades de la ciudad.</t>
  </si>
  <si>
    <t>Mediante la realización de actividades educativas y culturales en el campo del patrimonio cultural a través de los cuales se divulgue el patrimonio cultural tangible e intangible del Distrito Capital y se vincule a la ciudadanía.</t>
  </si>
  <si>
    <t>Mediante la consolidación de actividades que promuevan la activación, reconocimiento, valoración y apropiación del patrimonio cultural de la ciudad, para integrarlo a la dinámica urbana de Bogotá.</t>
  </si>
  <si>
    <t>Mediante la implementación de acciones para comunicar contenidos sobre el patrimonio cultural en los medios de comunicación convencionales y alternativos, nacionales, distritales y locales.</t>
  </si>
  <si>
    <t>Mediante el fortalecimiento de los sistemas de información en torno a la identificación de los Bienes y Sectores de Interés Cultural en la ciudad</t>
  </si>
  <si>
    <t>5. Fortalecer la gestión y administración institucional</t>
  </si>
  <si>
    <t>Mediante el desarrollo de acciones que mejoren los procesos de planeación estratégica del Instituto.</t>
  </si>
  <si>
    <t>Mediante el rediseño organizacional, orientado al fortalecimiento y mejoramiento de las capacidades administrativas del Instituto.</t>
  </si>
  <si>
    <t>Mediante la implementación de herramientas tecnológicas y fortalecimiento de las TIC en la gestión institucional.</t>
  </si>
  <si>
    <t>Mediante acciones de mejora y sostenibilidad del Sistema Integrado de Gestión.</t>
  </si>
  <si>
    <t>Mediante el fortalecimiento de la comunicación interna y el trabajo en equipo.</t>
  </si>
  <si>
    <t>Mediante el fortalecimiento de ejercicios de rendición de cuentas y otros mecanismos de participación y control social.</t>
  </si>
  <si>
    <t>3. Promover la inversión pública y privada con el fin de garantizar la sostenibilidad del patrimonio cultural</t>
  </si>
  <si>
    <t>Mediante la generación de mecanismos de articulación interinstitucional para la gestión normativa del patrimonio cultural.</t>
  </si>
  <si>
    <t>Mediante la formulación y ejecución de planes especiales de manejo, protección y salvaguardia, por parte de los sectores público, privado y social de la ciudad.</t>
  </si>
  <si>
    <t>Mediante el desarrollo de acciones permanentes para identificar el estado de conservación, de las intervenciones y la aplicación de los planes de manejo y protección.</t>
  </si>
  <si>
    <t>Mediante la articulación de proyectos de protección y recuperación del patrimonio cultural con las dinámicas de planeación y gestión social de la ciudad.</t>
  </si>
  <si>
    <t>Mediante la elaboración e implementación de acciones orientadas a garantizar los incentivos tributarios y estímulos económicos al patrimonio cultural, de propiedad pública y privada, ante las instancias de decisión política y económica.</t>
  </si>
  <si>
    <t>Mediante la gestión y orientación de recursos de origen internacional, nacional y local hacia la protección y salvaguardia del patrimonio cultural de la ciudad.</t>
  </si>
  <si>
    <t>Mediante el desarrollo de iniciativas para involucrar el patrimonio cultural en las agendas de responsabilidad social empresarial.</t>
  </si>
  <si>
    <t>Trimestre1:
Trimestre 2:
Trimestre 3:
Trimestre 4:</t>
  </si>
  <si>
    <t>INSTITUTO DISTRITAL DE PATRIMONIO CULTURAL</t>
  </si>
  <si>
    <t>No.</t>
  </si>
  <si>
    <t>Dependencias</t>
  </si>
  <si>
    <t>Objetivos de Proyectos Inversión</t>
  </si>
  <si>
    <t>Objetivos Estratégicos</t>
  </si>
  <si>
    <t>Subdirección de Proteccion e Intervención del Patrimonio Cultural</t>
  </si>
  <si>
    <t>Proyecto 1024 – Formación en patrimonio cultural</t>
  </si>
  <si>
    <t>Subdirección de Divulgación y Apropiación del Patrimonio Cultural</t>
  </si>
  <si>
    <t>Proyecto 1112 - Instrumentos de planeación y gestión para la preservación y sostenibilidad del patrimonio cultural</t>
  </si>
  <si>
    <t>Subdirección de Gestión Territorial</t>
  </si>
  <si>
    <t>Proyecto 1114 - Intervención y conservación de los bienes muebles e inmuebles en sectores de interés cultural del Distrito Capital</t>
  </si>
  <si>
    <t>Subdirección de Gestión Corporativa</t>
  </si>
  <si>
    <t>Proyecto 1107 – Divulgación y apropiación del patrimonio cultural del D.C.</t>
  </si>
  <si>
    <t>Proyecto 1110 – Fortalecimiento y desarrollo de la gestión institucional</t>
  </si>
  <si>
    <t>Oficina Asesora Jurídica</t>
  </si>
  <si>
    <t>Procesos</t>
  </si>
  <si>
    <t>Direccionamiento Estratégico</t>
  </si>
  <si>
    <t>Fortalecimiento del Sistema Integrado de Gestión</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</si>
  <si>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</si>
  <si>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</si>
  <si>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</si>
  <si>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</si>
  <si>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</si>
  <si>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</si>
  <si>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</si>
  <si>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</si>
  <si>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</si>
  <si>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</si>
  <si>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</si>
  <si>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</si>
  <si>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</si>
  <si>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</si>
  <si>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Planes Institucionales</t>
  </si>
  <si>
    <t>&lt;Por favor seleccione el plan institucional asociado a su dependencia&gt;</t>
  </si>
  <si>
    <t>Plan Estratégico Institucional - PEI</t>
  </si>
  <si>
    <t>Plan Anual de Adquisiciones - PAA</t>
  </si>
  <si>
    <t>Plan Operativo de Acción de Inversión - POAI</t>
  </si>
  <si>
    <t>Plan Anticorrupción y Atención a la Ciudadanía - PAAC</t>
  </si>
  <si>
    <t>Plan Institucional de Participación Ciudadana - PIPC</t>
  </si>
  <si>
    <t>Estrategia de Rendición de Cuentas - ERdC</t>
  </si>
  <si>
    <t>Planes Operativos Anuales  -POA por Dependencias</t>
  </si>
  <si>
    <t>Plan Institucional de Gestión Ambiental - PIGA</t>
  </si>
  <si>
    <t>Plan de Acción del Sistema Integrado de Gestión</t>
  </si>
  <si>
    <t>Plan Estratégico de las Tecnologías de la Información y Comunicaciones -PETI</t>
  </si>
  <si>
    <t>Plan de Seguridad y Privacidad de la Información</t>
  </si>
  <si>
    <t>Plan de Tratamiento de Riesgos de Seguridad y Privacidad de la Informaciòn</t>
  </si>
  <si>
    <t>Plan Institucional de Capacitación - PIC</t>
  </si>
  <si>
    <t>Plan de Acción Seguridad y Salud en el Trabajo</t>
  </si>
  <si>
    <t>Plan Institucional de Respuesta a Emergencias y Contingencias -PIREC</t>
  </si>
  <si>
    <t>Plan Anual de Vacantes - PAV y Plan de Previsión de Recursos Humanos - PPRH</t>
  </si>
  <si>
    <t>Plan de Bienestar  e Incentivos Institucionales</t>
  </si>
  <si>
    <t>Plan Institucional Nacional de Archivos - PINAR</t>
  </si>
  <si>
    <t>Plan de Conservación Documental (Sistema Integrado de Conservación)</t>
  </si>
  <si>
    <t>Plan Estratégico de Comunicaciones</t>
  </si>
  <si>
    <t>CÓD</t>
  </si>
  <si>
    <t>OBJ</t>
  </si>
  <si>
    <t>OBJ_1</t>
  </si>
  <si>
    <t>OBJ_2</t>
  </si>
  <si>
    <t>OBJ_3</t>
  </si>
  <si>
    <t>OBJ_4</t>
  </si>
  <si>
    <t>OBJ_5</t>
  </si>
  <si>
    <t>&lt;Seleccione la estrategía&gt;</t>
  </si>
  <si>
    <t>&lt;Seleccione el objetivo estratégico&gt;</t>
  </si>
  <si>
    <t>6. LINK DE PUBLICACIÓN DEL PLAN</t>
  </si>
  <si>
    <t>ALINEACIÓN ESTRATÉGICA</t>
  </si>
  <si>
    <t>FECHA EJECUCIÓN</t>
  </si>
  <si>
    <t>PROYECTO DE INVERSIÓN</t>
  </si>
  <si>
    <t>OBJETIVO ESTRATÉGICO</t>
  </si>
  <si>
    <t>4. RESPONSABLE DE LA TOMA DE DECISIONES</t>
  </si>
  <si>
    <t>5. INSTANCIA QUE APRUEBA Y ADOPTA</t>
  </si>
  <si>
    <t>1. NOMBRE DEL PLAN</t>
  </si>
  <si>
    <t>PROCESO ASOCIADO</t>
  </si>
  <si>
    <t>&lt;Por favor seleccione la dependencia&gt;</t>
  </si>
  <si>
    <t>&lt;Por favor seleccione el proyecto de inversión asociados a su dependencia&gt;</t>
  </si>
  <si>
    <t>&lt;Por favor seleccione los objetivos estraégicos asociados a su dependencia&gt;</t>
  </si>
  <si>
    <t>Asesoría de Control Interno</t>
  </si>
  <si>
    <t>&lt;Por favor seleccione el proceso asociado a su dependencia&gt;</t>
  </si>
  <si>
    <t>Oficina Asesora de Planeación</t>
  </si>
  <si>
    <t>OAP</t>
  </si>
  <si>
    <t>SGC</t>
  </si>
  <si>
    <t>OAJ</t>
  </si>
  <si>
    <t>ACI</t>
  </si>
  <si>
    <t>SDAP</t>
  </si>
  <si>
    <t>SPIP</t>
  </si>
  <si>
    <t>SGTP</t>
  </si>
  <si>
    <t>-</t>
  </si>
  <si>
    <t>Sigla</t>
  </si>
  <si>
    <t>ACUMULADO</t>
  </si>
  <si>
    <t>VERSIONAMIENTO PLAN</t>
  </si>
  <si>
    <t>MATRIZ DE ACTIVIDADES PLAN INSTITUCIONAL</t>
  </si>
  <si>
    <t>&lt;Por favor seleccione primero la dependencia&gt;</t>
  </si>
  <si>
    <t>DEPENDENCIA RESPONSABLE</t>
  </si>
  <si>
    <t>2. EQUIPO DE TRABAJO RESPONSABLE DE LA FORMULACIÓN</t>
  </si>
  <si>
    <t>3. PROFESIONAL RESPONSABLE DEL SEGUIMIENTO</t>
  </si>
  <si>
    <t>PROGRAMACIÓN 
CONSOLIDADA DEL PERIODO</t>
  </si>
  <si>
    <t>EJECUCIÓN 
CONSOLIDADA DEL PERIODO</t>
  </si>
  <si>
    <t>PROCESO DE DIRECCIONAMIENTO ESTRATÉGICO</t>
  </si>
  <si>
    <t>ESTRATEGIA ASOCIADA</t>
  </si>
  <si>
    <t>Observaciones Control Interno</t>
  </si>
  <si>
    <t>PRIMERA LÍNEA DE DEFENSA</t>
  </si>
  <si>
    <t>TERCERA LÍNEA DE DEFENSA</t>
  </si>
  <si>
    <t>%</t>
  </si>
  <si>
    <t>Describa la evidencia del cumplimiento de la actividad</t>
  </si>
  <si>
    <t>Eval. OCI</t>
  </si>
  <si>
    <t>Eficacia Actividad</t>
  </si>
  <si>
    <t>Eficacia OCI</t>
  </si>
  <si>
    <t>EVALUACIÓN OCI
CONSOLIDADA DEL PERIODO</t>
  </si>
  <si>
    <t>EVIDENCIA DE RESULTADOS</t>
  </si>
  <si>
    <t>SGTP_PI</t>
  </si>
  <si>
    <t>SPIP_PI</t>
  </si>
  <si>
    <t>SGC_PI</t>
  </si>
  <si>
    <t>OAP_PI</t>
  </si>
  <si>
    <t>OAJ_PI</t>
  </si>
  <si>
    <t>SDAP_PI_</t>
  </si>
  <si>
    <t>Eficacia</t>
  </si>
  <si>
    <t>NO UTILIZAR ESTA FILA</t>
  </si>
  <si>
    <t>Juan Fernando Acosta Mirkow</t>
  </si>
  <si>
    <t>Gestión De Talento Humano</t>
  </si>
  <si>
    <t>Yesid Alexander Caicedo</t>
  </si>
  <si>
    <t>Gestión Talento Humano</t>
  </si>
  <si>
    <t>http://10.20.100.31/intranet/gestion-de-talento-humano/</t>
  </si>
  <si>
    <t>Realizar Inducción a los servidores públicos del IDPC</t>
  </si>
  <si>
    <t>Plan Institucional de Capacitación</t>
  </si>
  <si>
    <t>Capacitación de Ingreso al servicio público</t>
  </si>
  <si>
    <t>Capacitación en Situaciones administrativas</t>
  </si>
  <si>
    <t>Capacitación en Introducción al primer respondiente comunidad</t>
  </si>
  <si>
    <t>Capacitación en Evaluación de competencias</t>
  </si>
  <si>
    <t>Realizar Reinducción a los servidores públicos del IDPC</t>
  </si>
  <si>
    <t>Capacitación en Actualización en temas financieros, contables e impuestos</t>
  </si>
  <si>
    <t>Capacitación en Manejo de excel</t>
  </si>
  <si>
    <t>Capacitación en Redacción y ortografía</t>
  </si>
  <si>
    <t>Capacitación en Transparencia y acceso a la información</t>
  </si>
  <si>
    <t>Capacitación en Atención a la ciudadanía</t>
  </si>
  <si>
    <t>Capacitación en Gobernanza para la paz</t>
  </si>
  <si>
    <t>Capacitación en Gestión del conocimiento</t>
  </si>
  <si>
    <t>Capacitación en Creación de valor de lo público</t>
  </si>
  <si>
    <t>Capacitación en Código de integridad</t>
  </si>
  <si>
    <t>Capacitación en MIPG</t>
  </si>
  <si>
    <t>Capacitación en Sistema de Gestión de Seguridad y Salud en el Trabajo</t>
  </si>
  <si>
    <t xml:space="preserve">Profesional Universitario </t>
  </si>
  <si>
    <t>1 capacitación (lista asistencia-invitación)</t>
  </si>
  <si>
    <t>Plan de Seguridad y Salud en el Trabajo</t>
  </si>
  <si>
    <t>Profesional SST</t>
  </si>
  <si>
    <t>1 Plan de capacitación firmado y aprobado.</t>
  </si>
  <si>
    <t>Divulgación de política del SG-SST.</t>
  </si>
  <si>
    <t xml:space="preserve">Actualización de matriz legal. </t>
  </si>
  <si>
    <t>Programar inspecciones a las sedes.</t>
  </si>
  <si>
    <t>Plan de Emergencia y Contingencia</t>
  </si>
  <si>
    <t>Cronograma del SG-SST</t>
  </si>
  <si>
    <t>Divulgación, ejecución y evaluación (Simulacros) del plan institucional de prevención y atención a emergencias.</t>
  </si>
  <si>
    <t>Realizar mediciones ambientales: ruido, luz, biológicas, quimicas partículas.</t>
  </si>
  <si>
    <t xml:space="preserve">Actualización de matriz para la identificación de peligros y valoración de riesgos. </t>
  </si>
  <si>
    <t xml:space="preserve">Diseño del plan de capacitación y actividades del SG-SST para el 2020, en  compañía con la ARL </t>
  </si>
  <si>
    <t xml:space="preserve">Realizar - semana de la salud </t>
  </si>
  <si>
    <t>Promover pausas activas.</t>
  </si>
  <si>
    <t>Desarrollar programa de inducción y re inducción.</t>
  </si>
  <si>
    <t>2 divulgaciones (listas de asistencia )</t>
  </si>
  <si>
    <t>1 Matriz legal Actualizada</t>
  </si>
  <si>
    <t xml:space="preserve">Presentación y socialización de actividades del plan para el 2020 al COPASST. </t>
  </si>
  <si>
    <t>1 socialización (Acta de reunión y lista de asistencia)</t>
  </si>
  <si>
    <t>Diseñar y divulgar folletos digitales  de promocion y prevencion para todos los colaboradores</t>
  </si>
  <si>
    <t xml:space="preserve">3 folletos digitales divulgado mediante correo y/opublicacion en intranet </t>
  </si>
  <si>
    <t xml:space="preserve">Investigar los incidentes y accidentes que ocurran durante la vigencia </t>
  </si>
  <si>
    <t xml:space="preserve">2 informes de accidentes  e incidentes  - furad (sujeto a ocurrencia) </t>
  </si>
  <si>
    <t xml:space="preserve">1 informe presentado por la  ARL </t>
  </si>
  <si>
    <t xml:space="preserve">1 celebracion(Cronograma- listas de asistencia y participacion, publicacion en intranet o correo) </t>
  </si>
  <si>
    <t>Actualizar  documento o política para la prevención de sustancias psicoactivas.</t>
  </si>
  <si>
    <t>Actualizar  política para la prevención del acoso laboral.</t>
  </si>
  <si>
    <t>Realizar exámenes ocupacionales</t>
  </si>
  <si>
    <t>Realizar clasificación, según diagnóstico de salud, de las prioridades para generar medidas de seguimiento y prevención.</t>
  </si>
  <si>
    <t xml:space="preserve">Generar autorizacion para realizar examenes ocupacionales al personal de planta, de  acuerdo a lo establecido por el IDPC  y/o sujeto a ocurrencia                        ( invitacion por correo, oficio </t>
  </si>
  <si>
    <t>1- Crear   base de datos de las condiciones físicas y recomendaciones de salud de los trabajadores con el fin de hacerle seguimiento y control. (base de datos)</t>
  </si>
  <si>
    <t>Realizar visitas a puestos de trabajo.</t>
  </si>
  <si>
    <t>Realizar visitas a puestos de trabajo (sujeto a ocurrencia)  ( formato de solicitud, informe con su respectivo registro fotografico)</t>
  </si>
  <si>
    <t xml:space="preserve">Realizar inspecciones de botiquines y equipos de emergencia </t>
  </si>
  <si>
    <t>Programar actividades y capacitaciones para la BRIGADAS de emergencia.</t>
  </si>
  <si>
    <t>Conformar brigadas de emergencia o grupos de apoyo que estén a cargo de acciones operativas, así como de la coordinación de la evacuación</t>
  </si>
  <si>
    <t>Capacitar a los trabajadores para que sirvan como apoyo tanto a la prevención de riesgos como a la ejecución del Plan de Emergencia</t>
  </si>
  <si>
    <t>Realizar evaluacion de los riesgos internos o externos de cada una de las sedes  y Determinar la accesibilidad a equipos de protección contra incendios, luces de emergencia, equipos de primeros auxilios, etc.</t>
  </si>
  <si>
    <t>Realizar un inventario de los elementos de seguridad que posee el Instituto. (extintores, red contra incendios camillas, botiquín de primeros auxilios, etc.)</t>
  </si>
  <si>
    <t>Establecer vías de evacuación y destacarlas con su respectiva señalización </t>
  </si>
  <si>
    <t xml:space="preserve">Invitacion para la conformacion de brigada, lista de participantes    ( invitacion por la intanet, circular </t>
  </si>
  <si>
    <t xml:space="preserve">1- Divulgaciones del simulacro (Informe - Evaluacion ARL, listas de asistencia  </t>
  </si>
  <si>
    <t>2 actuaizaciones (1 Matriz en excel)</t>
  </si>
  <si>
    <t xml:space="preserve">1- informe de valoracion de riesgos por parte de la ARL </t>
  </si>
  <si>
    <t xml:space="preserve">1-Inventario en excel </t>
  </si>
  <si>
    <t xml:space="preserve">1- informe emitido por la ARL </t>
  </si>
  <si>
    <t>Plan de Bienestar e Incentivos</t>
  </si>
  <si>
    <t>Asesorías de Bancos, EPS y Caja de compensación, en instalaciones del instituto</t>
  </si>
  <si>
    <t>4 visitas de asesoría por parte de bancos, eps y/o caja de compensación</t>
  </si>
  <si>
    <t>Profesional Especializado</t>
  </si>
  <si>
    <t xml:space="preserve">Celebración de cumpleaños a servidores del IDPC por mes </t>
  </si>
  <si>
    <t xml:space="preserve">11 entregas de obsequio a cumpleaños del mes </t>
  </si>
  <si>
    <t>Conmemoración día de la mujer</t>
  </si>
  <si>
    <t>1 evento de celebración   (pieza comunicativa)</t>
  </si>
  <si>
    <t>Conmemoración día del Hombre</t>
  </si>
  <si>
    <t>Conmemoración día de la Secretaria (sujeto a la programación del DASCD)</t>
  </si>
  <si>
    <t>1 evento de celebración   (invitación, fotografias)</t>
  </si>
  <si>
    <t>Conmemoración del día del conductor (sujeto a la programación del DASCD)</t>
  </si>
  <si>
    <t>Realización de una caminata</t>
  </si>
  <si>
    <t>1 caminata (lista asistencia- fotografia)</t>
  </si>
  <si>
    <t>Actividades de vacaciones Recreativas con hijos de servidores</t>
  </si>
  <si>
    <t>3  actividades de vacaciones recreativas (fotografias y registo en lista de asistencia)</t>
  </si>
  <si>
    <t>1 actividad de celebración Amor y Amistad</t>
  </si>
  <si>
    <t>1 Actividad realizada (fotografias y registro)</t>
  </si>
  <si>
    <t>2 actividades de navidad (fotografias)</t>
  </si>
  <si>
    <t>Celebración día de los niños</t>
  </si>
  <si>
    <t>1 celebración de dia de los niños (fotografias y registro )</t>
  </si>
  <si>
    <t>Juegos deportivos distritales</t>
  </si>
  <si>
    <t>1 participación (invitación y registro de participantes)</t>
  </si>
  <si>
    <t>Torneo interno de Bolos</t>
  </si>
  <si>
    <t>1 Torneo de Bolos (invitación, fotografias y registro)</t>
  </si>
  <si>
    <t>Celebración día de la familia en coordinación con la Caja de Compensación</t>
  </si>
  <si>
    <t>2 actividades dia de la familia (invitación, fotografias y registro)</t>
  </si>
  <si>
    <t>Cierre de gestión</t>
  </si>
  <si>
    <t>1 evento de cierre de gestión (invitación, fotografias y registro)</t>
  </si>
  <si>
    <t>Atención a los pre-pensionados, en cordinación con el DASCD (sujeto a la programación del DASCD)</t>
  </si>
  <si>
    <t>1 evento a pre-pensionados (invitación, fotografias y registro)</t>
  </si>
  <si>
    <t>Plan de Vacantes y Prevision de Recursos Humanos</t>
  </si>
  <si>
    <t xml:space="preserve">Realizar seguimiento al Plan de Vacantes y Prevision de Recursos Humano, en la comisión de personal </t>
  </si>
  <si>
    <t>Capacitación en  Innovación y Emprendimiento</t>
  </si>
  <si>
    <t>Seguridad Digital</t>
  </si>
  <si>
    <t>2- capacitaciones semestral (listas de asistecia)</t>
  </si>
  <si>
    <t>1. se realizara una  capacitacion  mensual ( 10)                                                  ( Cronograma de capacitacion, listas de asistencia)</t>
  </si>
  <si>
    <t>1. se realizara inspecciones a todos los botiquines del IDPC               - 1  inspeccion semestral,  (formato de inspeccion a botiquines)</t>
  </si>
  <si>
    <t>Actualizar y crear los planes de emergencia faltantes de cada una de las sedes del IDPC .</t>
  </si>
  <si>
    <t xml:space="preserve">7 -planes de emergencia                       1 por cada una de las sedes del IDP </t>
  </si>
  <si>
    <t xml:space="preserve">11 pausas activas </t>
  </si>
  <si>
    <t>1 inducción (invitación a realizar inducción virtual)</t>
  </si>
  <si>
    <t>1 capacitación (certificado de participación-invitación)</t>
  </si>
  <si>
    <t>Trimestre1: Reporte por correo electrónico del DASCD.
Trimestre 2:
Trimestre 3:
Trimestre 4:</t>
  </si>
  <si>
    <r>
      <t xml:space="preserve">Se ha permitido el ingreso del </t>
    </r>
    <r>
      <rPr>
        <b/>
        <sz val="9"/>
        <color rgb="FF404040"/>
        <rFont val="Century Gothic"/>
        <family val="2"/>
      </rPr>
      <t>Banco de Bogotá</t>
    </r>
    <r>
      <rPr>
        <sz val="9"/>
        <color rgb="FF404040"/>
        <rFont val="Century Gothic"/>
        <family val="2"/>
      </rPr>
      <t xml:space="preserve"> (17 de marzo),</t>
    </r>
    <r>
      <rPr>
        <b/>
        <sz val="9"/>
        <color rgb="FF404040"/>
        <rFont val="Century Gothic"/>
        <family val="2"/>
      </rPr>
      <t xml:space="preserve"> PriceSmart</t>
    </r>
    <r>
      <rPr>
        <sz val="9"/>
        <color rgb="FF404040"/>
        <rFont val="Century Gothic"/>
        <family val="2"/>
      </rPr>
      <t xml:space="preserve"> (11 de marzo), </t>
    </r>
    <r>
      <rPr>
        <b/>
        <sz val="9"/>
        <color rgb="FF404040"/>
        <rFont val="Century Gothic"/>
        <family val="2"/>
      </rPr>
      <t>Compensar Caja de Compensación - EPS</t>
    </r>
    <r>
      <rPr>
        <sz val="9"/>
        <color rgb="FF404040"/>
        <rFont val="Century Gothic"/>
        <family val="2"/>
      </rPr>
      <t xml:space="preserve"> (23 de enero y 20 de febrero), </t>
    </r>
    <r>
      <rPr>
        <b/>
        <sz val="9"/>
        <color rgb="FF404040"/>
        <rFont val="Century Gothic"/>
        <family val="2"/>
      </rPr>
      <t>Famisanar</t>
    </r>
    <r>
      <rPr>
        <sz val="9"/>
        <color rgb="FF404040"/>
        <rFont val="Century Gothic"/>
        <family val="2"/>
      </rPr>
      <t xml:space="preserve"> (6 de febrero)</t>
    </r>
  </si>
  <si>
    <t>Se envió a través de correo electrónico un mensaje y se entregó a todos los hombres un detalle.</t>
  </si>
  <si>
    <t>Trimestre1: Correos de invitación a los colaboradores del IDPC a las diferentes visitas comerciales y de asesoría.
Trimestre 2:
Trimestre 3:
Trimestre 4:</t>
  </si>
  <si>
    <t>Trimestre1: Correo electrónico. Fotos.
Trimestre 2:
Trimestre 3:
Trimestre 4:</t>
  </si>
  <si>
    <t>Trimestre1: Acta de Sesión de Comisión de Personal y Listado de Asistencia. (pendientes de entrega pues están en físico).  Estudio de verificación de requisitos de derecho a encargo
Trimestre 2:
Trimestre 3:
Trimestre 4:</t>
  </si>
  <si>
    <t>Trimestre1: Encuesta (Vsita Preliminar) y Análisis en Excel de encuesta de Satisfacción de la Inducción.
Trimestre 2:
Trimestre 3:
Trimestre 4:</t>
  </si>
  <si>
    <t>Se envió a través de correo electrónico un mensaje conmemorativo y se entregó a todas las mujeres un detalle. Se programó una jornada de relajación y belleza.</t>
  </si>
  <si>
    <t>Trimestre1: Correo electrónico conmemorativo. Fotos. Correo invitación jornada y fotos.
Trimestre 2:
Trimestre 3:
Trimestre 4:</t>
  </si>
  <si>
    <t xml:space="preserve"> </t>
  </si>
  <si>
    <t xml:space="preserve">Estas pausas activas fueron reslizadas al personal de servisios generales de todas las sedes del idpc  el 11 de marzo( LISTAS DE ASISTENCIA EN FISICO) </t>
  </si>
  <si>
    <r>
      <t xml:space="preserve">El plan de trabajo, fue diseñado y aprobado por las partes  el 24 de febrero de 2020. (Plan de trabajo firmado en fisico)
las actividades se desarrollan de acuerdo a la programación.  </t>
    </r>
    <r>
      <rPr>
        <sz val="9"/>
        <color rgb="FFFF0000"/>
        <rFont val="Century Gothic"/>
        <family val="2"/>
      </rPr>
      <t xml:space="preserve"> (acta de seguimiento a plan de trabajo)</t>
    </r>
  </si>
  <si>
    <t xml:space="preserve">Esta actividad fue relizada el 26 de febrero  y 13 de marzo  al personal de fachadas, monumentos y el personal administrativo de subdireccion de intervención, con una asistencia de 23 personas. </t>
  </si>
  <si>
    <t>se realizo el cronograma de inspeccion de sedes,  y de acuerdo a las prioridades de inspeccion la primera visita fue en la sede   Museo y 7 balcones el 02 de marzo (se encuentra en fisico en oficina)</t>
  </si>
  <si>
    <t>se relizó invitación para conformación de brigadas, existe un numero significativo de participantes a la fecha.</t>
  </si>
  <si>
    <t xml:space="preserve">la capacitación estaba programada para el 10 de marzo y fue cancelada por fuerza mayor ( COVID-19),  </t>
  </si>
  <si>
    <t>se relizó inspeccion de botiquines, fernendez, gemelas y genoveva ( ESTOS FORMATOS ESTAN EN FISICO EN EL AREA)</t>
  </si>
  <si>
    <t xml:space="preserve">Inicialmente se contaba con un  plan de emergencia y contingencias general, sin embargo dadas  las sugerencias emitidas por la ARL, este plan esta siendo modificado en compañía ccn la oficina de planeacIón . </t>
  </si>
  <si>
    <t>esta actividad es en coordinacion con la ARL y a la fecha no se ha podido realizar por cuestión de tiempo.</t>
  </si>
  <si>
    <t>Esta actividad estaba programada para el dia 27 de marzo, y por motivos de Covid-19 no fue posible realizarla.</t>
  </si>
  <si>
    <t>En sesión de Comisión de Personal del 28 de febrero de 2020, se trató el tema de la provisión de las vacantes de empleos de carrera Administrativa. Como compromiso de la entidad, se determinó que Talento Humano debería adelantar el estudio de verificación de requisitos de derecho a encargo, para la vacante del empleo de Auxiliar Administrativo, Código 407, Grado 02. la evidencia del acta se entrega en fisico, en cuento se retomen actividades presenciales</t>
  </si>
  <si>
    <t xml:space="preserve">el plan de actividades fue socializado ante el comité de seguridad y salud en el trabajo el 30-01-2020.  </t>
  </si>
  <si>
    <t>La política del SG-SST se encuentra en revisión por parte del lider del proceso de Talento Humano, por tal motivo no alcanzo hacer divulgada.</t>
  </si>
  <si>
    <t xml:space="preserve">Los examenas ocupacionales se han realizado de acuerdo a las necesidades de la contracion del IDPC . </t>
  </si>
  <si>
    <t>La ARL  hizo entrega  del informe donde sugiere las rutas de evacuación, señalización de areas y demás acciones a tener en cuenta para mejorar las condiciones de seguridad de todo el personal de las sedes de museo de bogota y siete balcones; los informes se emiten de acuerdo a la visitas que realiza la ARL y el SST a las sedes del IDPC.</t>
  </si>
  <si>
    <t>Se brindó a cinco (5) servidores públicos que han ingresado al IDPC, Inducción a través del material dispuesto en la Intranet, micrositio de Talento Humano.</t>
  </si>
  <si>
    <t>A través de correo electrónico se solicitó al DASCD se habilitara en la plataforma PAO el curso.</t>
  </si>
  <si>
    <t>Se reprograma para cumplir en el tercer trimestre maxima fecha en septiembre, dado que la conmemoración esta sujeta a la progración del DASCD.</t>
  </si>
  <si>
    <t>4 seguimientos en comisión de personal (acta de comité y lista de asistencia</t>
  </si>
  <si>
    <t>Archivo y Gestión documental (gestión del cambio en Gestión Documental )</t>
  </si>
  <si>
    <t>2 capacitaciones (lista asistencia-invitación)</t>
  </si>
  <si>
    <t>2 divulgaciones (Correo o pantallazo de publicación )</t>
  </si>
  <si>
    <t>1- Actualizar documento         ( Documento, publicación del mismo en la pagina)</t>
  </si>
  <si>
    <t>1- informe   (informe condiciones de seguridad en cada una de las sedes con su respectivo registro fotografico, acta de visita)</t>
  </si>
  <si>
    <t xml:space="preserve">Realización de Actividades navideñas </t>
  </si>
  <si>
    <t>Realizar actividades de recreación y esparcimiento laboral</t>
  </si>
  <si>
    <t>6 Actividades de recreación y esparcimiento</t>
  </si>
  <si>
    <t>Realizar el  seguimiento a medidas preventivas y correctivas.</t>
  </si>
  <si>
    <t>Capacitar a los miembros del comité de gestión y desempeño en temas relacionados al comité de emergencias</t>
  </si>
  <si>
    <t>1- capacitacion realizada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</si>
</sst>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3" formatCode="_-* #,##0.00_-;\-* #,##0.00_-;_-* &quot;-&quot;??_-;_-@_-"/>
    <numFmt numFmtId="164" formatCode="_-* #,##0\ _€_-;\-* #,##0\ _€_-;_-* &quot;-&quot;\ _€_-;_-@_-"/>
    <numFmt numFmtId="165" formatCode="_ * #,##0.00_ ;_ * \-#,##0.00_ ;_ * &quot;-&quot;??_ ;_ @_ "/>
    <numFmt numFmtId="166" formatCode="_-* #,##0\ _€_-;\-* #,##0\ _€_-;_-* \-?\ _€_-;_-@_-"/>
    <numFmt numFmtId="167" formatCode="0.0%"/>
    <numFmt numFmtId="168" formatCode="0.0"/>
    <numFmt numFmtId="169" formatCode="_-* #,##0_-;\-* #,##0_-;_-* &quot;-&quot;??_-;_-@_-"/>
    <numFmt numFmtId="170" formatCode="_-* #,##0.0_-;\-* #,##0.0_-;_-* &quot;-&quot;_-;_-@_-"/>
  </numFmts>
  <fonts count="54" x14ac:knownFonts="1">
    <font>
      <sz val="11"/>
      <color theme="1"/>
      <name val="Calibri"/>
      <family val="2"/>
      <scheme val="minor"/>
    </font>
    <font>
      <sz val="10"/>
      <name val="Arial"/>
      <family val="2"/>
    </font>
    <font>
      <sz val="11"/>
      <color indexed="8"/>
      <name val="Calibri"/>
      <family val="2"/>
    </font>
    <font>
      <sz val="10"/>
      <color theme="1"/>
      <name val="Calibri"/>
      <family val="2"/>
      <scheme val="minor"/>
    </font>
    <font>
      <sz val="11"/>
      <color theme="1"/>
      <name val="Calibri"/>
      <family val="2"/>
      <scheme val="minor"/>
    </font>
    <font>
      <b/>
      <sz val="10"/>
      <name val="Calibri"/>
      <family val="2"/>
      <scheme val="minor"/>
    </font>
    <font>
      <sz val="10"/>
      <name val="Calibri"/>
      <family val="2"/>
      <scheme val="minor"/>
    </font>
    <font>
      <b/>
      <sz val="10"/>
      <color theme="1"/>
      <name val="Calibri"/>
      <family val="2"/>
      <scheme val="minor"/>
    </font>
    <font>
      <sz val="11"/>
      <color theme="1" tint="0.249977111117893"/>
      <name val="Century Gothic"/>
      <family val="2"/>
    </font>
    <font>
      <b/>
      <sz val="12"/>
      <color theme="1" tint="0.249977111117893"/>
      <name val="Century Gothic"/>
      <family val="2"/>
    </font>
    <font>
      <b/>
      <sz val="16"/>
      <color theme="1" tint="0.249977111117893"/>
      <name val="Century Gothic"/>
      <family val="2"/>
    </font>
    <font>
      <b/>
      <sz val="15"/>
      <color theme="1" tint="0.249977111117893"/>
      <name val="Century Gothic"/>
      <family val="2"/>
    </font>
    <font>
      <sz val="15"/>
      <color theme="1" tint="0.249977111117893"/>
      <name val="Century Gothic"/>
      <family val="2"/>
    </font>
    <font>
      <b/>
      <sz val="10"/>
      <color theme="1" tint="0.249977111117893"/>
      <name val="Century Gothic"/>
      <family val="2"/>
    </font>
    <font>
      <sz val="10"/>
      <color theme="1" tint="0.249977111117893"/>
      <name val="Century Gothic"/>
      <family val="2"/>
    </font>
    <font>
      <sz val="10"/>
      <color theme="0"/>
      <name val="Century Gothic"/>
      <family val="2"/>
    </font>
    <font>
      <sz val="13"/>
      <color theme="1" tint="0.249977111117893"/>
      <name val="Century Gothic"/>
      <family val="2"/>
    </font>
    <font>
      <sz val="12"/>
      <color theme="1" tint="0.249977111117893"/>
      <name val="Century Gothic"/>
      <family val="2"/>
    </font>
    <font>
      <b/>
      <sz val="12"/>
      <color theme="0"/>
      <name val="Century Gothic"/>
      <family val="2"/>
    </font>
    <font>
      <b/>
      <sz val="18"/>
      <color theme="1" tint="0.249977111117893"/>
      <name val="Century Gothic"/>
      <family val="2"/>
    </font>
    <font>
      <b/>
      <sz val="11"/>
      <color theme="1" tint="0.249977111117893"/>
      <name val="Century Gothic"/>
      <family val="2"/>
    </font>
    <font>
      <sz val="9"/>
      <color theme="1" tint="0.249977111117893"/>
      <name val="Century Gothic"/>
      <family val="2"/>
    </font>
    <font>
      <b/>
      <sz val="9"/>
      <color theme="1" tint="0.249977111117893"/>
      <name val="Century Gothic"/>
      <family val="2"/>
    </font>
    <font>
      <u/>
      <sz val="11"/>
      <color theme="10"/>
      <name val="Calibri"/>
      <family val="2"/>
      <scheme val="minor"/>
    </font>
    <font>
      <sz val="11"/>
      <color theme="1"/>
      <name val="Arial"/>
      <family val="2"/>
    </font>
    <font>
      <sz val="11"/>
      <name val="Arial"/>
      <family val="2"/>
    </font>
    <font>
      <sz val="11"/>
      <color rgb="FF000000"/>
      <name val="Arial"/>
      <family val="2"/>
    </font>
    <font>
      <sz val="11"/>
      <color rgb="FF333333"/>
      <name val="Arial"/>
      <family val="2"/>
    </font>
    <font>
      <sz val="11"/>
      <color rgb="FF404040"/>
      <name val="Century Gothic"/>
      <family val="2"/>
    </font>
    <font>
      <b/>
      <sz val="12"/>
      <color rgb="FF404040"/>
      <name val="Century Gothic"/>
      <family val="2"/>
    </font>
    <font>
      <b/>
      <sz val="16"/>
      <color rgb="FF404040"/>
      <name val="Century Gothic"/>
      <family val="2"/>
    </font>
    <font>
      <b/>
      <sz val="18"/>
      <color rgb="FF404040"/>
      <name val="Century Gothic"/>
      <family val="2"/>
    </font>
    <font>
      <b/>
      <sz val="10"/>
      <color rgb="FF404040"/>
      <name val="Century Gothic"/>
      <family val="2"/>
    </font>
    <font>
      <b/>
      <sz val="15"/>
      <color rgb="FF404040"/>
      <name val="Century Gothic"/>
      <family val="2"/>
    </font>
    <font>
      <sz val="10"/>
      <color rgb="FF404040"/>
      <name val="Century Gothic"/>
      <family val="2"/>
    </font>
    <font>
      <sz val="15"/>
      <color rgb="FF404040"/>
      <name val="Century Gothic"/>
      <family val="2"/>
    </font>
    <font>
      <b/>
      <sz val="11"/>
      <color rgb="FF404040"/>
      <name val="Century Gothic"/>
      <family val="2"/>
    </font>
    <font>
      <sz val="12"/>
      <color rgb="FF404040"/>
      <name val="Century Gothic"/>
      <family val="2"/>
    </font>
    <font>
      <sz val="10"/>
      <color rgb="FFFFFFFF"/>
      <name val="Century Gothic"/>
      <family val="2"/>
    </font>
    <font>
      <u/>
      <sz val="11"/>
      <color rgb="FF0000FF"/>
      <name val="Calibri"/>
      <family val="2"/>
    </font>
    <font>
      <sz val="13"/>
      <color rgb="FF404040"/>
      <name val="Century Gothic"/>
      <family val="2"/>
    </font>
    <font>
      <sz val="9"/>
      <color rgb="FF404040"/>
      <name val="Century Gothic"/>
      <family val="2"/>
    </font>
    <font>
      <sz val="12"/>
      <color rgb="FF000000"/>
      <name val="Arial"/>
      <family val="2"/>
    </font>
    <font>
      <b/>
      <sz val="9"/>
      <color rgb="FF404040"/>
      <name val="Century Gothic"/>
      <family val="2"/>
    </font>
    <font>
      <b/>
      <sz val="12"/>
      <color rgb="FFFFFFFF"/>
      <name val="Century Gothic"/>
      <family val="2"/>
    </font>
    <font>
      <b/>
      <sz val="14"/>
      <color rgb="FF404040"/>
      <name val="Century Gothic"/>
      <family val="2"/>
    </font>
    <font>
      <sz val="9"/>
      <color rgb="FF000000"/>
      <name val="Century Gothic"/>
      <family val="2"/>
    </font>
    <font>
      <sz val="9"/>
      <color rgb="FF000000"/>
      <name val="Arial"/>
      <family val="2"/>
    </font>
    <font>
      <sz val="9"/>
      <color indexed="81"/>
      <name val="Tahoma"/>
      <family val="2"/>
    </font>
    <font>
      <b/>
      <sz val="9"/>
      <color indexed="81"/>
      <name val="Tahoma"/>
      <family val="2"/>
    </font>
    <font>
      <sz val="9"/>
      <color rgb="FFFF0000"/>
      <name val="Century Gothic"/>
      <family val="2"/>
    </font>
    <font>
      <sz val="9"/>
      <color theme="1"/>
      <name val="Century Gothic"/>
      <family val="2"/>
    </font>
    <font>
      <sz val="12"/>
      <name val="Arial"/>
      <family val="2"/>
    </font>
    <font>
      <sz val="9"/>
      <name val="Century Gothic"/>
      <family val="2"/>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2F2F2"/>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rgb="FFF2F2F2"/>
        <bgColor rgb="FF000000"/>
      </patternFill>
    </fill>
    <fill>
      <patternFill patternType="solid">
        <fgColor rgb="FFFFFFFF"/>
        <bgColor rgb="FF000000"/>
      </patternFill>
    </fill>
    <fill>
      <patternFill patternType="solid">
        <fgColor rgb="FFBFBFBF"/>
        <bgColor rgb="FF000000"/>
      </patternFill>
    </fill>
    <fill>
      <patternFill patternType="solid">
        <fgColor rgb="FFD9D9D9"/>
        <bgColor rgb="FF000000"/>
      </patternFill>
    </fill>
    <fill>
      <patternFill patternType="solid">
        <fgColor rgb="FFEBF1DE"/>
        <bgColor rgb="FF000000"/>
      </patternFill>
    </fill>
    <fill>
      <patternFill patternType="solid">
        <fgColor rgb="FFFFFF00"/>
        <bgColor indexed="64"/>
      </patternFill>
    </fill>
    <fill>
      <patternFill patternType="solid">
        <fgColor rgb="FFFFFF00"/>
        <bgColor rgb="FF000000"/>
      </patternFill>
    </fill>
    <fill>
      <patternFill patternType="solid">
        <fgColor theme="0"/>
        <bgColor rgb="FF000000"/>
      </patternFill>
    </fill>
  </fills>
  <borders count="60">
    <border>
      <left/>
      <right/>
      <top/>
      <bottom/>
      <diagonal/>
    </border>
    <border>
      <left style="thin">
        <color indexed="64"/>
      </left>
      <right style="thin">
        <color indexed="64"/>
      </right>
      <top style="thin">
        <color indexed="64"/>
      </top>
      <bottom style="thin">
        <color indexed="64"/>
      </bottom>
      <diagonal/>
    </border>
    <border>
      <left/>
      <right style="medium">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hair">
        <color theme="1" tint="0.24994659260841701"/>
      </right>
      <top style="dotted">
        <color theme="1" tint="0.24994659260841701"/>
      </top>
      <bottom style="dotted">
        <color theme="1" tint="0.24994659260841701"/>
      </bottom>
      <diagonal/>
    </border>
    <border>
      <left style="hair">
        <color theme="1" tint="0.24994659260841701"/>
      </left>
      <right style="hair">
        <color theme="1" tint="0.24994659260841701"/>
      </right>
      <top style="dotted">
        <color theme="1" tint="0.24994659260841701"/>
      </top>
      <bottom style="dotted">
        <color theme="1" tint="0.24994659260841701"/>
      </bottom>
      <diagonal/>
    </border>
    <border>
      <left style="hair">
        <color theme="1" tint="0.24994659260841701"/>
      </left>
      <right style="thin">
        <color indexed="64"/>
      </right>
      <top style="dotted">
        <color theme="1" tint="0.24994659260841701"/>
      </top>
      <bottom style="dotted">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hair">
        <color theme="1" tint="0.24994659260841701"/>
      </right>
      <top style="thin">
        <color theme="1" tint="0.24994659260841701"/>
      </top>
      <bottom style="dotted">
        <color theme="1" tint="0.24994659260841701"/>
      </bottom>
      <diagonal/>
    </border>
    <border>
      <left style="hair">
        <color theme="1" tint="0.24994659260841701"/>
      </left>
      <right style="hair">
        <color theme="1" tint="0.24994659260841701"/>
      </right>
      <top style="thin">
        <color theme="1" tint="0.24994659260841701"/>
      </top>
      <bottom style="dotted">
        <color theme="1" tint="0.24994659260841701"/>
      </bottom>
      <diagonal/>
    </border>
    <border>
      <left style="hair">
        <color theme="1" tint="0.24994659260841701"/>
      </left>
      <right style="thin">
        <color theme="1" tint="0.24994659260841701"/>
      </right>
      <top style="thin">
        <color theme="1" tint="0.24994659260841701"/>
      </top>
      <bottom style="dotted">
        <color theme="1" tint="0.24994659260841701"/>
      </bottom>
      <diagonal/>
    </border>
    <border>
      <left style="thin">
        <color theme="1" tint="0.24994659260841701"/>
      </left>
      <right style="hair">
        <color theme="1" tint="0.24994659260841701"/>
      </right>
      <top style="dotted">
        <color theme="1" tint="0.24994659260841701"/>
      </top>
      <bottom style="dotted">
        <color theme="1" tint="0.24994659260841701"/>
      </bottom>
      <diagonal/>
    </border>
    <border>
      <left style="hair">
        <color theme="1" tint="0.24994659260841701"/>
      </left>
      <right style="thin">
        <color theme="1" tint="0.24994659260841701"/>
      </right>
      <top style="dotted">
        <color theme="1" tint="0.24994659260841701"/>
      </top>
      <bottom style="dotted">
        <color theme="1" tint="0.24994659260841701"/>
      </bottom>
      <diagonal/>
    </border>
    <border>
      <left style="thin">
        <color theme="1" tint="0.24994659260841701"/>
      </left>
      <right style="hair">
        <color theme="1" tint="0.24994659260841701"/>
      </right>
      <top style="dotted">
        <color theme="1" tint="0.24994659260841701"/>
      </top>
      <bottom style="thin">
        <color theme="1" tint="0.24994659260841701"/>
      </bottom>
      <diagonal/>
    </border>
    <border>
      <left style="hair">
        <color theme="1" tint="0.24994659260841701"/>
      </left>
      <right style="hair">
        <color theme="1" tint="0.24994659260841701"/>
      </right>
      <top style="dotted">
        <color theme="1" tint="0.24994659260841701"/>
      </top>
      <bottom style="thin">
        <color theme="1" tint="0.24994659260841701"/>
      </bottom>
      <diagonal/>
    </border>
    <border>
      <left style="hair">
        <color theme="1" tint="0.24994659260841701"/>
      </left>
      <right style="thin">
        <color theme="1" tint="0.24994659260841701"/>
      </right>
      <top style="dotted">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diagonal/>
    </border>
    <border>
      <left style="thin">
        <color theme="1" tint="0.24994659260841701"/>
      </left>
      <right style="thin">
        <color theme="1" tint="0.24994659260841701"/>
      </right>
      <top/>
      <bottom style="thin">
        <color theme="1" tint="0.24994659260841701"/>
      </bottom>
      <diagonal/>
    </border>
    <border>
      <left style="thin">
        <color theme="1" tint="0.24994659260841701"/>
      </left>
      <right style="hair">
        <color theme="1" tint="0.24994659260841701"/>
      </right>
      <top/>
      <bottom style="dotted">
        <color theme="1" tint="0.24994659260841701"/>
      </bottom>
      <diagonal/>
    </border>
    <border>
      <left style="hair">
        <color theme="1" tint="0.24994659260841701"/>
      </left>
      <right style="hair">
        <color theme="1" tint="0.24994659260841701"/>
      </right>
      <top/>
      <bottom style="dotted">
        <color theme="1" tint="0.24994659260841701"/>
      </bottom>
      <diagonal/>
    </border>
    <border>
      <left style="hair">
        <color theme="1" tint="0.24994659260841701"/>
      </left>
      <right style="thin">
        <color theme="1" tint="0.24994659260841701"/>
      </right>
      <top/>
      <bottom style="dotted">
        <color theme="1" tint="0.24994659260841701"/>
      </bottom>
      <diagonal/>
    </border>
    <border>
      <left style="thin">
        <color theme="1" tint="0.24994659260841701"/>
      </left>
      <right style="hair">
        <color theme="1" tint="0.24994659260841701"/>
      </right>
      <top style="thin">
        <color theme="1" tint="0.24994659260841701"/>
      </top>
      <bottom style="thin">
        <color theme="1" tint="0.24994659260841701"/>
      </bottom>
      <diagonal/>
    </border>
    <border>
      <left style="hair">
        <color theme="1" tint="0.24994659260841701"/>
      </left>
      <right style="hair">
        <color theme="1" tint="0.24994659260841701"/>
      </right>
      <top style="thin">
        <color theme="1" tint="0.24994659260841701"/>
      </top>
      <bottom style="thin">
        <color theme="1" tint="0.24994659260841701"/>
      </bottom>
      <diagonal/>
    </border>
    <border>
      <left style="hair">
        <color theme="1" tint="0.24994659260841701"/>
      </left>
      <right style="thin">
        <color theme="1" tint="0.24994659260841701"/>
      </right>
      <top style="thin">
        <color theme="1" tint="0.24994659260841701"/>
      </top>
      <bottom style="thin">
        <color theme="1" tint="0.24994659260841701"/>
      </bottom>
      <diagonal/>
    </border>
    <border>
      <left style="thin">
        <color indexed="64"/>
      </left>
      <right style="hair">
        <color theme="1" tint="0.24994659260841701"/>
      </right>
      <top style="thin">
        <color theme="1" tint="0.24994659260841701"/>
      </top>
      <bottom style="dotted">
        <color theme="1" tint="0.24994659260841701"/>
      </bottom>
      <diagonal/>
    </border>
    <border>
      <left style="hair">
        <color theme="1" tint="0.24994659260841701"/>
      </left>
      <right style="thin">
        <color indexed="64"/>
      </right>
      <top style="thin">
        <color theme="1" tint="0.24994659260841701"/>
      </top>
      <bottom style="dotted">
        <color theme="1" tint="0.24994659260841701"/>
      </bottom>
      <diagonal/>
    </border>
    <border>
      <left style="thin">
        <color indexed="64"/>
      </left>
      <right style="hair">
        <color theme="1" tint="0.24994659260841701"/>
      </right>
      <top style="dotted">
        <color theme="1" tint="0.24994659260841701"/>
      </top>
      <bottom style="thin">
        <color theme="1" tint="0.24994659260841701"/>
      </bottom>
      <diagonal/>
    </border>
    <border>
      <left style="hair">
        <color theme="1" tint="0.24994659260841701"/>
      </left>
      <right style="thin">
        <color indexed="64"/>
      </right>
      <top style="dotted">
        <color theme="1" tint="0.24994659260841701"/>
      </top>
      <bottom style="thin">
        <color theme="1" tint="0.24994659260841701"/>
      </bottom>
      <diagonal/>
    </border>
    <border>
      <left style="thin">
        <color theme="1" tint="0.24994659260841701"/>
      </left>
      <right style="thin">
        <color theme="1" tint="0.24994659260841701"/>
      </right>
      <top/>
      <bottom/>
      <diagonal/>
    </border>
    <border>
      <left style="thin">
        <color rgb="FF404040"/>
      </left>
      <right style="thin">
        <color rgb="FF404040"/>
      </right>
      <top style="thin">
        <color rgb="FF404040"/>
      </top>
      <bottom style="thin">
        <color rgb="FF404040"/>
      </bottom>
      <diagonal/>
    </border>
    <border>
      <left style="thin">
        <color rgb="FF404040"/>
      </left>
      <right style="hair">
        <color rgb="FF404040"/>
      </right>
      <top style="thin">
        <color rgb="FF404040"/>
      </top>
      <bottom style="thin">
        <color rgb="FF404040"/>
      </bottom>
      <diagonal/>
    </border>
    <border>
      <left style="hair">
        <color rgb="FF404040"/>
      </left>
      <right style="hair">
        <color rgb="FF404040"/>
      </right>
      <top style="thin">
        <color rgb="FF404040"/>
      </top>
      <bottom style="thin">
        <color rgb="FF404040"/>
      </bottom>
      <diagonal/>
    </border>
    <border>
      <left style="hair">
        <color rgb="FF404040"/>
      </left>
      <right style="thin">
        <color rgb="FF404040"/>
      </right>
      <top style="thin">
        <color rgb="FF404040"/>
      </top>
      <bottom style="thin">
        <color rgb="FF404040"/>
      </bottom>
      <diagonal/>
    </border>
    <border>
      <left style="thin">
        <color rgb="FF404040"/>
      </left>
      <right style="hair">
        <color rgb="FF404040"/>
      </right>
      <top style="thin">
        <color rgb="FF404040"/>
      </top>
      <bottom style="dotted">
        <color rgb="FF404040"/>
      </bottom>
      <diagonal/>
    </border>
    <border>
      <left style="hair">
        <color rgb="FF404040"/>
      </left>
      <right style="hair">
        <color rgb="FF404040"/>
      </right>
      <top style="thin">
        <color rgb="FF404040"/>
      </top>
      <bottom style="dotted">
        <color rgb="FF404040"/>
      </bottom>
      <diagonal/>
    </border>
    <border>
      <left style="hair">
        <color rgb="FF404040"/>
      </left>
      <right style="thin">
        <color rgb="FF404040"/>
      </right>
      <top style="thin">
        <color rgb="FF404040"/>
      </top>
      <bottom style="dotted">
        <color rgb="FF404040"/>
      </bottom>
      <diagonal/>
    </border>
    <border>
      <left style="thin">
        <color rgb="FF404040"/>
      </left>
      <right style="hair">
        <color rgb="FF404040"/>
      </right>
      <top/>
      <bottom style="dotted">
        <color rgb="FF404040"/>
      </bottom>
      <diagonal/>
    </border>
    <border>
      <left style="hair">
        <color rgb="FF404040"/>
      </left>
      <right style="hair">
        <color rgb="FF404040"/>
      </right>
      <top/>
      <bottom style="dotted">
        <color rgb="FF404040"/>
      </bottom>
      <diagonal/>
    </border>
    <border>
      <left style="hair">
        <color rgb="FF404040"/>
      </left>
      <right style="thin">
        <color rgb="FF404040"/>
      </right>
      <top/>
      <bottom style="dotted">
        <color rgb="FF404040"/>
      </bottom>
      <diagonal/>
    </border>
    <border>
      <left style="thin">
        <color rgb="FF404040"/>
      </left>
      <right style="hair">
        <color rgb="FF404040"/>
      </right>
      <top style="dotted">
        <color rgb="FF404040"/>
      </top>
      <bottom style="dotted">
        <color rgb="FF404040"/>
      </bottom>
      <diagonal/>
    </border>
    <border>
      <left style="hair">
        <color rgb="FF404040"/>
      </left>
      <right style="hair">
        <color rgb="FF404040"/>
      </right>
      <top style="dotted">
        <color rgb="FF404040"/>
      </top>
      <bottom style="dotted">
        <color rgb="FF404040"/>
      </bottom>
      <diagonal/>
    </border>
    <border>
      <left style="hair">
        <color rgb="FF404040"/>
      </left>
      <right style="thin">
        <color rgb="FF404040"/>
      </right>
      <top style="dotted">
        <color rgb="FF404040"/>
      </top>
      <bottom style="dotted">
        <color rgb="FF404040"/>
      </bottom>
      <diagonal/>
    </border>
    <border>
      <left style="thin">
        <color rgb="FF404040"/>
      </left>
      <right style="hair">
        <color rgb="FF404040"/>
      </right>
      <top style="dotted">
        <color rgb="FF404040"/>
      </top>
      <bottom style="thin">
        <color rgb="FF404040"/>
      </bottom>
      <diagonal/>
    </border>
    <border>
      <left style="hair">
        <color rgb="FF404040"/>
      </left>
      <right style="hair">
        <color rgb="FF404040"/>
      </right>
      <top style="dotted">
        <color rgb="FF404040"/>
      </top>
      <bottom style="thin">
        <color rgb="FF404040"/>
      </bottom>
      <diagonal/>
    </border>
    <border>
      <left style="hair">
        <color rgb="FF404040"/>
      </left>
      <right style="thin">
        <color rgb="FF404040"/>
      </right>
      <top style="dotted">
        <color rgb="FF404040"/>
      </top>
      <bottom style="thin">
        <color rgb="FF404040"/>
      </bottom>
      <diagonal/>
    </border>
    <border>
      <left style="thin">
        <color rgb="FF404040"/>
      </left>
      <right style="thin">
        <color rgb="FF404040"/>
      </right>
      <top style="thin">
        <color rgb="FF404040"/>
      </top>
      <bottom/>
      <diagonal/>
    </border>
    <border>
      <left style="thin">
        <color rgb="FF404040"/>
      </left>
      <right style="thin">
        <color rgb="FF404040"/>
      </right>
      <top/>
      <bottom/>
      <diagonal/>
    </border>
    <border>
      <left style="thin">
        <color rgb="FF404040"/>
      </left>
      <right style="thin">
        <color rgb="FF404040"/>
      </right>
      <top/>
      <bottom style="thin">
        <color rgb="FF404040"/>
      </bottom>
      <diagonal/>
    </border>
    <border>
      <left style="thin">
        <color indexed="64"/>
      </left>
      <right style="hair">
        <color rgb="FF404040"/>
      </right>
      <top style="thin">
        <color rgb="FF404040"/>
      </top>
      <bottom style="dotted">
        <color rgb="FF404040"/>
      </bottom>
      <diagonal/>
    </border>
    <border>
      <left style="hair">
        <color rgb="FF404040"/>
      </left>
      <right style="thin">
        <color indexed="64"/>
      </right>
      <top style="thin">
        <color rgb="FF404040"/>
      </top>
      <bottom style="dotted">
        <color rgb="FF404040"/>
      </bottom>
      <diagonal/>
    </border>
    <border>
      <left style="thin">
        <color indexed="64"/>
      </left>
      <right style="hair">
        <color rgb="FF404040"/>
      </right>
      <top style="dotted">
        <color rgb="FF404040"/>
      </top>
      <bottom style="dotted">
        <color rgb="FF404040"/>
      </bottom>
      <diagonal/>
    </border>
    <border>
      <left style="hair">
        <color rgb="FF404040"/>
      </left>
      <right style="thin">
        <color indexed="64"/>
      </right>
      <top style="dotted">
        <color rgb="FF404040"/>
      </top>
      <bottom style="dotted">
        <color rgb="FF404040"/>
      </bottom>
      <diagonal/>
    </border>
    <border>
      <left style="thin">
        <color indexed="64"/>
      </left>
      <right style="hair">
        <color rgb="FF404040"/>
      </right>
      <top style="dotted">
        <color rgb="FF404040"/>
      </top>
      <bottom style="thin">
        <color rgb="FF404040"/>
      </bottom>
      <diagonal/>
    </border>
    <border>
      <left style="hair">
        <color rgb="FF404040"/>
      </left>
      <right style="thin">
        <color indexed="64"/>
      </right>
      <top style="dotted">
        <color rgb="FF404040"/>
      </top>
      <bottom style="thin">
        <color rgb="FF404040"/>
      </bottom>
      <diagonal/>
    </border>
    <border>
      <left style="thin">
        <color theme="1" tint="0.24994659260841701"/>
      </left>
      <right style="hair">
        <color theme="1" tint="0.24994659260841701"/>
      </right>
      <top/>
      <bottom style="thin">
        <color theme="1" tint="0.24994659260841701"/>
      </bottom>
      <diagonal/>
    </border>
    <border>
      <left style="hair">
        <color theme="1" tint="0.24994659260841701"/>
      </left>
      <right style="hair">
        <color theme="1" tint="0.24994659260841701"/>
      </right>
      <top/>
      <bottom style="thin">
        <color theme="1" tint="0.24994659260841701"/>
      </bottom>
      <diagonal/>
    </border>
    <border>
      <left style="hair">
        <color theme="1" tint="0.24994659260841701"/>
      </left>
      <right style="thin">
        <color theme="1" tint="0.24994659260841701"/>
      </right>
      <top/>
      <bottom style="thin">
        <color theme="1" tint="0.24994659260841701"/>
      </bottom>
      <diagonal/>
    </border>
  </borders>
  <cellStyleXfs count="10">
    <xf numFmtId="0" fontId="0" fillId="0" borderId="0"/>
    <xf numFmtId="164" fontId="2" fillId="0" borderId="0" applyFont="0" applyFill="0" applyBorder="0" applyAlignment="0" applyProtection="0"/>
    <xf numFmtId="165" fontId="1" fillId="0" borderId="0" applyFont="0" applyFill="0" applyBorder="0" applyAlignment="0" applyProtection="0"/>
    <xf numFmtId="0" fontId="1" fillId="0" borderId="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23" fillId="0" borderId="0" applyNumberFormat="0" applyFill="0" applyBorder="0" applyAlignment="0" applyProtection="0"/>
    <xf numFmtId="41" fontId="4" fillId="0" borderId="0" applyFont="0" applyFill="0" applyBorder="0" applyAlignment="0" applyProtection="0"/>
  </cellStyleXfs>
  <cellXfs count="289">
    <xf numFmtId="0" fontId="0" fillId="0" borderId="0" xfId="0"/>
    <xf numFmtId="0" fontId="3" fillId="0" borderId="0" xfId="0" applyFont="1"/>
    <xf numFmtId="0" fontId="3" fillId="0" borderId="0" xfId="0" applyFont="1" applyAlignment="1"/>
    <xf numFmtId="0" fontId="6" fillId="0" borderId="0" xfId="0" applyFont="1"/>
    <xf numFmtId="0" fontId="6" fillId="0" borderId="5" xfId="0" applyFont="1" applyBorder="1" applyAlignment="1">
      <alignment horizontal="center"/>
    </xf>
    <xf numFmtId="0" fontId="6" fillId="0" borderId="0" xfId="0" applyFont="1" applyAlignment="1">
      <alignment horizontal="center"/>
    </xf>
    <xf numFmtId="0" fontId="5" fillId="0" borderId="3" xfId="0" applyFont="1" applyBorder="1" applyAlignment="1"/>
    <xf numFmtId="0" fontId="5" fillId="0" borderId="4" xfId="0" applyFont="1" applyBorder="1" applyAlignment="1"/>
    <xf numFmtId="0" fontId="5" fillId="0" borderId="5" xfId="0" applyFont="1" applyBorder="1" applyAlignment="1"/>
    <xf numFmtId="0" fontId="3" fillId="0" borderId="0" xfId="0" applyFont="1" applyAlignment="1">
      <alignment horizontal="center"/>
    </xf>
    <xf numFmtId="0" fontId="3" fillId="0" borderId="3" xfId="0" applyFont="1" applyFill="1" applyBorder="1" applyAlignment="1">
      <alignment vertical="center"/>
    </xf>
    <xf numFmtId="0" fontId="3" fillId="0" borderId="3" xfId="0" applyFont="1" applyBorder="1" applyAlignment="1">
      <alignment vertical="center"/>
    </xf>
    <xf numFmtId="0" fontId="3" fillId="0" borderId="5" xfId="0" applyFont="1" applyFill="1" applyBorder="1" applyAlignment="1">
      <alignment vertical="center"/>
    </xf>
    <xf numFmtId="0" fontId="3" fillId="0" borderId="5" xfId="0" applyFont="1" applyBorder="1" applyAlignment="1">
      <alignment vertical="center"/>
    </xf>
    <xf numFmtId="0" fontId="3" fillId="0" borderId="1" xfId="0" applyFont="1" applyBorder="1" applyAlignment="1">
      <alignment horizontal="center"/>
    </xf>
    <xf numFmtId="0" fontId="7" fillId="0" borderId="1" xfId="0" applyFont="1" applyBorder="1" applyAlignment="1"/>
    <xf numFmtId="0" fontId="7" fillId="0" borderId="1" xfId="0" applyFont="1" applyBorder="1" applyAlignment="1">
      <alignment horizontal="center"/>
    </xf>
    <xf numFmtId="0" fontId="5" fillId="0" borderId="3" xfId="0" applyFont="1" applyBorder="1" applyAlignment="1">
      <alignment horizontal="left"/>
    </xf>
    <xf numFmtId="0" fontId="14" fillId="0" borderId="15" xfId="0" applyFont="1" applyBorder="1" applyAlignment="1" applyProtection="1">
      <alignment vertical="center" wrapText="1"/>
      <protection locked="0"/>
    </xf>
    <xf numFmtId="0" fontId="14" fillId="0" borderId="18" xfId="0" applyFont="1" applyBorder="1" applyAlignment="1" applyProtection="1">
      <alignment vertical="center" wrapText="1"/>
      <protection locked="0"/>
    </xf>
    <xf numFmtId="0" fontId="14" fillId="0" borderId="23" xfId="0" applyFont="1" applyBorder="1" applyAlignment="1" applyProtection="1">
      <alignment vertical="center" wrapText="1"/>
      <protection locked="0"/>
    </xf>
    <xf numFmtId="0" fontId="10" fillId="4" borderId="0" xfId="0" applyFont="1" applyFill="1" applyBorder="1" applyAlignment="1" applyProtection="1">
      <alignment vertical="center" wrapText="1"/>
    </xf>
    <xf numFmtId="0" fontId="8" fillId="0" borderId="0" xfId="0" applyFont="1" applyAlignment="1" applyProtection="1">
      <alignment vertical="center" wrapText="1"/>
    </xf>
    <xf numFmtId="0" fontId="14" fillId="0" borderId="0" xfId="0" applyFont="1" applyAlignment="1" applyProtection="1">
      <alignment vertical="center" wrapText="1"/>
    </xf>
    <xf numFmtId="0" fontId="17" fillId="0" borderId="0" xfId="0" applyFont="1" applyAlignment="1" applyProtection="1">
      <alignment vertical="center" wrapText="1"/>
    </xf>
    <xf numFmtId="0" fontId="8" fillId="0" borderId="0" xfId="0" applyFont="1" applyAlignment="1" applyProtection="1">
      <alignment vertical="center" wrapText="1"/>
      <protection locked="0"/>
    </xf>
    <xf numFmtId="0" fontId="13" fillId="2" borderId="0" xfId="0" applyFont="1" applyFill="1" applyBorder="1" applyAlignment="1" applyProtection="1">
      <alignment horizontal="left" vertical="center" wrapText="1"/>
      <protection locked="0"/>
    </xf>
    <xf numFmtId="0" fontId="14" fillId="0" borderId="0" xfId="0" applyFont="1" applyAlignment="1" applyProtection="1">
      <alignment vertical="center" wrapText="1"/>
      <protection locked="0"/>
    </xf>
    <xf numFmtId="0" fontId="14" fillId="2" borderId="0" xfId="0" applyFont="1" applyFill="1" applyAlignment="1" applyProtection="1">
      <alignment vertical="center" wrapText="1"/>
      <protection locked="0"/>
    </xf>
    <xf numFmtId="0" fontId="12" fillId="2" borderId="0" xfId="0" applyFont="1" applyFill="1" applyAlignment="1" applyProtection="1">
      <alignment vertical="center" wrapText="1"/>
      <protection locked="0"/>
    </xf>
    <xf numFmtId="0" fontId="12" fillId="0" borderId="0" xfId="0" applyFont="1" applyAlignment="1" applyProtection="1">
      <alignment vertical="center" wrapText="1"/>
      <protection locked="0"/>
    </xf>
    <xf numFmtId="0" fontId="11" fillId="3" borderId="0" xfId="0" applyFont="1" applyFill="1" applyAlignment="1" applyProtection="1">
      <alignment vertical="center" wrapText="1"/>
      <protection locked="0"/>
    </xf>
    <xf numFmtId="0" fontId="15" fillId="2" borderId="0" xfId="0" applyFont="1" applyFill="1" applyAlignment="1" applyProtection="1">
      <alignment vertical="center" wrapText="1"/>
      <protection locked="0"/>
    </xf>
    <xf numFmtId="0" fontId="14" fillId="0" borderId="0" xfId="0" applyFont="1" applyBorder="1" applyAlignment="1" applyProtection="1">
      <alignment vertical="center" wrapText="1"/>
      <protection locked="0"/>
    </xf>
    <xf numFmtId="0" fontId="15" fillId="0" borderId="0" xfId="0" applyFont="1" applyAlignment="1" applyProtection="1">
      <alignment vertical="center" wrapText="1"/>
      <protection locked="0"/>
    </xf>
    <xf numFmtId="0" fontId="14" fillId="2" borderId="0" xfId="0" applyFont="1" applyFill="1" applyBorder="1" applyAlignment="1" applyProtection="1">
      <alignment vertical="center" wrapText="1"/>
      <protection locked="0"/>
    </xf>
    <xf numFmtId="0" fontId="14" fillId="2" borderId="2" xfId="0" applyFont="1" applyFill="1" applyBorder="1" applyAlignment="1" applyProtection="1">
      <alignment vertical="center" wrapText="1"/>
      <protection locked="0"/>
    </xf>
    <xf numFmtId="0" fontId="16" fillId="0" borderId="0" xfId="0" applyFont="1" applyAlignment="1" applyProtection="1">
      <alignment horizontal="center" vertical="center" wrapText="1"/>
      <protection locked="0"/>
    </xf>
    <xf numFmtId="0" fontId="17" fillId="0" borderId="0" xfId="0" applyFont="1" applyAlignment="1" applyProtection="1">
      <alignment horizontal="center" vertical="center" wrapText="1"/>
      <protection locked="0"/>
    </xf>
    <xf numFmtId="0" fontId="14" fillId="0" borderId="0" xfId="0" applyFont="1" applyAlignment="1" applyProtection="1">
      <alignment horizontal="center" vertical="center" wrapText="1"/>
      <protection locked="0"/>
    </xf>
    <xf numFmtId="0" fontId="21" fillId="0" borderId="0" xfId="0" applyFont="1" applyAlignment="1" applyProtection="1">
      <alignment vertical="center" wrapText="1"/>
      <protection locked="0"/>
    </xf>
    <xf numFmtId="1" fontId="18" fillId="0" borderId="0" xfId="0" applyNumberFormat="1" applyFont="1" applyAlignment="1" applyProtection="1">
      <alignment vertical="center" wrapText="1"/>
      <protection locked="0"/>
    </xf>
    <xf numFmtId="10" fontId="18" fillId="0" borderId="0" xfId="6" applyNumberFormat="1" applyFont="1" applyAlignment="1" applyProtection="1">
      <alignment vertical="center" wrapText="1"/>
      <protection locked="0"/>
    </xf>
    <xf numFmtId="0" fontId="9" fillId="5" borderId="10" xfId="0" applyFont="1" applyFill="1" applyBorder="1" applyAlignment="1" applyProtection="1">
      <alignment horizontal="center" vertical="center" wrapText="1"/>
      <protection locked="0"/>
    </xf>
    <xf numFmtId="10" fontId="13" fillId="0" borderId="0" xfId="6" applyNumberFormat="1" applyFont="1" applyBorder="1" applyAlignment="1" applyProtection="1">
      <alignment horizontal="center" vertical="center" wrapText="1"/>
      <protection locked="0"/>
    </xf>
    <xf numFmtId="0" fontId="14" fillId="0" borderId="21" xfId="0" applyFont="1" applyBorder="1" applyAlignment="1" applyProtection="1">
      <alignment horizontal="right" vertical="center" wrapText="1"/>
      <protection locked="0"/>
    </xf>
    <xf numFmtId="0" fontId="14" fillId="0" borderId="14" xfId="0" applyFont="1" applyBorder="1" applyAlignment="1" applyProtection="1">
      <alignment horizontal="right" vertical="center" wrapText="1"/>
      <protection locked="0"/>
    </xf>
    <xf numFmtId="0" fontId="14" fillId="0" borderId="16" xfId="0" applyFont="1" applyBorder="1" applyAlignment="1" applyProtection="1">
      <alignment horizontal="right" vertical="center" wrapText="1"/>
      <protection locked="0"/>
    </xf>
    <xf numFmtId="0" fontId="25" fillId="2" borderId="1" xfId="0" applyFont="1" applyFill="1" applyBorder="1" applyAlignment="1" applyProtection="1">
      <alignment horizontal="left" vertical="center" wrapText="1"/>
      <protection locked="0"/>
    </xf>
    <xf numFmtId="0" fontId="25" fillId="2" borderId="1" xfId="0" applyFont="1" applyFill="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14" fontId="25" fillId="2" borderId="1" xfId="0" applyNumberFormat="1" applyFont="1" applyFill="1" applyBorder="1" applyAlignment="1" applyProtection="1">
      <alignment horizontal="center" vertical="center"/>
      <protection locked="0"/>
    </xf>
    <xf numFmtId="14" fontId="25" fillId="0" borderId="1" xfId="0" applyNumberFormat="1" applyFont="1" applyFill="1" applyBorder="1" applyAlignment="1" applyProtection="1">
      <alignment horizontal="center" vertical="center"/>
      <protection locked="0"/>
    </xf>
    <xf numFmtId="14" fontId="26" fillId="2" borderId="1" xfId="0" applyNumberFormat="1" applyFont="1" applyFill="1" applyBorder="1" applyAlignment="1">
      <alignment horizontal="center" vertical="center"/>
    </xf>
    <xf numFmtId="0" fontId="24" fillId="0" borderId="1" xfId="0" applyFont="1" applyFill="1" applyBorder="1" applyAlignment="1">
      <alignment horizontal="center" vertical="center"/>
    </xf>
    <xf numFmtId="0" fontId="25" fillId="0" borderId="1" xfId="0" applyNumberFormat="1" applyFont="1" applyFill="1" applyBorder="1" applyAlignment="1" applyProtection="1">
      <alignment horizontal="center" vertical="center" wrapText="1"/>
      <protection locked="0"/>
    </xf>
    <xf numFmtId="14" fontId="25" fillId="0" borderId="1" xfId="0" applyNumberFormat="1" applyFont="1" applyFill="1" applyBorder="1" applyAlignment="1" applyProtection="1">
      <alignment horizontal="left" vertical="center"/>
      <protection locked="0"/>
    </xf>
    <xf numFmtId="168" fontId="25" fillId="0" borderId="1" xfId="0" applyNumberFormat="1" applyFont="1" applyFill="1" applyBorder="1" applyAlignment="1" applyProtection="1">
      <alignment horizontal="left" vertical="center" wrapText="1"/>
      <protection locked="0"/>
    </xf>
    <xf numFmtId="1" fontId="25" fillId="0" borderId="1" xfId="0" applyNumberFormat="1" applyFont="1" applyFill="1" applyBorder="1" applyAlignment="1" applyProtection="1">
      <alignment horizontal="left" vertical="center" wrapText="1"/>
      <protection locked="0"/>
    </xf>
    <xf numFmtId="0" fontId="21" fillId="0" borderId="1" xfId="0" applyFont="1" applyFill="1" applyBorder="1" applyAlignment="1" applyProtection="1">
      <alignment vertical="center" wrapText="1"/>
      <protection locked="0"/>
    </xf>
    <xf numFmtId="0" fontId="13" fillId="5" borderId="19" xfId="0" applyFont="1" applyFill="1" applyBorder="1" applyAlignment="1" applyProtection="1">
      <alignment horizontal="center" vertical="center" wrapText="1"/>
      <protection locked="0"/>
    </xf>
    <xf numFmtId="0" fontId="9" fillId="5" borderId="10" xfId="0" applyFont="1" applyFill="1" applyBorder="1" applyAlignment="1" applyProtection="1">
      <alignment horizontal="center" vertical="center" wrapText="1"/>
      <protection locked="0"/>
    </xf>
    <xf numFmtId="0" fontId="30" fillId="7" borderId="0" xfId="0" applyFont="1" applyFill="1" applyBorder="1" applyAlignment="1" applyProtection="1">
      <alignment vertical="center" wrapText="1"/>
    </xf>
    <xf numFmtId="0" fontId="32" fillId="8" borderId="0" xfId="0" applyFont="1" applyFill="1" applyBorder="1" applyAlignment="1" applyProtection="1">
      <alignment horizontal="left" vertical="center" wrapText="1"/>
      <protection locked="0"/>
    </xf>
    <xf numFmtId="0" fontId="28" fillId="0" borderId="0" xfId="0" applyFont="1" applyFill="1" applyBorder="1" applyAlignment="1" applyProtection="1">
      <alignment vertical="center" wrapText="1"/>
      <protection locked="0"/>
    </xf>
    <xf numFmtId="0" fontId="34" fillId="0" borderId="0" xfId="0" applyFont="1" applyFill="1" applyBorder="1" applyAlignment="1" applyProtection="1">
      <alignment vertical="center" wrapText="1"/>
      <protection locked="0"/>
    </xf>
    <xf numFmtId="0" fontId="34" fillId="8" borderId="0" xfId="0" applyFont="1" applyFill="1" applyBorder="1" applyAlignment="1" applyProtection="1">
      <alignment vertical="center" wrapText="1"/>
      <protection locked="0"/>
    </xf>
    <xf numFmtId="0" fontId="35" fillId="8" borderId="0" xfId="0" applyFont="1" applyFill="1" applyBorder="1" applyAlignment="1" applyProtection="1">
      <alignment vertical="center" wrapText="1"/>
      <protection locked="0"/>
    </xf>
    <xf numFmtId="0" fontId="35" fillId="0" borderId="0" xfId="0" applyFont="1" applyFill="1" applyBorder="1" applyAlignment="1" applyProtection="1">
      <alignment vertical="center" wrapText="1"/>
      <protection locked="0"/>
    </xf>
    <xf numFmtId="0" fontId="38" fillId="8" borderId="0" xfId="0" applyFont="1" applyFill="1" applyBorder="1" applyAlignment="1" applyProtection="1">
      <alignment vertical="center" wrapText="1"/>
      <protection locked="0"/>
    </xf>
    <xf numFmtId="0" fontId="38" fillId="0" borderId="0" xfId="0" applyFont="1" applyFill="1" applyBorder="1" applyAlignment="1" applyProtection="1">
      <alignment vertical="center" wrapText="1"/>
      <protection locked="0"/>
    </xf>
    <xf numFmtId="0" fontId="34" fillId="8" borderId="2" xfId="0" applyFont="1" applyFill="1" applyBorder="1" applyAlignment="1" applyProtection="1">
      <alignment vertical="center" wrapText="1"/>
      <protection locked="0"/>
    </xf>
    <xf numFmtId="0" fontId="40" fillId="0" borderId="0" xfId="0" applyFont="1" applyFill="1" applyBorder="1" applyAlignment="1" applyProtection="1">
      <alignment horizontal="center" vertical="center" wrapText="1"/>
      <protection locked="0"/>
    </xf>
    <xf numFmtId="0" fontId="37" fillId="0" borderId="0" xfId="0" applyFont="1" applyFill="1" applyBorder="1" applyAlignment="1" applyProtection="1">
      <alignment horizontal="center" vertical="center" wrapText="1"/>
      <protection locked="0"/>
    </xf>
    <xf numFmtId="0" fontId="34" fillId="0" borderId="0" xfId="0" applyFont="1" applyFill="1" applyBorder="1" applyAlignment="1" applyProtection="1">
      <alignment horizontal="center" vertical="center" wrapText="1"/>
      <protection locked="0"/>
    </xf>
    <xf numFmtId="0" fontId="41" fillId="0" borderId="1" xfId="0" applyFont="1" applyFill="1" applyBorder="1" applyAlignment="1" applyProtection="1">
      <alignment vertical="center" wrapText="1"/>
      <protection locked="0"/>
    </xf>
    <xf numFmtId="0" fontId="25" fillId="8" borderId="1" xfId="0" applyFont="1" applyFill="1" applyBorder="1" applyAlignment="1" applyProtection="1">
      <alignment horizontal="center" vertical="center" wrapText="1"/>
      <protection locked="0"/>
    </xf>
    <xf numFmtId="14" fontId="25" fillId="8" borderId="1" xfId="0" applyNumberFormat="1" applyFont="1" applyFill="1" applyBorder="1" applyAlignment="1" applyProtection="1">
      <alignment horizontal="center" vertical="center"/>
      <protection locked="0"/>
    </xf>
    <xf numFmtId="0" fontId="41" fillId="0" borderId="0" xfId="0" applyFont="1" applyFill="1" applyBorder="1" applyAlignment="1" applyProtection="1">
      <alignment vertical="center" wrapText="1"/>
      <protection locked="0"/>
    </xf>
    <xf numFmtId="0" fontId="26" fillId="0" borderId="1" xfId="0" applyFont="1" applyFill="1" applyBorder="1" applyAlignment="1">
      <alignment horizontal="center" vertical="center"/>
    </xf>
    <xf numFmtId="14" fontId="26" fillId="8" borderId="1" xfId="0" applyNumberFormat="1" applyFont="1" applyFill="1" applyBorder="1" applyAlignment="1">
      <alignment horizontal="center" vertical="center"/>
    </xf>
    <xf numFmtId="1" fontId="44" fillId="0" borderId="0" xfId="0" applyNumberFormat="1" applyFont="1" applyFill="1" applyBorder="1" applyAlignment="1" applyProtection="1">
      <alignment vertical="center" wrapText="1"/>
      <protection locked="0"/>
    </xf>
    <xf numFmtId="10" fontId="44" fillId="0" borderId="0" xfId="6" applyNumberFormat="1" applyFont="1" applyFill="1" applyBorder="1" applyAlignment="1" applyProtection="1">
      <alignment vertical="center" wrapText="1"/>
      <protection locked="0"/>
    </xf>
    <xf numFmtId="0" fontId="29" fillId="9" borderId="32" xfId="0" applyFont="1" applyFill="1" applyBorder="1" applyAlignment="1" applyProtection="1">
      <alignment horizontal="center" vertical="center" wrapText="1"/>
      <protection locked="0"/>
    </xf>
    <xf numFmtId="0" fontId="34" fillId="0" borderId="0" xfId="0" applyFont="1" applyFill="1" applyBorder="1" applyAlignment="1" applyProtection="1">
      <alignment vertical="center" wrapText="1"/>
    </xf>
    <xf numFmtId="0" fontId="37" fillId="0" borderId="0" xfId="0" applyFont="1" applyFill="1" applyBorder="1" applyAlignment="1" applyProtection="1">
      <alignment vertical="center" wrapText="1"/>
    </xf>
    <xf numFmtId="10" fontId="32" fillId="0" borderId="0" xfId="6" applyNumberFormat="1" applyFont="1" applyFill="1" applyBorder="1" applyAlignment="1" applyProtection="1">
      <alignment horizontal="center" vertical="center" wrapText="1"/>
      <protection locked="0"/>
    </xf>
    <xf numFmtId="0" fontId="34" fillId="0" borderId="39" xfId="0" applyFont="1" applyFill="1" applyBorder="1" applyAlignment="1" applyProtection="1">
      <alignment horizontal="right" vertical="center" wrapText="1"/>
      <protection locked="0"/>
    </xf>
    <xf numFmtId="0" fontId="34" fillId="0" borderId="41" xfId="0" applyFont="1" applyFill="1" applyBorder="1" applyAlignment="1" applyProtection="1">
      <alignment vertical="center" wrapText="1"/>
      <protection locked="0"/>
    </xf>
    <xf numFmtId="0" fontId="28" fillId="0" borderId="0" xfId="0" applyFont="1" applyFill="1" applyBorder="1" applyAlignment="1" applyProtection="1">
      <alignment vertical="center" wrapText="1"/>
    </xf>
    <xf numFmtId="0" fontId="34" fillId="0" borderId="42" xfId="0" applyFont="1" applyFill="1" applyBorder="1" applyAlignment="1" applyProtection="1">
      <alignment horizontal="right" vertical="center" wrapText="1"/>
      <protection locked="0"/>
    </xf>
    <xf numFmtId="0" fontId="34" fillId="0" borderId="44" xfId="0" applyFont="1" applyFill="1" applyBorder="1" applyAlignment="1" applyProtection="1">
      <alignment vertical="center" wrapText="1"/>
      <protection locked="0"/>
    </xf>
    <xf numFmtId="0" fontId="34" fillId="0" borderId="45" xfId="0" applyFont="1" applyFill="1" applyBorder="1" applyAlignment="1" applyProtection="1">
      <alignment horizontal="right" vertical="center" wrapText="1"/>
      <protection locked="0"/>
    </xf>
    <xf numFmtId="0" fontId="34" fillId="0" borderId="47" xfId="0" applyFont="1" applyFill="1" applyBorder="1" applyAlignment="1" applyProtection="1">
      <alignment vertical="center" wrapText="1"/>
      <protection locked="0"/>
    </xf>
    <xf numFmtId="0" fontId="42" fillId="0" borderId="1" xfId="0" applyFont="1" applyFill="1" applyBorder="1" applyAlignment="1">
      <alignment vertical="center" wrapText="1"/>
    </xf>
    <xf numFmtId="166" fontId="13" fillId="5" borderId="19" xfId="0" applyNumberFormat="1" applyFont="1" applyFill="1" applyBorder="1" applyAlignment="1" applyProtection="1">
      <alignment horizontal="center" vertical="center" wrapText="1"/>
      <protection locked="0"/>
    </xf>
    <xf numFmtId="0" fontId="21" fillId="0" borderId="57" xfId="0" applyFont="1" applyFill="1" applyBorder="1" applyAlignment="1" applyProtection="1">
      <alignment horizontal="center" vertical="center" wrapText="1"/>
      <protection locked="0"/>
    </xf>
    <xf numFmtId="0" fontId="22" fillId="0" borderId="58" xfId="0" applyFont="1" applyFill="1" applyBorder="1" applyAlignment="1" applyProtection="1">
      <alignment horizontal="left" vertical="center" wrapText="1"/>
      <protection locked="0"/>
    </xf>
    <xf numFmtId="0" fontId="21" fillId="0" borderId="58" xfId="0" applyFont="1" applyBorder="1" applyAlignment="1" applyProtection="1">
      <alignment vertical="center" wrapText="1"/>
      <protection locked="0"/>
    </xf>
    <xf numFmtId="0" fontId="21" fillId="0" borderId="58" xfId="0" applyFont="1" applyFill="1" applyBorder="1" applyAlignment="1" applyProtection="1">
      <alignment vertical="center" wrapText="1"/>
      <protection locked="0"/>
    </xf>
    <xf numFmtId="167" fontId="21" fillId="0" borderId="58" xfId="4" applyNumberFormat="1" applyFont="1" applyFill="1" applyBorder="1" applyAlignment="1" applyProtection="1">
      <alignment vertical="center" wrapText="1"/>
      <protection locked="0"/>
    </xf>
    <xf numFmtId="0" fontId="21" fillId="6" borderId="58" xfId="0" applyFont="1" applyFill="1" applyBorder="1" applyAlignment="1" applyProtection="1">
      <alignment vertical="center" wrapText="1"/>
      <protection locked="0"/>
    </xf>
    <xf numFmtId="168" fontId="21" fillId="0" borderId="58" xfId="0" applyNumberFormat="1" applyFont="1" applyFill="1" applyBorder="1" applyAlignment="1" applyProtection="1">
      <alignment vertical="center" wrapText="1"/>
      <protection locked="0"/>
    </xf>
    <xf numFmtId="168" fontId="21" fillId="6" borderId="58" xfId="0" applyNumberFormat="1" applyFont="1" applyFill="1" applyBorder="1" applyAlignment="1" applyProtection="1">
      <alignment vertical="center" wrapText="1"/>
      <protection locked="0"/>
    </xf>
    <xf numFmtId="166" fontId="21" fillId="0" borderId="59" xfId="0" applyNumberFormat="1" applyFont="1" applyFill="1" applyBorder="1" applyAlignment="1" applyProtection="1">
      <alignment vertical="center" wrapText="1"/>
      <protection locked="0"/>
    </xf>
    <xf numFmtId="0" fontId="0" fillId="0" borderId="1" xfId="0" applyBorder="1" applyAlignment="1">
      <alignment vertical="center" wrapText="1"/>
    </xf>
    <xf numFmtId="9" fontId="21" fillId="0" borderId="1" xfId="0" applyNumberFormat="1" applyFont="1" applyFill="1" applyBorder="1" applyAlignment="1" applyProtection="1">
      <alignment vertical="center" wrapText="1"/>
      <protection locked="0"/>
    </xf>
    <xf numFmtId="167" fontId="21" fillId="0" borderId="1" xfId="4" applyNumberFormat="1" applyFont="1" applyFill="1" applyBorder="1" applyAlignment="1" applyProtection="1">
      <alignment vertical="center" wrapText="1"/>
      <protection locked="0"/>
    </xf>
    <xf numFmtId="9" fontId="21" fillId="6" borderId="1" xfId="0" applyNumberFormat="1" applyFont="1" applyFill="1" applyBorder="1" applyAlignment="1" applyProtection="1">
      <alignment vertical="center" wrapText="1"/>
      <protection locked="0"/>
    </xf>
    <xf numFmtId="0" fontId="21" fillId="6" borderId="1" xfId="0" applyFont="1" applyFill="1" applyBorder="1" applyAlignment="1" applyProtection="1">
      <alignment vertical="center" wrapText="1"/>
      <protection locked="0"/>
    </xf>
    <xf numFmtId="169" fontId="21" fillId="0" borderId="1" xfId="7" applyNumberFormat="1" applyFont="1" applyFill="1" applyBorder="1" applyAlignment="1" applyProtection="1">
      <alignment vertical="center" wrapText="1"/>
      <protection locked="0"/>
    </xf>
    <xf numFmtId="9" fontId="21" fillId="0" borderId="1" xfId="6" applyFont="1" applyFill="1" applyBorder="1" applyAlignment="1" applyProtection="1">
      <alignment vertical="center" wrapText="1"/>
      <protection locked="0"/>
    </xf>
    <xf numFmtId="168" fontId="21" fillId="6" borderId="1" xfId="0" applyNumberFormat="1" applyFont="1" applyFill="1" applyBorder="1" applyAlignment="1" applyProtection="1">
      <alignment vertical="center" wrapText="1"/>
      <protection locked="0"/>
    </xf>
    <xf numFmtId="166" fontId="21" fillId="0" borderId="1" xfId="0" applyNumberFormat="1" applyFont="1" applyFill="1" applyBorder="1" applyAlignment="1" applyProtection="1">
      <alignment vertical="center" wrapText="1"/>
      <protection locked="0"/>
    </xf>
    <xf numFmtId="0" fontId="0" fillId="0" borderId="1" xfId="0" applyBorder="1" applyAlignment="1">
      <alignment vertical="center"/>
    </xf>
    <xf numFmtId="168" fontId="21" fillId="0" borderId="1" xfId="0" applyNumberFormat="1" applyFont="1" applyFill="1" applyBorder="1" applyAlignment="1" applyProtection="1">
      <alignment vertical="center" wrapText="1"/>
      <protection locked="0"/>
    </xf>
    <xf numFmtId="14" fontId="21" fillId="0" borderId="1" xfId="0" applyNumberFormat="1" applyFont="1" applyBorder="1" applyAlignment="1" applyProtection="1">
      <alignment vertical="center" wrapText="1"/>
      <protection locked="0"/>
    </xf>
    <xf numFmtId="0" fontId="21" fillId="0" borderId="1" xfId="0" applyFont="1" applyBorder="1" applyAlignment="1" applyProtection="1">
      <alignment vertical="center" wrapText="1"/>
      <protection locked="0"/>
    </xf>
    <xf numFmtId="0" fontId="21" fillId="0" borderId="1" xfId="0" applyFont="1" applyFill="1" applyBorder="1" applyAlignment="1" applyProtection="1">
      <alignment horizontal="center" vertical="center" wrapText="1"/>
      <protection locked="0"/>
    </xf>
    <xf numFmtId="0" fontId="32" fillId="9" borderId="48" xfId="0" applyFont="1" applyFill="1" applyBorder="1" applyAlignment="1" applyProtection="1">
      <alignment horizontal="center" vertical="center" wrapText="1"/>
      <protection locked="0"/>
    </xf>
    <xf numFmtId="166" fontId="32" fillId="9" borderId="48" xfId="0" applyNumberFormat="1" applyFont="1" applyFill="1" applyBorder="1" applyAlignment="1" applyProtection="1">
      <alignment horizontal="center" vertical="center" wrapText="1"/>
      <protection locked="0"/>
    </xf>
    <xf numFmtId="9" fontId="41" fillId="0" borderId="1" xfId="0" applyNumberFormat="1" applyFont="1" applyFill="1" applyBorder="1" applyAlignment="1" applyProtection="1">
      <alignment vertical="center" wrapText="1"/>
      <protection locked="0"/>
    </xf>
    <xf numFmtId="167" fontId="41" fillId="0" borderId="1" xfId="4" applyNumberFormat="1" applyFont="1" applyFill="1" applyBorder="1" applyAlignment="1" applyProtection="1">
      <alignment vertical="center" wrapText="1"/>
      <protection locked="0"/>
    </xf>
    <xf numFmtId="9" fontId="41" fillId="11" borderId="1" xfId="0" applyNumberFormat="1" applyFont="1" applyFill="1" applyBorder="1" applyAlignment="1" applyProtection="1">
      <alignment vertical="center" wrapText="1"/>
      <protection locked="0"/>
    </xf>
    <xf numFmtId="0" fontId="41" fillId="11" borderId="1" xfId="0" applyFont="1" applyFill="1" applyBorder="1" applyAlignment="1" applyProtection="1">
      <alignment vertical="center" wrapText="1"/>
      <protection locked="0"/>
    </xf>
    <xf numFmtId="9" fontId="41" fillId="0" borderId="1" xfId="6" applyFont="1" applyFill="1" applyBorder="1" applyAlignment="1" applyProtection="1">
      <alignment vertical="center" wrapText="1"/>
      <protection locked="0"/>
    </xf>
    <xf numFmtId="168" fontId="41" fillId="11" borderId="1" xfId="0" applyNumberFormat="1" applyFont="1" applyFill="1" applyBorder="1" applyAlignment="1" applyProtection="1">
      <alignment vertical="center" wrapText="1"/>
      <protection locked="0"/>
    </xf>
    <xf numFmtId="166" fontId="41" fillId="0" borderId="1" xfId="0" applyNumberFormat="1" applyFont="1" applyFill="1" applyBorder="1" applyAlignment="1" applyProtection="1">
      <alignment vertical="center" wrapText="1"/>
      <protection locked="0"/>
    </xf>
    <xf numFmtId="168" fontId="41" fillId="0" borderId="1" xfId="0" applyNumberFormat="1" applyFont="1" applyFill="1" applyBorder="1" applyAlignment="1" applyProtection="1">
      <alignment vertical="center" wrapText="1"/>
      <protection locked="0"/>
    </xf>
    <xf numFmtId="0" fontId="41" fillId="0" borderId="1" xfId="0" applyFont="1" applyFill="1" applyBorder="1" applyAlignment="1" applyProtection="1">
      <alignment horizontal="center" vertical="center" wrapText="1"/>
      <protection locked="0"/>
    </xf>
    <xf numFmtId="0" fontId="43"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21" fillId="0" borderId="1" xfId="0" applyFont="1" applyBorder="1" applyAlignment="1" applyProtection="1">
      <alignment horizontal="center" vertical="center" wrapText="1"/>
      <protection locked="0"/>
    </xf>
    <xf numFmtId="0" fontId="29" fillId="9" borderId="32" xfId="0" applyFont="1" applyFill="1" applyBorder="1" applyAlignment="1" applyProtection="1">
      <alignment horizontal="center" vertical="center" wrapText="1"/>
      <protection locked="0"/>
    </xf>
    <xf numFmtId="0" fontId="32" fillId="9" borderId="48" xfId="0" applyFont="1" applyFill="1" applyBorder="1" applyAlignment="1" applyProtection="1">
      <alignment horizontal="center" vertical="center" wrapText="1"/>
      <protection locked="0"/>
    </xf>
    <xf numFmtId="0" fontId="46" fillId="0" borderId="1" xfId="0" applyFont="1" applyFill="1" applyBorder="1" applyAlignment="1" applyProtection="1">
      <alignment horizontal="center" vertical="center" wrapText="1"/>
      <protection locked="0"/>
    </xf>
    <xf numFmtId="0" fontId="47" fillId="0" borderId="1" xfId="0" applyFont="1" applyFill="1" applyBorder="1" applyAlignment="1">
      <alignment horizontal="center" vertical="center" wrapText="1"/>
    </xf>
    <xf numFmtId="0" fontId="46" fillId="0" borderId="1" xfId="0" applyFont="1" applyFill="1" applyBorder="1" applyAlignment="1" applyProtection="1">
      <alignment vertical="center" wrapText="1"/>
      <protection locked="0"/>
    </xf>
    <xf numFmtId="14" fontId="46" fillId="0" borderId="1" xfId="0" applyNumberFormat="1" applyFont="1" applyFill="1" applyBorder="1" applyAlignment="1" applyProtection="1">
      <alignment vertical="center" wrapText="1"/>
      <protection locked="0"/>
    </xf>
    <xf numFmtId="169" fontId="41" fillId="0" borderId="1" xfId="7" applyNumberFormat="1" applyFont="1" applyFill="1" applyBorder="1" applyAlignment="1" applyProtection="1">
      <alignment vertical="center" wrapText="1"/>
      <protection locked="0"/>
    </xf>
    <xf numFmtId="0" fontId="47" fillId="8" borderId="1" xfId="0" applyFont="1" applyFill="1" applyBorder="1" applyAlignment="1">
      <alignment horizontal="center" vertical="center" wrapText="1"/>
    </xf>
    <xf numFmtId="0" fontId="25" fillId="0" borderId="1" xfId="0" applyFont="1" applyFill="1" applyBorder="1" applyAlignment="1">
      <alignment vertical="center" wrapText="1"/>
    </xf>
    <xf numFmtId="1" fontId="25" fillId="8" borderId="1" xfId="0" applyNumberFormat="1" applyFont="1" applyFill="1" applyBorder="1" applyAlignment="1" applyProtection="1">
      <alignment horizontal="center" vertical="center" wrapText="1"/>
      <protection locked="0"/>
    </xf>
    <xf numFmtId="0" fontId="27" fillId="0" borderId="1" xfId="0" applyFont="1" applyFill="1" applyBorder="1" applyAlignment="1">
      <alignment wrapText="1"/>
    </xf>
    <xf numFmtId="0" fontId="26" fillId="8" borderId="1" xfId="0" applyFont="1" applyFill="1" applyBorder="1" applyAlignment="1">
      <alignment horizontal="center" vertical="center"/>
    </xf>
    <xf numFmtId="0" fontId="26" fillId="0" borderId="1" xfId="0" applyFont="1" applyFill="1" applyBorder="1" applyAlignment="1">
      <alignment horizontal="left" vertical="center"/>
    </xf>
    <xf numFmtId="14" fontId="26" fillId="0" borderId="1" xfId="0" applyNumberFormat="1" applyFont="1" applyFill="1" applyBorder="1" applyAlignment="1">
      <alignment horizontal="left" vertical="center"/>
    </xf>
    <xf numFmtId="0" fontId="21" fillId="0" borderId="1" xfId="0" applyNumberFormat="1" applyFont="1" applyFill="1" applyBorder="1" applyAlignment="1" applyProtection="1">
      <alignment vertical="center" wrapText="1"/>
      <protection locked="0"/>
    </xf>
    <xf numFmtId="9" fontId="41" fillId="0" borderId="1" xfId="4" applyNumberFormat="1" applyFont="1" applyFill="1" applyBorder="1" applyAlignment="1" applyProtection="1">
      <alignment vertical="center" wrapText="1"/>
      <protection locked="0"/>
    </xf>
    <xf numFmtId="41" fontId="41" fillId="2" borderId="1" xfId="9" applyFont="1" applyFill="1" applyBorder="1" applyAlignment="1" applyProtection="1">
      <alignment vertical="center" wrapText="1"/>
      <protection locked="0"/>
    </xf>
    <xf numFmtId="9" fontId="41" fillId="2" borderId="1" xfId="0" applyNumberFormat="1" applyFont="1" applyFill="1" applyBorder="1" applyAlignment="1" applyProtection="1">
      <alignment vertical="center" wrapText="1"/>
      <protection locked="0"/>
    </xf>
    <xf numFmtId="170" fontId="41" fillId="2" borderId="1" xfId="9" applyNumberFormat="1" applyFont="1" applyFill="1" applyBorder="1" applyAlignment="1" applyProtection="1">
      <alignment vertical="center" wrapText="1"/>
      <protection locked="0"/>
    </xf>
    <xf numFmtId="41" fontId="41" fillId="0" borderId="1" xfId="9" applyFont="1" applyFill="1" applyBorder="1" applyAlignment="1" applyProtection="1">
      <alignment vertical="center" wrapText="1"/>
      <protection locked="0"/>
    </xf>
    <xf numFmtId="9" fontId="51" fillId="0" borderId="1" xfId="0" applyNumberFormat="1" applyFont="1" applyFill="1" applyBorder="1" applyAlignment="1" applyProtection="1">
      <alignment vertical="center" wrapText="1"/>
      <protection locked="0"/>
    </xf>
    <xf numFmtId="0" fontId="25" fillId="12" borderId="1" xfId="0" applyFont="1" applyFill="1" applyBorder="1" applyAlignment="1" applyProtection="1">
      <alignment horizontal="left" vertical="center" wrapText="1"/>
      <protection locked="0"/>
    </xf>
    <xf numFmtId="0" fontId="25" fillId="12" borderId="1" xfId="0" applyFont="1" applyFill="1" applyBorder="1" applyAlignment="1" applyProtection="1">
      <alignment horizontal="center" vertical="center" wrapText="1"/>
      <protection locked="0"/>
    </xf>
    <xf numFmtId="0" fontId="21" fillId="12" borderId="1" xfId="0" applyFont="1" applyFill="1" applyBorder="1" applyAlignment="1" applyProtection="1">
      <alignment vertical="center" wrapText="1"/>
      <protection locked="0"/>
    </xf>
    <xf numFmtId="14" fontId="26" fillId="12" borderId="1" xfId="0" applyNumberFormat="1" applyFont="1" applyFill="1" applyBorder="1" applyAlignment="1">
      <alignment horizontal="center" vertical="center"/>
    </xf>
    <xf numFmtId="14" fontId="25" fillId="12" borderId="1" xfId="0" applyNumberFormat="1" applyFont="1" applyFill="1" applyBorder="1" applyAlignment="1" applyProtection="1">
      <alignment horizontal="center" vertical="center"/>
      <protection locked="0"/>
    </xf>
    <xf numFmtId="0" fontId="0" fillId="12" borderId="1" xfId="0" applyFill="1" applyBorder="1" applyAlignment="1">
      <alignment vertical="center" wrapText="1"/>
    </xf>
    <xf numFmtId="0" fontId="47" fillId="12" borderId="1" xfId="0" applyFont="1" applyFill="1" applyBorder="1" applyAlignment="1">
      <alignment horizontal="center" vertical="center" wrapText="1"/>
    </xf>
    <xf numFmtId="14" fontId="46" fillId="12" borderId="1" xfId="0" applyNumberFormat="1" applyFont="1" applyFill="1" applyBorder="1" applyAlignment="1" applyProtection="1">
      <alignment vertical="center" wrapText="1"/>
      <protection locked="0"/>
    </xf>
    <xf numFmtId="14" fontId="25" fillId="12" borderId="1" xfId="0" applyNumberFormat="1" applyFont="1" applyFill="1" applyBorder="1" applyAlignment="1" applyProtection="1">
      <alignment horizontal="left" vertical="center"/>
      <protection locked="0"/>
    </xf>
    <xf numFmtId="0" fontId="26" fillId="12" borderId="1" xfId="0" applyFont="1" applyFill="1" applyBorder="1" applyAlignment="1">
      <alignment horizontal="left" vertical="center"/>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13" fillId="5" borderId="19" xfId="0" applyFont="1" applyFill="1" applyBorder="1" applyAlignment="1" applyProtection="1">
      <alignment horizontal="center" vertical="center" wrapText="1"/>
      <protection locked="0"/>
    </xf>
    <xf numFmtId="0" fontId="13" fillId="5" borderId="31" xfId="0" applyFont="1" applyFill="1" applyBorder="1" applyAlignment="1" applyProtection="1">
      <alignment horizontal="center" vertical="center" wrapText="1"/>
      <protection locked="0"/>
    </xf>
    <xf numFmtId="0" fontId="13" fillId="5" borderId="10" xfId="0" applyFont="1" applyFill="1" applyBorder="1" applyAlignment="1" applyProtection="1">
      <alignment horizontal="center" vertical="center" wrapText="1"/>
      <protection locked="0"/>
    </xf>
    <xf numFmtId="0" fontId="23" fillId="0" borderId="17" xfId="8" applyBorder="1" applyAlignment="1" applyProtection="1">
      <alignment horizontal="center" vertical="center" wrapText="1"/>
      <protection locked="0"/>
    </xf>
    <xf numFmtId="0" fontId="9" fillId="0" borderId="17" xfId="0" applyFont="1" applyBorder="1" applyAlignment="1" applyProtection="1">
      <alignment horizontal="center" vertical="center" wrapText="1"/>
      <protection locked="0"/>
    </xf>
    <xf numFmtId="0" fontId="9" fillId="0" borderId="18" xfId="0" applyFont="1" applyBorder="1" applyAlignment="1" applyProtection="1">
      <alignment horizontal="center" vertical="center" wrapText="1"/>
      <protection locked="0"/>
    </xf>
    <xf numFmtId="0" fontId="17" fillId="2" borderId="22" xfId="0" applyFont="1" applyFill="1" applyBorder="1" applyAlignment="1" applyProtection="1">
      <alignment horizontal="left" vertical="center" wrapText="1"/>
      <protection locked="0"/>
    </xf>
    <xf numFmtId="0" fontId="17" fillId="2" borderId="23" xfId="0" applyFont="1" applyFill="1" applyBorder="1" applyAlignment="1" applyProtection="1">
      <alignment horizontal="left" vertical="center" wrapText="1"/>
      <protection locked="0"/>
    </xf>
    <xf numFmtId="0" fontId="17" fillId="2" borderId="8" xfId="0" applyFont="1" applyFill="1" applyBorder="1" applyAlignment="1" applyProtection="1">
      <alignment horizontal="left" vertical="center" wrapText="1"/>
      <protection locked="0"/>
    </xf>
    <xf numFmtId="0" fontId="17" fillId="2" borderId="15" xfId="0" applyFont="1" applyFill="1" applyBorder="1" applyAlignment="1" applyProtection="1">
      <alignment horizontal="left" vertical="center" wrapText="1"/>
      <protection locked="0"/>
    </xf>
    <xf numFmtId="0" fontId="17" fillId="2" borderId="17" xfId="0" applyFont="1" applyFill="1" applyBorder="1" applyAlignment="1" applyProtection="1">
      <alignment horizontal="left" vertical="center" wrapText="1"/>
      <protection locked="0"/>
    </xf>
    <xf numFmtId="0" fontId="17" fillId="2" borderId="18" xfId="0" applyFont="1" applyFill="1" applyBorder="1" applyAlignment="1" applyProtection="1">
      <alignment horizontal="left" vertical="center" wrapText="1"/>
      <protection locked="0"/>
    </xf>
    <xf numFmtId="0" fontId="11" fillId="0" borderId="12" xfId="0" applyFont="1" applyBorder="1" applyAlignment="1" applyProtection="1">
      <alignment horizontal="center" vertical="center" wrapText="1"/>
      <protection locked="0"/>
    </xf>
    <xf numFmtId="0" fontId="11" fillId="0" borderId="13"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15" xfId="0" applyFont="1" applyBorder="1" applyAlignment="1" applyProtection="1">
      <alignment horizontal="center" vertical="center" wrapText="1"/>
      <protection locked="0"/>
    </xf>
    <xf numFmtId="0" fontId="9" fillId="5" borderId="10" xfId="0" applyFont="1" applyFill="1" applyBorder="1" applyAlignment="1" applyProtection="1">
      <alignment horizontal="center" vertical="center" wrapText="1"/>
      <protection locked="0"/>
    </xf>
    <xf numFmtId="10" fontId="13" fillId="0" borderId="17" xfId="6" applyNumberFormat="1" applyFont="1" applyBorder="1" applyAlignment="1" applyProtection="1">
      <alignment horizontal="center" vertical="center" wrapText="1"/>
    </xf>
    <xf numFmtId="10" fontId="13" fillId="0" borderId="30" xfId="6" applyNumberFormat="1" applyFont="1" applyBorder="1" applyAlignment="1" applyProtection="1">
      <alignment horizontal="center" vertical="center" wrapText="1"/>
    </xf>
    <xf numFmtId="0" fontId="20" fillId="3" borderId="21" xfId="0" applyFont="1" applyFill="1" applyBorder="1" applyAlignment="1" applyProtection="1">
      <alignment horizontal="center" vertical="center" wrapText="1"/>
      <protection locked="0"/>
    </xf>
    <xf numFmtId="0" fontId="20" fillId="3" borderId="22" xfId="0" applyFont="1" applyFill="1" applyBorder="1" applyAlignment="1" applyProtection="1">
      <alignment horizontal="center" vertical="center" wrapText="1"/>
      <protection locked="0"/>
    </xf>
    <xf numFmtId="0" fontId="20" fillId="3" borderId="14" xfId="0" applyFont="1" applyFill="1" applyBorder="1" applyAlignment="1" applyProtection="1">
      <alignment horizontal="center" vertical="center" wrapText="1"/>
      <protection locked="0"/>
    </xf>
    <xf numFmtId="0" fontId="20" fillId="3" borderId="8" xfId="0" applyFont="1" applyFill="1" applyBorder="1" applyAlignment="1" applyProtection="1">
      <alignment horizontal="center" vertical="center" wrapText="1"/>
      <protection locked="0"/>
    </xf>
    <xf numFmtId="0" fontId="20" fillId="3" borderId="16" xfId="0" applyFont="1" applyFill="1" applyBorder="1" applyAlignment="1" applyProtection="1">
      <alignment horizontal="center" vertical="center" wrapText="1"/>
      <protection locked="0"/>
    </xf>
    <xf numFmtId="0" fontId="20" fillId="3" borderId="17" xfId="0" applyFont="1" applyFill="1" applyBorder="1" applyAlignment="1" applyProtection="1">
      <alignment horizontal="center" vertical="center" wrapText="1"/>
      <protection locked="0"/>
    </xf>
    <xf numFmtId="0" fontId="9" fillId="5" borderId="10" xfId="0" applyFont="1" applyFill="1" applyBorder="1" applyAlignment="1" applyProtection="1">
      <alignment horizontal="center" vertical="center" wrapText="1"/>
    </xf>
    <xf numFmtId="10" fontId="13" fillId="0" borderId="8" xfId="6" applyNumberFormat="1" applyFont="1" applyBorder="1" applyAlignment="1" applyProtection="1">
      <alignment horizontal="center" vertical="center" wrapText="1"/>
    </xf>
    <xf numFmtId="10" fontId="13" fillId="0" borderId="9" xfId="6" applyNumberFormat="1"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9" fillId="4" borderId="1" xfId="0" applyFont="1" applyFill="1" applyBorder="1" applyAlignment="1" applyProtection="1">
      <alignment horizontal="center" vertical="center" wrapText="1"/>
    </xf>
    <xf numFmtId="0" fontId="19" fillId="4" borderId="1" xfId="0" applyFont="1" applyFill="1" applyBorder="1" applyAlignment="1" applyProtection="1">
      <alignment horizontal="center" vertical="center" wrapText="1"/>
    </xf>
    <xf numFmtId="0" fontId="20" fillId="3" borderId="11" xfId="0" applyFont="1" applyFill="1" applyBorder="1" applyAlignment="1" applyProtection="1">
      <alignment horizontal="left" vertical="center" wrapText="1"/>
      <protection locked="0"/>
    </xf>
    <xf numFmtId="0" fontId="20" fillId="3" borderId="12" xfId="0" applyFont="1" applyFill="1" applyBorder="1" applyAlignment="1" applyProtection="1">
      <alignment horizontal="left" vertical="center" wrapText="1"/>
      <protection locked="0"/>
    </xf>
    <xf numFmtId="0" fontId="20" fillId="3" borderId="14" xfId="0" applyFont="1" applyFill="1" applyBorder="1" applyAlignment="1" applyProtection="1">
      <alignment horizontal="left" vertical="center" wrapText="1"/>
      <protection locked="0"/>
    </xf>
    <xf numFmtId="0" fontId="20" fillId="3" borderId="8" xfId="0" applyFont="1" applyFill="1" applyBorder="1" applyAlignment="1" applyProtection="1">
      <alignment horizontal="left" vertical="center" wrapText="1"/>
      <protection locked="0"/>
    </xf>
    <xf numFmtId="0" fontId="20" fillId="3" borderId="16" xfId="0" applyFont="1" applyFill="1" applyBorder="1" applyAlignment="1" applyProtection="1">
      <alignment horizontal="left" vertical="center" wrapText="1"/>
      <protection locked="0"/>
    </xf>
    <xf numFmtId="0" fontId="20" fillId="3" borderId="17" xfId="0" applyFont="1" applyFill="1" applyBorder="1" applyAlignment="1" applyProtection="1">
      <alignment horizontal="left" vertical="center" wrapText="1"/>
      <protection locked="0"/>
    </xf>
    <xf numFmtId="0" fontId="11" fillId="5" borderId="10" xfId="0" applyFont="1" applyFill="1" applyBorder="1" applyAlignment="1" applyProtection="1">
      <alignment horizontal="center" vertical="center" wrapText="1"/>
      <protection locked="0"/>
    </xf>
    <xf numFmtId="0" fontId="9" fillId="5" borderId="19" xfId="0" applyFont="1" applyFill="1" applyBorder="1" applyAlignment="1" applyProtection="1">
      <alignment horizontal="center" vertical="center" wrapText="1"/>
      <protection locked="0"/>
    </xf>
    <xf numFmtId="0" fontId="9" fillId="5" borderId="20" xfId="0" applyFont="1" applyFill="1" applyBorder="1" applyAlignment="1" applyProtection="1">
      <alignment horizontal="center" vertical="center" wrapText="1"/>
      <protection locked="0"/>
    </xf>
    <xf numFmtId="0" fontId="11" fillId="5" borderId="24" xfId="0" applyFont="1" applyFill="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locked="0"/>
    </xf>
    <xf numFmtId="0" fontId="11" fillId="5" borderId="26" xfId="0" applyFont="1" applyFill="1" applyBorder="1" applyAlignment="1" applyProtection="1">
      <alignment horizontal="center" vertical="center" wrapText="1"/>
      <protection locked="0"/>
    </xf>
    <xf numFmtId="10" fontId="13" fillId="0" borderId="12" xfId="6" applyNumberFormat="1" applyFont="1" applyBorder="1" applyAlignment="1" applyProtection="1">
      <alignment horizontal="center" vertical="center" wrapText="1"/>
    </xf>
    <xf numFmtId="10" fontId="13" fillId="0" borderId="28" xfId="6" applyNumberFormat="1" applyFont="1" applyBorder="1" applyAlignment="1" applyProtection="1">
      <alignment horizontal="center" vertical="center" wrapText="1"/>
    </xf>
    <xf numFmtId="0" fontId="13" fillId="0" borderId="0" xfId="0" applyFont="1" applyAlignment="1" applyProtection="1">
      <alignment horizontal="right" vertical="center" wrapText="1"/>
    </xf>
    <xf numFmtId="0" fontId="13" fillId="0" borderId="6" xfId="0" applyFont="1" applyBorder="1" applyAlignment="1" applyProtection="1">
      <alignment horizontal="right" vertical="center" wrapText="1"/>
    </xf>
    <xf numFmtId="10" fontId="13" fillId="0" borderId="29" xfId="6" applyNumberFormat="1" applyFont="1" applyBorder="1" applyAlignment="1" applyProtection="1">
      <alignment horizontal="center" vertical="center" wrapText="1"/>
    </xf>
    <xf numFmtId="10" fontId="13" fillId="0" borderId="27" xfId="6" applyNumberFormat="1" applyFont="1" applyBorder="1" applyAlignment="1" applyProtection="1">
      <alignment horizontal="center" vertical="center" wrapText="1"/>
    </xf>
    <xf numFmtId="10" fontId="13" fillId="0" borderId="7" xfId="6" applyNumberFormat="1" applyFont="1" applyBorder="1" applyAlignment="1" applyProtection="1">
      <alignment horizontal="center" vertical="center" wrapText="1"/>
    </xf>
    <xf numFmtId="10" fontId="32" fillId="0" borderId="46" xfId="6" applyNumberFormat="1" applyFont="1" applyFill="1" applyBorder="1" applyAlignment="1" applyProtection="1">
      <alignment horizontal="center" vertical="center" wrapText="1"/>
    </xf>
    <xf numFmtId="10" fontId="32" fillId="0" borderId="56" xfId="6" applyNumberFormat="1" applyFont="1" applyFill="1" applyBorder="1" applyAlignment="1" applyProtection="1">
      <alignment horizontal="center" vertical="center" wrapText="1"/>
    </xf>
    <xf numFmtId="0" fontId="32" fillId="0" borderId="0" xfId="0" applyFont="1" applyFill="1" applyBorder="1" applyAlignment="1" applyProtection="1">
      <alignment horizontal="right" vertical="center" wrapText="1"/>
    </xf>
    <xf numFmtId="0" fontId="32" fillId="0" borderId="6" xfId="0" applyFont="1" applyFill="1" applyBorder="1" applyAlignment="1" applyProtection="1">
      <alignment horizontal="right" vertical="center" wrapText="1"/>
    </xf>
    <xf numFmtId="10" fontId="32" fillId="0" borderId="53" xfId="6" applyNumberFormat="1" applyFont="1" applyFill="1" applyBorder="1" applyAlignment="1" applyProtection="1">
      <alignment horizontal="center" vertical="center" wrapText="1"/>
    </xf>
    <xf numFmtId="10" fontId="32" fillId="0" borderId="43" xfId="6" applyNumberFormat="1" applyFont="1" applyFill="1" applyBorder="1" applyAlignment="1" applyProtection="1">
      <alignment horizontal="center" vertical="center" wrapText="1"/>
    </xf>
    <xf numFmtId="10" fontId="32" fillId="0" borderId="54" xfId="6" applyNumberFormat="1" applyFont="1" applyFill="1" applyBorder="1" applyAlignment="1" applyProtection="1">
      <alignment horizontal="center" vertical="center" wrapText="1"/>
    </xf>
    <xf numFmtId="10" fontId="32" fillId="0" borderId="55" xfId="6" applyNumberFormat="1" applyFont="1" applyFill="1" applyBorder="1" applyAlignment="1" applyProtection="1">
      <alignment horizontal="center" vertical="center" wrapText="1"/>
    </xf>
    <xf numFmtId="0" fontId="29" fillId="9" borderId="32" xfId="0" applyFont="1" applyFill="1" applyBorder="1" applyAlignment="1" applyProtection="1">
      <alignment horizontal="center" vertical="center" wrapText="1"/>
    </xf>
    <xf numFmtId="10" fontId="32" fillId="0" borderId="51" xfId="6" applyNumberFormat="1" applyFont="1" applyFill="1" applyBorder="1" applyAlignment="1" applyProtection="1">
      <alignment horizontal="center" vertical="center" wrapText="1"/>
    </xf>
    <xf numFmtId="10" fontId="32" fillId="0" borderId="37" xfId="6" applyNumberFormat="1" applyFont="1" applyFill="1" applyBorder="1" applyAlignment="1" applyProtection="1">
      <alignment horizontal="center" vertical="center" wrapText="1"/>
    </xf>
    <xf numFmtId="10" fontId="32" fillId="0" borderId="52" xfId="6" applyNumberFormat="1" applyFont="1" applyFill="1" applyBorder="1" applyAlignment="1" applyProtection="1">
      <alignment horizontal="center" vertical="center" wrapText="1"/>
    </xf>
    <xf numFmtId="0" fontId="29" fillId="9" borderId="32" xfId="0" applyFont="1" applyFill="1" applyBorder="1" applyAlignment="1" applyProtection="1">
      <alignment horizontal="center" vertical="center" wrapText="1"/>
      <protection locked="0"/>
    </xf>
    <xf numFmtId="0" fontId="29" fillId="9" borderId="48" xfId="0" applyFont="1" applyFill="1" applyBorder="1" applyAlignment="1" applyProtection="1">
      <alignment horizontal="center" vertical="center" wrapText="1"/>
      <protection locked="0"/>
    </xf>
    <xf numFmtId="0" fontId="29" fillId="9" borderId="50" xfId="0" applyFont="1" applyFill="1" applyBorder="1" applyAlignment="1" applyProtection="1">
      <alignment horizontal="center" vertical="center" wrapText="1"/>
      <protection locked="0"/>
    </xf>
    <xf numFmtId="0" fontId="36" fillId="10" borderId="42" xfId="0" applyFont="1" applyFill="1" applyBorder="1" applyAlignment="1" applyProtection="1">
      <alignment horizontal="left" vertical="center" wrapText="1"/>
      <protection locked="0"/>
    </xf>
    <xf numFmtId="0" fontId="36" fillId="10" borderId="43" xfId="0" applyFont="1" applyFill="1" applyBorder="1" applyAlignment="1" applyProtection="1">
      <alignment horizontal="left" vertical="center" wrapText="1"/>
      <protection locked="0"/>
    </xf>
    <xf numFmtId="0" fontId="29" fillId="0" borderId="43" xfId="0" applyFont="1" applyFill="1" applyBorder="1" applyAlignment="1" applyProtection="1">
      <alignment horizontal="center" vertical="center" wrapText="1"/>
      <protection locked="0"/>
    </xf>
    <xf numFmtId="0" fontId="29" fillId="0" borderId="44" xfId="0" applyFont="1" applyFill="1" applyBorder="1" applyAlignment="1" applyProtection="1">
      <alignment horizontal="center" vertical="center" wrapText="1"/>
      <protection locked="0"/>
    </xf>
    <xf numFmtId="0" fontId="36" fillId="10" borderId="45" xfId="0" applyFont="1" applyFill="1" applyBorder="1" applyAlignment="1" applyProtection="1">
      <alignment horizontal="center" vertical="center" wrapText="1"/>
      <protection locked="0"/>
    </xf>
    <xf numFmtId="0" fontId="36" fillId="10" borderId="46" xfId="0" applyFont="1" applyFill="1" applyBorder="1" applyAlignment="1" applyProtection="1">
      <alignment horizontal="center" vertical="center" wrapText="1"/>
      <protection locked="0"/>
    </xf>
    <xf numFmtId="0" fontId="37" fillId="8" borderId="46" xfId="0" applyFont="1" applyFill="1" applyBorder="1" applyAlignment="1" applyProtection="1">
      <alignment horizontal="left" vertical="center" wrapText="1"/>
      <protection locked="0"/>
    </xf>
    <xf numFmtId="0" fontId="37" fillId="8" borderId="47" xfId="0" applyFont="1" applyFill="1" applyBorder="1" applyAlignment="1" applyProtection="1">
      <alignment horizontal="left" vertical="center" wrapText="1"/>
      <protection locked="0"/>
    </xf>
    <xf numFmtId="0" fontId="36" fillId="10" borderId="45" xfId="0" applyFont="1" applyFill="1" applyBorder="1" applyAlignment="1" applyProtection="1">
      <alignment horizontal="left" vertical="center" wrapText="1"/>
      <protection locked="0"/>
    </xf>
    <xf numFmtId="0" fontId="36" fillId="10" borderId="46" xfId="0" applyFont="1" applyFill="1" applyBorder="1" applyAlignment="1" applyProtection="1">
      <alignment horizontal="left" vertical="center" wrapText="1"/>
      <protection locked="0"/>
    </xf>
    <xf numFmtId="0" fontId="39" fillId="0" borderId="46" xfId="8" applyFont="1" applyFill="1" applyBorder="1" applyAlignment="1" applyProtection="1">
      <alignment horizontal="center" vertical="center" wrapText="1"/>
      <protection locked="0"/>
    </xf>
    <xf numFmtId="0" fontId="29" fillId="0" borderId="46" xfId="0" applyFont="1" applyFill="1" applyBorder="1" applyAlignment="1" applyProtection="1">
      <alignment horizontal="center" vertical="center" wrapText="1"/>
      <protection locked="0"/>
    </xf>
    <xf numFmtId="0" fontId="29" fillId="0" borderId="47" xfId="0" applyFont="1" applyFill="1" applyBorder="1" applyAlignment="1" applyProtection="1">
      <alignment horizontal="center" vertical="center" wrapText="1"/>
      <protection locked="0"/>
    </xf>
    <xf numFmtId="0" fontId="32" fillId="9" borderId="32" xfId="0" applyFont="1" applyFill="1" applyBorder="1" applyAlignment="1" applyProtection="1">
      <alignment horizontal="center" vertical="center" wrapText="1"/>
      <protection locked="0"/>
    </xf>
    <xf numFmtId="0" fontId="32" fillId="9" borderId="48" xfId="0" applyFont="1" applyFill="1" applyBorder="1" applyAlignment="1" applyProtection="1">
      <alignment horizontal="center" vertical="center" wrapText="1"/>
      <protection locked="0"/>
    </xf>
    <xf numFmtId="0" fontId="32" fillId="9" borderId="49" xfId="0" applyFont="1" applyFill="1" applyBorder="1" applyAlignment="1" applyProtection="1">
      <alignment horizontal="center" vertical="center" wrapText="1"/>
      <protection locked="0"/>
    </xf>
    <xf numFmtId="0" fontId="36" fillId="10" borderId="42" xfId="0" applyFont="1" applyFill="1" applyBorder="1" applyAlignment="1" applyProtection="1">
      <alignment horizontal="center" vertical="center" wrapText="1"/>
      <protection locked="0"/>
    </xf>
    <xf numFmtId="0" fontId="36" fillId="10" borderId="43" xfId="0" applyFont="1" applyFill="1" applyBorder="1" applyAlignment="1" applyProtection="1">
      <alignment horizontal="center" vertical="center" wrapText="1"/>
      <protection locked="0"/>
    </xf>
    <xf numFmtId="0" fontId="37" fillId="8" borderId="43" xfId="0" applyFont="1" applyFill="1" applyBorder="1" applyAlignment="1" applyProtection="1">
      <alignment horizontal="left" vertical="center" wrapText="1"/>
      <protection locked="0"/>
    </xf>
    <xf numFmtId="0" fontId="37" fillId="8" borderId="44" xfId="0" applyFont="1" applyFill="1" applyBorder="1" applyAlignment="1" applyProtection="1">
      <alignment horizontal="left" vertical="center" wrapText="1"/>
      <protection locked="0"/>
    </xf>
    <xf numFmtId="0" fontId="36" fillId="10" borderId="36" xfId="0" applyFont="1" applyFill="1" applyBorder="1" applyAlignment="1" applyProtection="1">
      <alignment horizontal="left" vertical="center" wrapText="1"/>
      <protection locked="0"/>
    </xf>
    <xf numFmtId="0" fontId="36" fillId="10" borderId="37" xfId="0" applyFont="1" applyFill="1" applyBorder="1" applyAlignment="1" applyProtection="1">
      <alignment horizontal="left" vertical="center" wrapText="1"/>
      <protection locked="0"/>
    </xf>
    <xf numFmtId="0" fontId="33" fillId="0" borderId="37" xfId="0" applyFont="1" applyFill="1" applyBorder="1" applyAlignment="1" applyProtection="1">
      <alignment horizontal="center" vertical="center" wrapText="1"/>
      <protection locked="0"/>
    </xf>
    <xf numFmtId="0" fontId="33" fillId="0" borderId="38" xfId="0" applyFont="1" applyFill="1" applyBorder="1" applyAlignment="1" applyProtection="1">
      <alignment horizontal="center" vertical="center" wrapText="1"/>
      <protection locked="0"/>
    </xf>
    <xf numFmtId="0" fontId="36" fillId="10" borderId="39" xfId="0" applyFont="1" applyFill="1" applyBorder="1" applyAlignment="1" applyProtection="1">
      <alignment horizontal="center" vertical="center" wrapText="1"/>
      <protection locked="0"/>
    </xf>
    <xf numFmtId="0" fontId="36" fillId="10" borderId="40" xfId="0" applyFont="1" applyFill="1" applyBorder="1" applyAlignment="1" applyProtection="1">
      <alignment horizontal="center" vertical="center" wrapText="1"/>
      <protection locked="0"/>
    </xf>
    <xf numFmtId="0" fontId="37" fillId="8" borderId="40" xfId="0" applyFont="1" applyFill="1" applyBorder="1" applyAlignment="1" applyProtection="1">
      <alignment horizontal="left" vertical="center" wrapText="1"/>
      <protection locked="0"/>
    </xf>
    <xf numFmtId="0" fontId="37" fillId="8" borderId="41" xfId="0" applyFont="1" applyFill="1" applyBorder="1" applyAlignment="1" applyProtection="1">
      <alignment horizontal="left" vertical="center" wrapText="1"/>
      <protection locked="0"/>
    </xf>
    <xf numFmtId="0" fontId="28" fillId="0" borderId="1" xfId="0" applyFont="1" applyFill="1" applyBorder="1" applyAlignment="1" applyProtection="1">
      <alignment horizontal="center" vertical="center" wrapText="1"/>
    </xf>
    <xf numFmtId="0" fontId="29" fillId="7" borderId="1" xfId="0" applyFont="1" applyFill="1" applyBorder="1" applyAlignment="1" applyProtection="1">
      <alignment horizontal="center" vertical="center" wrapText="1"/>
    </xf>
    <xf numFmtId="0" fontId="31" fillId="7" borderId="1" xfId="0" applyFont="1" applyFill="1" applyBorder="1" applyAlignment="1" applyProtection="1">
      <alignment horizontal="center" vertical="center" wrapText="1"/>
    </xf>
    <xf numFmtId="0" fontId="33" fillId="9" borderId="32" xfId="0" applyFont="1" applyFill="1" applyBorder="1" applyAlignment="1" applyProtection="1">
      <alignment horizontal="center" vertical="center" wrapText="1"/>
      <protection locked="0"/>
    </xf>
    <xf numFmtId="0" fontId="33" fillId="9" borderId="33" xfId="0" applyFont="1" applyFill="1" applyBorder="1" applyAlignment="1" applyProtection="1">
      <alignment horizontal="center" vertical="center" wrapText="1"/>
      <protection locked="0"/>
    </xf>
    <xf numFmtId="0" fontId="33" fillId="9" borderId="34" xfId="0" applyFont="1" applyFill="1" applyBorder="1" applyAlignment="1" applyProtection="1">
      <alignment horizontal="center" vertical="center" wrapText="1"/>
      <protection locked="0"/>
    </xf>
    <xf numFmtId="0" fontId="33" fillId="9" borderId="35" xfId="0" applyFont="1" applyFill="1" applyBorder="1" applyAlignment="1" applyProtection="1">
      <alignment horizontal="center" vertical="center" wrapText="1"/>
      <protection locked="0"/>
    </xf>
    <xf numFmtId="0" fontId="45" fillId="0" borderId="37" xfId="0" applyFont="1" applyFill="1" applyBorder="1" applyAlignment="1" applyProtection="1">
      <alignment horizontal="center" vertical="center" wrapText="1"/>
      <protection locked="0"/>
    </xf>
    <xf numFmtId="0" fontId="45" fillId="0" borderId="38" xfId="0" applyFont="1" applyFill="1" applyBorder="1" applyAlignment="1" applyProtection="1">
      <alignment horizontal="center" vertical="center" wrapText="1"/>
      <protection locked="0"/>
    </xf>
    <xf numFmtId="0" fontId="52" fillId="0" borderId="1" xfId="0" applyFont="1" applyFill="1" applyBorder="1" applyAlignment="1">
      <alignment vertical="center" wrapText="1"/>
    </xf>
    <xf numFmtId="14" fontId="25" fillId="8" borderId="1" xfId="0" applyNumberFormat="1" applyFont="1" applyFill="1" applyBorder="1" applyAlignment="1">
      <alignment horizontal="center" vertical="center"/>
    </xf>
    <xf numFmtId="0" fontId="53" fillId="0" borderId="1" xfId="0" applyFont="1" applyFill="1" applyBorder="1" applyAlignment="1" applyProtection="1">
      <alignment vertical="center" wrapText="1"/>
      <protection locked="0"/>
    </xf>
    <xf numFmtId="167" fontId="53" fillId="0" borderId="1" xfId="4" applyNumberFormat="1" applyFont="1" applyFill="1" applyBorder="1" applyAlignment="1" applyProtection="1">
      <alignment vertical="center" wrapText="1"/>
      <protection locked="0"/>
    </xf>
    <xf numFmtId="0" fontId="53" fillId="2" borderId="1" xfId="0" applyFont="1" applyFill="1" applyBorder="1" applyAlignment="1" applyProtection="1">
      <alignment vertical="center" wrapText="1"/>
      <protection locked="0"/>
    </xf>
    <xf numFmtId="0" fontId="47" fillId="2" borderId="1" xfId="0" applyFont="1" applyFill="1" applyBorder="1" applyAlignment="1">
      <alignment horizontal="center" vertical="center" wrapText="1"/>
    </xf>
    <xf numFmtId="0" fontId="42" fillId="2" borderId="1" xfId="0" applyFont="1" applyFill="1" applyBorder="1" applyAlignment="1">
      <alignment vertical="center" wrapText="1"/>
    </xf>
    <xf numFmtId="0" fontId="25" fillId="14" borderId="1" xfId="0" applyFont="1" applyFill="1" applyBorder="1" applyAlignment="1" applyProtection="1">
      <alignment horizontal="center" vertical="center" wrapText="1"/>
      <protection locked="0"/>
    </xf>
    <xf numFmtId="0" fontId="26" fillId="2" borderId="1" xfId="0" applyFont="1" applyFill="1" applyBorder="1" applyAlignment="1">
      <alignment horizontal="center" vertical="center"/>
    </xf>
    <xf numFmtId="0" fontId="41" fillId="2" borderId="1" xfId="0" applyFont="1" applyFill="1" applyBorder="1" applyAlignment="1" applyProtection="1">
      <alignment vertical="center" wrapText="1"/>
      <protection locked="0"/>
    </xf>
    <xf numFmtId="167" fontId="41" fillId="2" borderId="1" xfId="4" applyNumberFormat="1" applyFont="1" applyFill="1" applyBorder="1" applyAlignment="1" applyProtection="1">
      <alignment vertical="center" wrapText="1"/>
      <protection locked="0"/>
    </xf>
    <xf numFmtId="0" fontId="41" fillId="14" borderId="1" xfId="0" applyFont="1" applyFill="1" applyBorder="1" applyAlignment="1" applyProtection="1">
      <alignment vertical="center" wrapText="1"/>
      <protection locked="0"/>
    </xf>
    <xf numFmtId="14" fontId="25" fillId="13" borderId="1" xfId="0" applyNumberFormat="1" applyFont="1" applyFill="1" applyBorder="1" applyAlignment="1">
      <alignment horizontal="center" vertical="center"/>
    </xf>
    <xf numFmtId="14" fontId="26" fillId="0" borderId="1" xfId="0" applyNumberFormat="1" applyFont="1" applyFill="1" applyBorder="1" applyAlignment="1">
      <alignment horizontal="center" vertical="center"/>
    </xf>
    <xf numFmtId="14" fontId="26" fillId="14" borderId="1" xfId="0" applyNumberFormat="1" applyFont="1" applyFill="1" applyBorder="1" applyAlignment="1">
      <alignment horizontal="center" vertical="center"/>
    </xf>
    <xf numFmtId="0" fontId="0" fillId="2" borderId="1" xfId="0" applyFill="1" applyBorder="1" applyAlignment="1">
      <alignment vertical="center"/>
    </xf>
    <xf numFmtId="0" fontId="21" fillId="2" borderId="1" xfId="0" applyFont="1" applyFill="1" applyBorder="1" applyAlignment="1" applyProtection="1">
      <alignment vertical="center" wrapText="1"/>
      <protection locked="0"/>
    </xf>
    <xf numFmtId="167" fontId="21" fillId="2" borderId="1" xfId="4" applyNumberFormat="1" applyFont="1" applyFill="1" applyBorder="1" applyAlignment="1" applyProtection="1">
      <alignment vertical="center" wrapText="1"/>
      <protection locked="0"/>
    </xf>
    <xf numFmtId="0" fontId="0" fillId="0" borderId="1" xfId="0" applyFill="1" applyBorder="1" applyAlignment="1">
      <alignment vertical="center"/>
    </xf>
    <xf numFmtId="0" fontId="25" fillId="0" borderId="1" xfId="0" applyFont="1" applyFill="1" applyBorder="1" applyAlignment="1" applyProtection="1">
      <alignment horizontal="left" vertical="center" wrapText="1"/>
      <protection locked="0"/>
    </xf>
  </cellXfs>
  <cellStyles count="10">
    <cellStyle name="Hipervínculo" xfId="8" builtinId="8"/>
    <cellStyle name="Millares" xfId="7" builtinId="3"/>
    <cellStyle name="Millares [0]" xfId="9" builtinId="6"/>
    <cellStyle name="Millares [0] 2" xfId="1"/>
    <cellStyle name="Millares 2" xfId="2"/>
    <cellStyle name="Normal" xfId="0" builtinId="0"/>
    <cellStyle name="Normal 2" xfId="3"/>
    <cellStyle name="Porcentaje" xfId="6" builtinId="5"/>
    <cellStyle name="Porcentaje 2" xfId="4"/>
    <cellStyle name="Porcentual 3" xfId="5"/>
  </cellStyles>
  <dxfs count="324">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613443</xdr:colOff>
      <xdr:row>0</xdr:row>
      <xdr:rowOff>106831</xdr:rowOff>
    </xdr:from>
    <xdr:to>
      <xdr:col>1</xdr:col>
      <xdr:colOff>1736912</xdr:colOff>
      <xdr:row>2</xdr:row>
      <xdr:rowOff>294910</xdr:rowOff>
    </xdr:to>
    <xdr:pic>
      <xdr:nvPicPr>
        <xdr:cNvPr id="2" name="8 Imagen" descr="IDPCBYN">
          <a:extLst>
            <a:ext uri="{FF2B5EF4-FFF2-40B4-BE49-F238E27FC236}">
              <a16:creationId xmlns:a16="http://schemas.microsoft.com/office/drawing/2014/main" xmlns="" id="{00000000-0008-0000-0100-0000A33D0000}"/>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162531" y="106831"/>
          <a:ext cx="1123469" cy="838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613443</xdr:colOff>
      <xdr:row>0</xdr:row>
      <xdr:rowOff>106831</xdr:rowOff>
    </xdr:from>
    <xdr:to>
      <xdr:col>1</xdr:col>
      <xdr:colOff>1736912</xdr:colOff>
      <xdr:row>2</xdr:row>
      <xdr:rowOff>294910</xdr:rowOff>
    </xdr:to>
    <xdr:pic>
      <xdr:nvPicPr>
        <xdr:cNvPr id="2" name="8 Imagen" descr="IDPCBYN">
          <a:extLst>
            <a:ext uri="{FF2B5EF4-FFF2-40B4-BE49-F238E27FC236}">
              <a16:creationId xmlns:a16="http://schemas.microsoft.com/office/drawing/2014/main" xmlns="" id="{00000000-0008-0000-0100-0000A33D0000}"/>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242093" y="106831"/>
          <a:ext cx="1123469" cy="8357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613443</xdr:colOff>
      <xdr:row>0</xdr:row>
      <xdr:rowOff>106831</xdr:rowOff>
    </xdr:from>
    <xdr:to>
      <xdr:col>1</xdr:col>
      <xdr:colOff>1736912</xdr:colOff>
      <xdr:row>2</xdr:row>
      <xdr:rowOff>294910</xdr:rowOff>
    </xdr:to>
    <xdr:pic>
      <xdr:nvPicPr>
        <xdr:cNvPr id="2" name="8 Imagen" descr="IDPCBYN">
          <a:extLst>
            <a:ext uri="{FF2B5EF4-FFF2-40B4-BE49-F238E27FC236}">
              <a16:creationId xmlns:a16="http://schemas.microsoft.com/office/drawing/2014/main" xmlns="" id="{00000000-0008-0000-0100-0000A33D0000}"/>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242093" y="106831"/>
          <a:ext cx="1123469" cy="8357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613443</xdr:colOff>
      <xdr:row>0</xdr:row>
      <xdr:rowOff>106831</xdr:rowOff>
    </xdr:from>
    <xdr:to>
      <xdr:col>1</xdr:col>
      <xdr:colOff>1736912</xdr:colOff>
      <xdr:row>2</xdr:row>
      <xdr:rowOff>294910</xdr:rowOff>
    </xdr:to>
    <xdr:pic>
      <xdr:nvPicPr>
        <xdr:cNvPr id="2" name="8 Imagen" descr="IDPCBYN">
          <a:extLst>
            <a:ext uri="{FF2B5EF4-FFF2-40B4-BE49-F238E27FC236}">
              <a16:creationId xmlns:a16="http://schemas.microsoft.com/office/drawing/2014/main" xmlns="" id="{00000000-0008-0000-0100-0000A33D0000}"/>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165893" y="106831"/>
          <a:ext cx="1123469" cy="6929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613443</xdr:colOff>
      <xdr:row>0</xdr:row>
      <xdr:rowOff>106831</xdr:rowOff>
    </xdr:from>
    <xdr:to>
      <xdr:col>1</xdr:col>
      <xdr:colOff>1736912</xdr:colOff>
      <xdr:row>2</xdr:row>
      <xdr:rowOff>294910</xdr:rowOff>
    </xdr:to>
    <xdr:pic>
      <xdr:nvPicPr>
        <xdr:cNvPr id="2" name="8 Imagen" descr="IDPCBYN">
          <a:extLst>
            <a:ext uri="{FF2B5EF4-FFF2-40B4-BE49-F238E27FC236}">
              <a16:creationId xmlns:a16="http://schemas.microsoft.com/office/drawing/2014/main" xmlns="" id="{00000000-0008-0000-0100-0000A33D0000}"/>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423068" y="106831"/>
          <a:ext cx="1123469" cy="6929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dpc/Downloads/DE-F-1_AlineacionCoherenciaPlanes_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ictoria.munoz/Downloads/Seguimiento%20Plane%20Bienestar%20T%20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ECURSOS%20FISICOS/Downloads/version%20final%20planes/Plan%20SST%20y%20Emergencias%20y%20Contingenci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Formato de Alineación"/>
      <sheetName val="Instructivo"/>
      <sheetName val="Validac Área Obj. Estr. Proy."/>
    </sheetNames>
    <sheetDataSet>
      <sheetData sheetId="0">
        <row r="3">
          <cell r="L3" t="str">
            <v>&lt;Por favor seleccione los objetivos estraégicos asociados a su área&gt;</v>
          </cell>
        </row>
        <row r="4">
          <cell r="L4" t="str">
            <v>Objetivo estratégico 1: Fomentar la apropiación social del patrimonio cultural tangible e intangible.</v>
          </cell>
        </row>
        <row r="5">
          <cell r="L5" t="str">
            <v>Objetivo estratégico 2: Gestionar la recuperación de Bienes y Sectores de Interés Cultural en el Distrito Capital.</v>
          </cell>
        </row>
        <row r="6">
          <cell r="L6" t="str">
            <v>Objetivo estratégico 3: Promover la inversión pública y privada con el fin de garantizar la sostenibilidad del patrimonio cultural.</v>
          </cell>
        </row>
        <row r="7">
          <cell r="L7" t="str">
            <v>Objetivo estratégico 4: Divulgar los valores de patrimonio cultural en todo el Distrito Capital.</v>
          </cell>
        </row>
        <row r="8">
          <cell r="L8" t="str">
            <v>Objetivo estratégico 5: Fortalecer la gestión y administración institucional</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lan de Acción Plan ____"/>
      <sheetName val="Hoja1"/>
      <sheetName val="Hoja2"/>
    </sheetNames>
    <sheetDataSet>
      <sheetData sheetId="0">
        <row r="4">
          <cell r="Q4" t="str">
            <v>1. Fomentar la apropiación social del patrimonio cultural tangible e intangible</v>
          </cell>
          <cell r="R4" t="str">
            <v>OBJ_1</v>
          </cell>
        </row>
        <row r="5">
          <cell r="Q5" t="str">
            <v>1. Fomentar la apropiación social del patrimonio cultural tangible e intangible</v>
          </cell>
          <cell r="R5" t="str">
            <v>OBJ_1</v>
          </cell>
        </row>
        <row r="6">
          <cell r="Q6" t="str">
            <v>1. Fomentar la apropiación social del patrimonio cultural tangible e intangible</v>
          </cell>
          <cell r="R6" t="str">
            <v>OBJ_1</v>
          </cell>
        </row>
        <row r="7">
          <cell r="Q7" t="str">
            <v>2. Gestionar la recuperación de Bienes y Sectores de Interés Cultural en el Distrito Capital</v>
          </cell>
          <cell r="R7" t="str">
            <v>OBJ_2</v>
          </cell>
        </row>
        <row r="8">
          <cell r="Q8" t="str">
            <v>2. Gestionar la recuperación de Bienes y Sectores de Interés Cultural en el Distrito Capital</v>
          </cell>
          <cell r="R8" t="str">
            <v>OBJ_2</v>
          </cell>
        </row>
        <row r="9">
          <cell r="Q9" t="str">
            <v>2. Gestionar la recuperación de Bienes y Sectores de Interés Cultural en el Distrito Capital</v>
          </cell>
          <cell r="R9" t="str">
            <v>OBJ_2</v>
          </cell>
        </row>
        <row r="10">
          <cell r="Q10" t="str">
            <v>2. Gestionar la recuperación de Bienes y Sectores de Interés Cultural en el Distrito Capital</v>
          </cell>
          <cell r="R10" t="str">
            <v>OBJ_2</v>
          </cell>
        </row>
        <row r="11">
          <cell r="Q11" t="str">
            <v>2. Gestionar la recuperación de Bienes y Sectores de Interés Cultural en el Distrito Capital</v>
          </cell>
          <cell r="R11" t="str">
            <v>OBJ_2</v>
          </cell>
        </row>
        <row r="12">
          <cell r="Q12" t="str">
            <v>3. Promover la inversión pública y privada con el fin de garantizar la sostenibilidad del patrimonio cultural</v>
          </cell>
          <cell r="R12" t="str">
            <v>OBJ_3</v>
          </cell>
        </row>
        <row r="13">
          <cell r="B13" t="str">
            <v>&lt;Por favor seleccione la dependencia&gt;</v>
          </cell>
          <cell r="C13" t="str">
            <v>-</v>
          </cell>
          <cell r="F13" t="str">
            <v>&lt;Por favor seleccione la dependencia&gt;</v>
          </cell>
          <cell r="G13" t="str">
            <v>-</v>
          </cell>
          <cell r="Q13" t="str">
            <v>3. Promover la inversión pública y privada con el fin de garantizar la sostenibilidad del patrimonio cultural</v>
          </cell>
          <cell r="R13" t="str">
            <v>OBJ_3</v>
          </cell>
        </row>
        <row r="14">
          <cell r="B14" t="str">
            <v>Oficina Asesora de Planeación</v>
          </cell>
          <cell r="C14" t="str">
            <v>OAP</v>
          </cell>
          <cell r="F14" t="str">
            <v>Subdirección de Divulgación y Apropiación del Patrimonio Cultural</v>
          </cell>
          <cell r="G14" t="str">
            <v>SDAP_PI_</v>
          </cell>
          <cell r="Q14" t="str">
            <v>3. Promover la inversión pública y privada con el fin de garantizar la sostenibilidad del patrimonio cultural</v>
          </cell>
          <cell r="R14" t="str">
            <v>OBJ_3</v>
          </cell>
        </row>
        <row r="15">
          <cell r="B15" t="str">
            <v>Oficina Asesora de Planeación</v>
          </cell>
          <cell r="C15" t="str">
            <v>OAP</v>
          </cell>
          <cell r="F15" t="str">
            <v>Subdirección de Divulgación y Apropiación del Patrimonio Cultural</v>
          </cell>
          <cell r="G15" t="str">
            <v>SDAP_PI_</v>
          </cell>
          <cell r="Q15" t="str">
            <v>3. Promover la inversión pública y privada con el fin de garantizar la sostenibilidad del patrimonio cultural</v>
          </cell>
          <cell r="R15" t="str">
            <v>OBJ_3</v>
          </cell>
        </row>
        <row r="16">
          <cell r="B16" t="str">
            <v>Oficina Asesora Jurídica</v>
          </cell>
          <cell r="C16" t="str">
            <v>OAJ</v>
          </cell>
          <cell r="F16" t="str">
            <v>Subdirección de Proteccion e Intervención del Patrimonio Cultural</v>
          </cell>
          <cell r="G16" t="str">
            <v>SPIP_PI</v>
          </cell>
          <cell r="Q16" t="str">
            <v>3. Promover la inversión pública y privada con el fin de garantizar la sostenibilidad del patrimonio cultural</v>
          </cell>
          <cell r="R16" t="str">
            <v>OBJ_3</v>
          </cell>
        </row>
        <row r="17">
          <cell r="B17" t="str">
            <v>Oficina Asesora Jurídica</v>
          </cell>
          <cell r="C17" t="str">
            <v>OAJ</v>
          </cell>
          <cell r="F17" t="str">
            <v>Subdirección de Gestión Territorial</v>
          </cell>
          <cell r="G17" t="str">
            <v>SGTP_PI</v>
          </cell>
          <cell r="Q17" t="str">
            <v>3. Promover la inversión pública y privada con el fin de garantizar la sostenibilidad del patrimonio cultural</v>
          </cell>
          <cell r="R17" t="str">
            <v>OBJ_3</v>
          </cell>
        </row>
        <row r="18">
          <cell r="B18" t="str">
            <v>Subdirección de Proteccion e Intervención del Patrimonio Cultural</v>
          </cell>
          <cell r="C18" t="str">
            <v>SPIP</v>
          </cell>
          <cell r="F18" t="str">
            <v>Subdirección de Gestión Corporativa</v>
          </cell>
          <cell r="G18" t="str">
            <v>SGC_PI</v>
          </cell>
          <cell r="Q18" t="str">
            <v>3. Promover la inversión pública y privada con el fin de garantizar la sostenibilidad del patrimonio cultural</v>
          </cell>
          <cell r="R18" t="str">
            <v>OBJ_3</v>
          </cell>
        </row>
        <row r="19">
          <cell r="B19" t="str">
            <v>Subdirección de Divulgación y Apropiación del Patrimonio Cultural</v>
          </cell>
          <cell r="C19" t="str">
            <v>SDAP</v>
          </cell>
          <cell r="F19" t="str">
            <v>Oficina Asesora de Planeación</v>
          </cell>
          <cell r="G19" t="str">
            <v>OAP_PI</v>
          </cell>
          <cell r="Q19" t="str">
            <v>4. Divulgar los valores de patrimonio cultural en todo el Distrito Capital.</v>
          </cell>
          <cell r="R19" t="str">
            <v>OBJ_4</v>
          </cell>
        </row>
        <row r="20">
          <cell r="B20" t="str">
            <v>Subdirección de Divulgación y Apropiación del Patrimonio Cultural</v>
          </cell>
          <cell r="C20" t="str">
            <v>SDAP</v>
          </cell>
          <cell r="F20" t="str">
            <v>Oficina Asesora Jurídica</v>
          </cell>
          <cell r="G20" t="str">
            <v>OAJ_PI</v>
          </cell>
          <cell r="Q20" t="str">
            <v>4. Divulgar los valores de patrimonio cultural en todo el Distrito Capital.</v>
          </cell>
          <cell r="R20" t="str">
            <v>OBJ_4</v>
          </cell>
        </row>
        <row r="21">
          <cell r="B21" t="str">
            <v>Subdirección de Gestión Territorial</v>
          </cell>
          <cell r="C21" t="str">
            <v>SGTP</v>
          </cell>
          <cell r="Q21" t="str">
            <v>4. Divulgar los valores de patrimonio cultural en todo el Distrito Capital.</v>
          </cell>
          <cell r="R21" t="str">
            <v>OBJ_4</v>
          </cell>
        </row>
        <row r="22">
          <cell r="B22" t="str">
            <v>Subdirección de Gestión Corporativa</v>
          </cell>
          <cell r="C22" t="str">
            <v>SGC</v>
          </cell>
          <cell r="Q22" t="str">
            <v>4. Divulgar los valores de patrimonio cultural en todo el Distrito Capital.</v>
          </cell>
          <cell r="R22" t="str">
            <v>OBJ_4</v>
          </cell>
        </row>
        <row r="23">
          <cell r="B23" t="str">
            <v>Subdirección de Gestión Corporativa</v>
          </cell>
          <cell r="C23" t="str">
            <v>SGC</v>
          </cell>
          <cell r="Q23" t="str">
            <v>4. Divulgar los valores de patrimonio cultural en todo el Distrito Capital.</v>
          </cell>
          <cell r="R23" t="str">
            <v>OBJ_4</v>
          </cell>
        </row>
        <row r="24">
          <cell r="B24" t="str">
            <v>Subdirección de Gestión Corporativa</v>
          </cell>
          <cell r="C24" t="str">
            <v>SGC</v>
          </cell>
          <cell r="Q24" t="str">
            <v>4. Divulgar los valores de patrimonio cultural en todo el Distrito Capital.</v>
          </cell>
          <cell r="R24" t="str">
            <v>OBJ_4</v>
          </cell>
        </row>
        <row r="25">
          <cell r="B25" t="str">
            <v>Subdirección de Gestión Corporativa</v>
          </cell>
          <cell r="C25" t="str">
            <v>SGC</v>
          </cell>
          <cell r="Q25" t="str">
            <v>5. Fortalecer la gestión y administración institucional</v>
          </cell>
          <cell r="R25" t="str">
            <v>OBJ_5</v>
          </cell>
        </row>
        <row r="26">
          <cell r="B26" t="str">
            <v>Subdirección de Gestión Corporativa</v>
          </cell>
          <cell r="C26" t="str">
            <v>SGC</v>
          </cell>
          <cell r="Q26" t="str">
            <v>5. Fortalecer la gestión y administración institucional</v>
          </cell>
          <cell r="R26" t="str">
            <v>OBJ_5</v>
          </cell>
        </row>
        <row r="27">
          <cell r="B27" t="str">
            <v>Subdirección de Gestión Corporativa</v>
          </cell>
          <cell r="C27" t="str">
            <v>SGC</v>
          </cell>
          <cell r="Q27" t="str">
            <v>5. Fortalecer la gestión y administración institucional</v>
          </cell>
          <cell r="R27" t="str">
            <v>OBJ_5</v>
          </cell>
        </row>
        <row r="28">
          <cell r="B28" t="str">
            <v>Subdirección de Gestión Corporativa</v>
          </cell>
          <cell r="C28" t="str">
            <v>SGC</v>
          </cell>
          <cell r="Q28" t="str">
            <v>5. Fortalecer la gestión y administración institucional</v>
          </cell>
          <cell r="R28" t="str">
            <v>OBJ_5</v>
          </cell>
        </row>
        <row r="29">
          <cell r="B29" t="str">
            <v>Asesoría de Control Interno</v>
          </cell>
          <cell r="C29" t="str">
            <v>ACI</v>
          </cell>
          <cell r="Q29" t="str">
            <v>5. Fortalecer la gestión y administración institucional</v>
          </cell>
          <cell r="R29" t="str">
            <v>OBJ_5</v>
          </cell>
        </row>
        <row r="30">
          <cell r="Q30" t="str">
            <v>5. Fortalecer la gestión y administración institucional</v>
          </cell>
          <cell r="R30" t="str">
            <v>OBJ_5</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LAN SST"/>
      <sheetName val="PLAN E Y C"/>
    </sheetNames>
    <sheetDataSet>
      <sheetData sheetId="0">
        <row r="4">
          <cell r="Q4" t="str">
            <v>1. Fomentar la apropiación social del patrimonio cultural tangible e intangible</v>
          </cell>
          <cell r="R4" t="str">
            <v>OBJ_1</v>
          </cell>
        </row>
        <row r="5">
          <cell r="Q5" t="str">
            <v>1. Fomentar la apropiación social del patrimonio cultural tangible e intangible</v>
          </cell>
          <cell r="R5" t="str">
            <v>OBJ_1</v>
          </cell>
        </row>
        <row r="6">
          <cell r="Q6" t="str">
            <v>1. Fomentar la apropiación social del patrimonio cultural tangible e intangible</v>
          </cell>
          <cell r="R6" t="str">
            <v>OBJ_1</v>
          </cell>
        </row>
        <row r="7">
          <cell r="Q7" t="str">
            <v>2. Gestionar la recuperación de Bienes y Sectores de Interés Cultural en el Distrito Capital</v>
          </cell>
          <cell r="R7" t="str">
            <v>OBJ_2</v>
          </cell>
        </row>
        <row r="8">
          <cell r="Q8" t="str">
            <v>2. Gestionar la recuperación de Bienes y Sectores de Interés Cultural en el Distrito Capital</v>
          </cell>
          <cell r="R8" t="str">
            <v>OBJ_2</v>
          </cell>
        </row>
        <row r="9">
          <cell r="Q9" t="str">
            <v>2. Gestionar la recuperación de Bienes y Sectores de Interés Cultural en el Distrito Capital</v>
          </cell>
          <cell r="R9" t="str">
            <v>OBJ_2</v>
          </cell>
        </row>
        <row r="10">
          <cell r="Q10" t="str">
            <v>2. Gestionar la recuperación de Bienes y Sectores de Interés Cultural en el Distrito Capital</v>
          </cell>
          <cell r="R10" t="str">
            <v>OBJ_2</v>
          </cell>
        </row>
        <row r="11">
          <cell r="Q11" t="str">
            <v>2. Gestionar la recuperación de Bienes y Sectores de Interés Cultural en el Distrito Capital</v>
          </cell>
          <cell r="R11" t="str">
            <v>OBJ_2</v>
          </cell>
        </row>
        <row r="12">
          <cell r="Q12" t="str">
            <v>3. Promover la inversión pública y privada con el fin de garantizar la sostenibilidad del patrimonio cultural</v>
          </cell>
          <cell r="R12" t="str">
            <v>OBJ_3</v>
          </cell>
        </row>
        <row r="13">
          <cell r="B13" t="str">
            <v>&lt;Por favor seleccione la dependencia&gt;</v>
          </cell>
          <cell r="C13" t="str">
            <v>-</v>
          </cell>
          <cell r="F13" t="str">
            <v>&lt;Por favor seleccione la dependencia&gt;</v>
          </cell>
          <cell r="G13" t="str">
            <v>-</v>
          </cell>
          <cell r="Q13" t="str">
            <v>3. Promover la inversión pública y privada con el fin de garantizar la sostenibilidad del patrimonio cultural</v>
          </cell>
          <cell r="R13" t="str">
            <v>OBJ_3</v>
          </cell>
        </row>
        <row r="14">
          <cell r="B14" t="str">
            <v>Oficina Asesora de Planeación</v>
          </cell>
          <cell r="C14" t="str">
            <v>OAP</v>
          </cell>
          <cell r="F14" t="str">
            <v>Subdirección de Divulgación y Apropiación del Patrimonio Cultural</v>
          </cell>
          <cell r="G14" t="str">
            <v>SDAP_PI_</v>
          </cell>
          <cell r="Q14" t="str">
            <v>3. Promover la inversión pública y privada con el fin de garantizar la sostenibilidad del patrimonio cultural</v>
          </cell>
          <cell r="R14" t="str">
            <v>OBJ_3</v>
          </cell>
        </row>
        <row r="15">
          <cell r="B15" t="str">
            <v>Oficina Asesora de Planeación</v>
          </cell>
          <cell r="C15" t="str">
            <v>OAP</v>
          </cell>
          <cell r="F15" t="str">
            <v>Subdirección de Divulgación y Apropiación del Patrimonio Cultural</v>
          </cell>
          <cell r="G15" t="str">
            <v>SDAP_PI_</v>
          </cell>
          <cell r="Q15" t="str">
            <v>3. Promover la inversión pública y privada con el fin de garantizar la sostenibilidad del patrimonio cultural</v>
          </cell>
          <cell r="R15" t="str">
            <v>OBJ_3</v>
          </cell>
        </row>
        <row r="16">
          <cell r="B16" t="str">
            <v>Oficina Asesora Jurídica</v>
          </cell>
          <cell r="C16" t="str">
            <v>OAJ</v>
          </cell>
          <cell r="F16" t="str">
            <v>Subdirección de Proteccion e Intervención del Patrimonio Cultural</v>
          </cell>
          <cell r="G16" t="str">
            <v>SPIP_PI</v>
          </cell>
          <cell r="Q16" t="str">
            <v>3. Promover la inversión pública y privada con el fin de garantizar la sostenibilidad del patrimonio cultural</v>
          </cell>
          <cell r="R16" t="str">
            <v>OBJ_3</v>
          </cell>
        </row>
        <row r="17">
          <cell r="B17" t="str">
            <v>Oficina Asesora Jurídica</v>
          </cell>
          <cell r="C17" t="str">
            <v>OAJ</v>
          </cell>
          <cell r="F17" t="str">
            <v>Subdirección de Gestión Territorial</v>
          </cell>
          <cell r="G17" t="str">
            <v>SGTP_PI</v>
          </cell>
          <cell r="Q17" t="str">
            <v>3. Promover la inversión pública y privada con el fin de garantizar la sostenibilidad del patrimonio cultural</v>
          </cell>
          <cell r="R17" t="str">
            <v>OBJ_3</v>
          </cell>
        </row>
        <row r="18">
          <cell r="B18" t="str">
            <v>Subdirección de Proteccion e Intervención del Patrimonio Cultural</v>
          </cell>
          <cell r="C18" t="str">
            <v>SPIP</v>
          </cell>
          <cell r="F18" t="str">
            <v>Subdirección de Gestión Corporativa</v>
          </cell>
          <cell r="G18" t="str">
            <v>SGC_PI</v>
          </cell>
          <cell r="Q18" t="str">
            <v>3. Promover la inversión pública y privada con el fin de garantizar la sostenibilidad del patrimonio cultural</v>
          </cell>
          <cell r="R18" t="str">
            <v>OBJ_3</v>
          </cell>
        </row>
        <row r="19">
          <cell r="B19" t="str">
            <v>Subdirección de Divulgación y Apropiación del Patrimonio Cultural</v>
          </cell>
          <cell r="C19" t="str">
            <v>SDAP</v>
          </cell>
          <cell r="F19" t="str">
            <v>Oficina Asesora de Planeación</v>
          </cell>
          <cell r="G19" t="str">
            <v>OAP_PI</v>
          </cell>
          <cell r="Q19" t="str">
            <v>4. Divulgar los valores de patrimonio cultural en todo el Distrito Capital.</v>
          </cell>
          <cell r="R19" t="str">
            <v>OBJ_4</v>
          </cell>
        </row>
        <row r="20">
          <cell r="B20" t="str">
            <v>Subdirección de Divulgación y Apropiación del Patrimonio Cultural</v>
          </cell>
          <cell r="C20" t="str">
            <v>SDAP</v>
          </cell>
          <cell r="F20" t="str">
            <v>Oficina Asesora Jurídica</v>
          </cell>
          <cell r="G20" t="str">
            <v>OAJ_PI</v>
          </cell>
          <cell r="Q20" t="str">
            <v>4. Divulgar los valores de patrimonio cultural en todo el Distrito Capital.</v>
          </cell>
          <cell r="R20" t="str">
            <v>OBJ_4</v>
          </cell>
        </row>
        <row r="21">
          <cell r="B21" t="str">
            <v>Subdirección de Gestión Territorial</v>
          </cell>
          <cell r="C21" t="str">
            <v>SGTP</v>
          </cell>
          <cell r="Q21" t="str">
            <v>4. Divulgar los valores de patrimonio cultural en todo el Distrito Capital.</v>
          </cell>
          <cell r="R21" t="str">
            <v>OBJ_4</v>
          </cell>
        </row>
        <row r="22">
          <cell r="B22" t="str">
            <v>Subdirección de Gestión Corporativa</v>
          </cell>
          <cell r="C22" t="str">
            <v>SGC</v>
          </cell>
          <cell r="Q22" t="str">
            <v>4. Divulgar los valores de patrimonio cultural en todo el Distrito Capital.</v>
          </cell>
          <cell r="R22" t="str">
            <v>OBJ_4</v>
          </cell>
        </row>
        <row r="23">
          <cell r="B23" t="str">
            <v>Subdirección de Gestión Corporativa</v>
          </cell>
          <cell r="C23" t="str">
            <v>SGC</v>
          </cell>
          <cell r="Q23" t="str">
            <v>4. Divulgar los valores de patrimonio cultural en todo el Distrito Capital.</v>
          </cell>
          <cell r="R23" t="str">
            <v>OBJ_4</v>
          </cell>
        </row>
        <row r="24">
          <cell r="B24" t="str">
            <v>Subdirección de Gestión Corporativa</v>
          </cell>
          <cell r="C24" t="str">
            <v>SGC</v>
          </cell>
          <cell r="Q24" t="str">
            <v>4. Divulgar los valores de patrimonio cultural en todo el Distrito Capital.</v>
          </cell>
          <cell r="R24" t="str">
            <v>OBJ_4</v>
          </cell>
        </row>
        <row r="25">
          <cell r="B25" t="str">
            <v>Subdirección de Gestión Corporativa</v>
          </cell>
          <cell r="C25" t="str">
            <v>SGC</v>
          </cell>
          <cell r="Q25" t="str">
            <v>5. Fortalecer la gestión y administración institucional</v>
          </cell>
          <cell r="R25" t="str">
            <v>OBJ_5</v>
          </cell>
        </row>
        <row r="26">
          <cell r="B26" t="str">
            <v>Subdirección de Gestión Corporativa</v>
          </cell>
          <cell r="C26" t="str">
            <v>SGC</v>
          </cell>
          <cell r="Q26" t="str">
            <v>5. Fortalecer la gestión y administración institucional</v>
          </cell>
          <cell r="R26" t="str">
            <v>OBJ_5</v>
          </cell>
        </row>
        <row r="27">
          <cell r="B27" t="str">
            <v>Subdirección de Gestión Corporativa</v>
          </cell>
          <cell r="C27" t="str">
            <v>SGC</v>
          </cell>
          <cell r="Q27" t="str">
            <v>5. Fortalecer la gestión y administración institucional</v>
          </cell>
          <cell r="R27" t="str">
            <v>OBJ_5</v>
          </cell>
        </row>
        <row r="28">
          <cell r="B28" t="str">
            <v>Subdirección de Gestión Corporativa</v>
          </cell>
          <cell r="C28" t="str">
            <v>SGC</v>
          </cell>
          <cell r="Q28" t="str">
            <v>5. Fortalecer la gestión y administración institucional</v>
          </cell>
          <cell r="R28" t="str">
            <v>OBJ_5</v>
          </cell>
        </row>
        <row r="29">
          <cell r="B29" t="str">
            <v>Asesoría de Control Interno</v>
          </cell>
          <cell r="C29" t="str">
            <v>ACI</v>
          </cell>
          <cell r="Q29" t="str">
            <v>5. Fortalecer la gestión y administración institucional</v>
          </cell>
          <cell r="R29" t="str">
            <v>OBJ_5</v>
          </cell>
        </row>
        <row r="30">
          <cell r="Q30" t="str">
            <v>5. Fortalecer la gestión y administración institucional</v>
          </cell>
          <cell r="R30" t="str">
            <v>OBJ_5</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10.20.100.31/intranet/gestion-de-talento-humano/"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10.20.100.31/intranet/gestion-de-talento-human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hyperlink" Target="http://10.20.100.31/intranet/gestion-de-talento-humano/" TargetMode="Externa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10.20.100.31/intranet/gestion-de-talento-humano/"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10.20.100.31/intranet/gestion-de-talento-huma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58"/>
  <sheetViews>
    <sheetView topLeftCell="J1" workbookViewId="0">
      <selection activeCell="Q23" sqref="Q23"/>
    </sheetView>
  </sheetViews>
  <sheetFormatPr baseColWidth="10" defaultRowHeight="12.75" x14ac:dyDescent="0.2"/>
  <cols>
    <col min="1" max="1" width="1.5703125" style="1" customWidth="1"/>
    <col min="2" max="7" width="11.42578125" style="1"/>
    <col min="8" max="8" width="9.85546875" style="1" customWidth="1"/>
    <col min="9" max="9" width="15" style="1" customWidth="1"/>
    <col min="10" max="16" width="11.42578125" style="1"/>
    <col min="17" max="17" width="49.42578125" style="2" customWidth="1"/>
    <col min="18" max="18" width="5.7109375" style="9" bestFit="1" customWidth="1"/>
    <col min="19" max="19" width="64" style="2" customWidth="1"/>
    <col min="20" max="16384" width="11.42578125" style="1"/>
  </cols>
  <sheetData>
    <row r="2" spans="2:19" x14ac:dyDescent="0.2">
      <c r="B2" s="6" t="s">
        <v>56</v>
      </c>
      <c r="C2" s="7"/>
      <c r="D2" s="7"/>
      <c r="E2" s="8"/>
      <c r="J2" s="164" t="s">
        <v>57</v>
      </c>
      <c r="K2" s="166"/>
      <c r="L2" s="3"/>
      <c r="M2" s="6" t="s">
        <v>58</v>
      </c>
      <c r="N2" s="7" t="s">
        <v>108</v>
      </c>
      <c r="O2" s="8"/>
    </row>
    <row r="3" spans="2:19" x14ac:dyDescent="0.2">
      <c r="B3" s="1" t="s">
        <v>144</v>
      </c>
      <c r="M3" s="1" t="s">
        <v>128</v>
      </c>
      <c r="Q3" s="15" t="s">
        <v>116</v>
      </c>
      <c r="R3" s="16" t="s">
        <v>109</v>
      </c>
      <c r="S3" s="15" t="s">
        <v>115</v>
      </c>
    </row>
    <row r="4" spans="2:19" ht="12.75" customHeight="1" x14ac:dyDescent="0.2">
      <c r="B4" s="1" t="s">
        <v>59</v>
      </c>
      <c r="J4" s="3" t="s">
        <v>16</v>
      </c>
      <c r="K4" s="3"/>
      <c r="M4" s="1" t="s">
        <v>27</v>
      </c>
      <c r="N4" s="3"/>
      <c r="O4" s="3"/>
      <c r="Q4" s="10" t="s">
        <v>27</v>
      </c>
      <c r="R4" s="14" t="s">
        <v>110</v>
      </c>
      <c r="S4" s="12" t="s">
        <v>28</v>
      </c>
    </row>
    <row r="5" spans="2:19" x14ac:dyDescent="0.2">
      <c r="B5" s="1" t="s">
        <v>61</v>
      </c>
      <c r="J5" s="3" t="s">
        <v>17</v>
      </c>
      <c r="K5" s="3"/>
      <c r="M5" s="1" t="s">
        <v>21</v>
      </c>
      <c r="N5" s="3"/>
      <c r="O5" s="3"/>
      <c r="Q5" s="10" t="s">
        <v>27</v>
      </c>
      <c r="R5" s="14" t="s">
        <v>110</v>
      </c>
      <c r="S5" s="12" t="s">
        <v>29</v>
      </c>
    </row>
    <row r="6" spans="2:19" x14ac:dyDescent="0.2">
      <c r="B6" s="1" t="s">
        <v>63</v>
      </c>
      <c r="J6" s="3" t="s">
        <v>18</v>
      </c>
      <c r="K6" s="3"/>
      <c r="M6" s="1" t="s">
        <v>45</v>
      </c>
      <c r="N6" s="3"/>
      <c r="O6" s="3"/>
      <c r="Q6" s="10" t="s">
        <v>27</v>
      </c>
      <c r="R6" s="14" t="s">
        <v>110</v>
      </c>
      <c r="S6" s="12" t="s">
        <v>30</v>
      </c>
    </row>
    <row r="7" spans="2:19" x14ac:dyDescent="0.2">
      <c r="B7" s="1" t="s">
        <v>65</v>
      </c>
      <c r="J7" s="3" t="s">
        <v>19</v>
      </c>
      <c r="K7" s="3"/>
      <c r="M7" s="1" t="s">
        <v>31</v>
      </c>
      <c r="N7" s="3"/>
      <c r="O7" s="3"/>
      <c r="Q7" s="11" t="s">
        <v>21</v>
      </c>
      <c r="R7" s="14" t="s">
        <v>111</v>
      </c>
      <c r="S7" s="13" t="s">
        <v>22</v>
      </c>
    </row>
    <row r="8" spans="2:19" ht="12.75" customHeight="1" x14ac:dyDescent="0.2">
      <c r="B8" s="1" t="s">
        <v>131</v>
      </c>
      <c r="J8" s="3" t="s">
        <v>20</v>
      </c>
      <c r="K8" s="3"/>
      <c r="M8" s="1" t="s">
        <v>38</v>
      </c>
      <c r="N8" s="3"/>
      <c r="O8" s="3"/>
      <c r="Q8" s="11" t="s">
        <v>21</v>
      </c>
      <c r="R8" s="14" t="s">
        <v>111</v>
      </c>
      <c r="S8" s="13" t="s">
        <v>23</v>
      </c>
    </row>
    <row r="9" spans="2:19" x14ac:dyDescent="0.2">
      <c r="B9" s="1" t="s">
        <v>68</v>
      </c>
      <c r="I9" s="3"/>
      <c r="J9" s="3"/>
      <c r="K9" s="3"/>
      <c r="L9" s="3"/>
      <c r="M9" s="3"/>
      <c r="N9" s="3"/>
      <c r="O9" s="3"/>
      <c r="Q9" s="11" t="s">
        <v>21</v>
      </c>
      <c r="R9" s="14" t="s">
        <v>111</v>
      </c>
      <c r="S9" s="13" t="s">
        <v>24</v>
      </c>
    </row>
    <row r="10" spans="2:19" x14ac:dyDescent="0.2">
      <c r="I10" s="3"/>
      <c r="J10" s="3"/>
      <c r="K10" s="3"/>
      <c r="L10" s="3"/>
      <c r="O10" s="4"/>
      <c r="Q10" s="11" t="s">
        <v>21</v>
      </c>
      <c r="R10" s="14" t="s">
        <v>111</v>
      </c>
      <c r="S10" s="13" t="s">
        <v>25</v>
      </c>
    </row>
    <row r="11" spans="2:19" x14ac:dyDescent="0.2">
      <c r="I11" s="3"/>
      <c r="J11" s="3"/>
      <c r="K11" s="3"/>
      <c r="L11" s="3"/>
      <c r="O11" s="3"/>
      <c r="Q11" s="11" t="s">
        <v>21</v>
      </c>
      <c r="R11" s="14" t="s">
        <v>111</v>
      </c>
      <c r="S11" s="13" t="s">
        <v>26</v>
      </c>
    </row>
    <row r="12" spans="2:19" x14ac:dyDescent="0.2">
      <c r="B12" s="6" t="s">
        <v>56</v>
      </c>
      <c r="C12" s="6" t="s">
        <v>140</v>
      </c>
      <c r="D12" s="6" t="s">
        <v>69</v>
      </c>
      <c r="F12" s="6" t="s">
        <v>56</v>
      </c>
      <c r="G12" s="6" t="s">
        <v>140</v>
      </c>
      <c r="H12" s="17" t="s">
        <v>15</v>
      </c>
      <c r="I12" s="3"/>
      <c r="J12" s="3"/>
      <c r="K12" s="3"/>
      <c r="L12" s="3"/>
      <c r="O12" s="3"/>
      <c r="Q12" s="11" t="s">
        <v>45</v>
      </c>
      <c r="R12" s="14" t="s">
        <v>112</v>
      </c>
      <c r="S12" s="13" t="s">
        <v>46</v>
      </c>
    </row>
    <row r="13" spans="2:19" x14ac:dyDescent="0.2">
      <c r="B13" s="1" t="s">
        <v>126</v>
      </c>
      <c r="C13" s="1" t="s">
        <v>139</v>
      </c>
      <c r="D13" s="1" t="s">
        <v>130</v>
      </c>
      <c r="E13" s="3"/>
      <c r="F13" s="1" t="s">
        <v>126</v>
      </c>
      <c r="G13" s="1" t="s">
        <v>139</v>
      </c>
      <c r="H13" s="1" t="s">
        <v>127</v>
      </c>
      <c r="I13" s="3"/>
      <c r="J13" s="3"/>
      <c r="K13" s="3"/>
      <c r="L13" s="3"/>
      <c r="O13" s="3"/>
      <c r="Q13" s="11" t="s">
        <v>45</v>
      </c>
      <c r="R13" s="14" t="s">
        <v>112</v>
      </c>
      <c r="S13" s="13" t="s">
        <v>47</v>
      </c>
    </row>
    <row r="14" spans="2:19" ht="12.75" customHeight="1" x14ac:dyDescent="0.2">
      <c r="B14" s="1" t="s">
        <v>131</v>
      </c>
      <c r="C14" s="1" t="s">
        <v>132</v>
      </c>
      <c r="D14" s="3" t="s">
        <v>70</v>
      </c>
      <c r="E14" s="3"/>
      <c r="F14" s="1" t="s">
        <v>61</v>
      </c>
      <c r="G14" s="1" t="s">
        <v>167</v>
      </c>
      <c r="H14" s="1" t="s">
        <v>60</v>
      </c>
      <c r="I14" s="3"/>
      <c r="J14" s="3"/>
      <c r="K14" s="3"/>
      <c r="L14" s="3"/>
      <c r="O14" s="3"/>
      <c r="Q14" s="11" t="s">
        <v>45</v>
      </c>
      <c r="R14" s="14" t="s">
        <v>112</v>
      </c>
      <c r="S14" s="13" t="s">
        <v>48</v>
      </c>
    </row>
    <row r="15" spans="2:19" x14ac:dyDescent="0.2">
      <c r="B15" s="1" t="s">
        <v>131</v>
      </c>
      <c r="C15" s="1" t="s">
        <v>132</v>
      </c>
      <c r="D15" s="3" t="s">
        <v>71</v>
      </c>
      <c r="E15" s="3"/>
      <c r="F15" s="1" t="s">
        <v>61</v>
      </c>
      <c r="G15" s="1" t="s">
        <v>167</v>
      </c>
      <c r="H15" s="1" t="s">
        <v>66</v>
      </c>
      <c r="I15" s="3"/>
      <c r="J15" s="3"/>
      <c r="K15" s="3"/>
      <c r="L15" s="3"/>
      <c r="O15" s="3"/>
      <c r="Q15" s="11" t="s">
        <v>45</v>
      </c>
      <c r="R15" s="14" t="s">
        <v>112</v>
      </c>
      <c r="S15" s="13" t="s">
        <v>49</v>
      </c>
    </row>
    <row r="16" spans="2:19" x14ac:dyDescent="0.2">
      <c r="B16" s="1" t="s">
        <v>68</v>
      </c>
      <c r="C16" s="1" t="s">
        <v>134</v>
      </c>
      <c r="D16" s="3" t="s">
        <v>83</v>
      </c>
      <c r="E16" s="3"/>
      <c r="F16" s="1" t="s">
        <v>59</v>
      </c>
      <c r="G16" s="1" t="s">
        <v>163</v>
      </c>
      <c r="H16" s="1" t="s">
        <v>64</v>
      </c>
      <c r="I16" s="3"/>
      <c r="J16" s="3"/>
      <c r="K16" s="3"/>
      <c r="L16" s="3"/>
      <c r="O16" s="3"/>
      <c r="Q16" s="11" t="s">
        <v>45</v>
      </c>
      <c r="R16" s="14" t="s">
        <v>112</v>
      </c>
      <c r="S16" s="13" t="s">
        <v>50</v>
      </c>
    </row>
    <row r="17" spans="2:19" x14ac:dyDescent="0.2">
      <c r="B17" s="1" t="s">
        <v>68</v>
      </c>
      <c r="C17" s="1" t="s">
        <v>134</v>
      </c>
      <c r="D17" s="3" t="s">
        <v>80</v>
      </c>
      <c r="E17" s="3"/>
      <c r="F17" s="1" t="s">
        <v>63</v>
      </c>
      <c r="G17" s="1" t="s">
        <v>162</v>
      </c>
      <c r="H17" s="1" t="s">
        <v>62</v>
      </c>
      <c r="I17" s="3"/>
      <c r="J17" s="3"/>
      <c r="K17" s="3"/>
      <c r="L17" s="3"/>
      <c r="O17" s="3"/>
      <c r="Q17" s="11" t="s">
        <v>45</v>
      </c>
      <c r="R17" s="14" t="s">
        <v>112</v>
      </c>
      <c r="S17" s="13" t="s">
        <v>51</v>
      </c>
    </row>
    <row r="18" spans="2:19" x14ac:dyDescent="0.2">
      <c r="B18" s="1" t="s">
        <v>59</v>
      </c>
      <c r="C18" s="1" t="s">
        <v>137</v>
      </c>
      <c r="D18" s="3" t="s">
        <v>74</v>
      </c>
      <c r="E18" s="3"/>
      <c r="F18" s="1" t="s">
        <v>65</v>
      </c>
      <c r="G18" s="1" t="s">
        <v>164</v>
      </c>
      <c r="H18" s="1" t="s">
        <v>67</v>
      </c>
      <c r="I18" s="3"/>
      <c r="J18" s="3"/>
      <c r="K18" s="3"/>
      <c r="L18" s="3"/>
      <c r="O18" s="3"/>
      <c r="Q18" s="11" t="s">
        <v>45</v>
      </c>
      <c r="R18" s="14" t="s">
        <v>112</v>
      </c>
      <c r="S18" s="13" t="s">
        <v>52</v>
      </c>
    </row>
    <row r="19" spans="2:19" x14ac:dyDescent="0.2">
      <c r="B19" s="1" t="s">
        <v>61</v>
      </c>
      <c r="C19" s="1" t="s">
        <v>136</v>
      </c>
      <c r="D19" s="3" t="s">
        <v>75</v>
      </c>
      <c r="E19" s="3"/>
      <c r="F19" s="1" t="s">
        <v>131</v>
      </c>
      <c r="G19" s="1" t="s">
        <v>165</v>
      </c>
      <c r="H19" s="1" t="s">
        <v>67</v>
      </c>
      <c r="I19" s="3"/>
      <c r="J19" s="3"/>
      <c r="K19" s="3"/>
      <c r="L19" s="3"/>
      <c r="O19" s="3"/>
      <c r="Q19" s="11" t="s">
        <v>31</v>
      </c>
      <c r="R19" s="14" t="s">
        <v>113</v>
      </c>
      <c r="S19" s="13" t="s">
        <v>32</v>
      </c>
    </row>
    <row r="20" spans="2:19" x14ac:dyDescent="0.2">
      <c r="B20" s="1" t="s">
        <v>61</v>
      </c>
      <c r="C20" s="1" t="s">
        <v>136</v>
      </c>
      <c r="D20" s="3" t="s">
        <v>72</v>
      </c>
      <c r="E20" s="3"/>
      <c r="F20" s="1" t="s">
        <v>68</v>
      </c>
      <c r="G20" s="1" t="s">
        <v>166</v>
      </c>
      <c r="H20" s="1" t="s">
        <v>67</v>
      </c>
      <c r="I20" s="3"/>
      <c r="J20" s="3"/>
      <c r="K20" s="3"/>
      <c r="L20" s="3"/>
      <c r="O20" s="3"/>
      <c r="Q20" s="11" t="s">
        <v>31</v>
      </c>
      <c r="R20" s="14" t="s">
        <v>113</v>
      </c>
      <c r="S20" s="13" t="s">
        <v>33</v>
      </c>
    </row>
    <row r="21" spans="2:19" x14ac:dyDescent="0.2">
      <c r="B21" s="1" t="s">
        <v>63</v>
      </c>
      <c r="C21" s="1" t="s">
        <v>138</v>
      </c>
      <c r="D21" s="3" t="s">
        <v>76</v>
      </c>
      <c r="E21" s="3"/>
      <c r="I21" s="3"/>
      <c r="J21" s="3"/>
      <c r="K21" s="3"/>
      <c r="L21" s="3"/>
      <c r="O21" s="3"/>
      <c r="Q21" s="11" t="s">
        <v>31</v>
      </c>
      <c r="R21" s="14" t="s">
        <v>113</v>
      </c>
      <c r="S21" s="13" t="s">
        <v>34</v>
      </c>
    </row>
    <row r="22" spans="2:19" ht="12.75" customHeight="1" x14ac:dyDescent="0.2">
      <c r="B22" s="1" t="s">
        <v>65</v>
      </c>
      <c r="C22" s="1" t="s">
        <v>133</v>
      </c>
      <c r="D22" s="3" t="s">
        <v>77</v>
      </c>
      <c r="E22" s="3"/>
      <c r="I22" s="3"/>
      <c r="J22" s="3"/>
      <c r="K22" s="3"/>
      <c r="L22" s="3"/>
      <c r="O22" s="3"/>
      <c r="Q22" s="11" t="s">
        <v>31</v>
      </c>
      <c r="R22" s="14" t="s">
        <v>113</v>
      </c>
      <c r="S22" s="13" t="s">
        <v>35</v>
      </c>
    </row>
    <row r="23" spans="2:19" x14ac:dyDescent="0.2">
      <c r="B23" s="1" t="s">
        <v>65</v>
      </c>
      <c r="C23" s="1" t="s">
        <v>133</v>
      </c>
      <c r="D23" s="3" t="s">
        <v>78</v>
      </c>
      <c r="E23" s="3"/>
      <c r="J23" s="3"/>
      <c r="K23" s="3"/>
      <c r="L23" s="3"/>
      <c r="O23" s="3"/>
      <c r="Q23" s="11" t="s">
        <v>31</v>
      </c>
      <c r="R23" s="14" t="s">
        <v>113</v>
      </c>
      <c r="S23" s="13" t="s">
        <v>36</v>
      </c>
    </row>
    <row r="24" spans="2:19" x14ac:dyDescent="0.2">
      <c r="B24" s="1" t="s">
        <v>65</v>
      </c>
      <c r="C24" s="1" t="s">
        <v>133</v>
      </c>
      <c r="D24" s="3" t="s">
        <v>79</v>
      </c>
      <c r="E24" s="3"/>
      <c r="I24" s="3"/>
      <c r="J24" s="3"/>
      <c r="K24" s="3"/>
      <c r="L24" s="3"/>
      <c r="O24" s="3"/>
      <c r="Q24" s="11" t="s">
        <v>31</v>
      </c>
      <c r="R24" s="14" t="s">
        <v>113</v>
      </c>
      <c r="S24" s="13" t="s">
        <v>37</v>
      </c>
    </row>
    <row r="25" spans="2:19" x14ac:dyDescent="0.2">
      <c r="B25" s="1" t="s">
        <v>65</v>
      </c>
      <c r="C25" s="1" t="s">
        <v>133</v>
      </c>
      <c r="D25" s="3" t="s">
        <v>81</v>
      </c>
      <c r="E25" s="3"/>
      <c r="I25" s="3"/>
      <c r="J25" s="3"/>
      <c r="K25" s="3"/>
      <c r="L25" s="3"/>
      <c r="O25" s="3"/>
      <c r="Q25" s="11" t="s">
        <v>38</v>
      </c>
      <c r="R25" s="14" t="s">
        <v>114</v>
      </c>
      <c r="S25" s="13" t="s">
        <v>39</v>
      </c>
    </row>
    <row r="26" spans="2:19" x14ac:dyDescent="0.2">
      <c r="B26" s="1" t="s">
        <v>65</v>
      </c>
      <c r="C26" s="1" t="s">
        <v>133</v>
      </c>
      <c r="D26" s="3" t="s">
        <v>82</v>
      </c>
      <c r="E26" s="3"/>
      <c r="I26" s="3"/>
      <c r="J26" s="3"/>
      <c r="K26" s="3"/>
      <c r="L26" s="3"/>
      <c r="O26" s="3"/>
      <c r="Q26" s="11" t="s">
        <v>38</v>
      </c>
      <c r="R26" s="14" t="s">
        <v>114</v>
      </c>
      <c r="S26" s="13" t="s">
        <v>40</v>
      </c>
    </row>
    <row r="27" spans="2:19" x14ac:dyDescent="0.2">
      <c r="B27" s="1" t="s">
        <v>65</v>
      </c>
      <c r="C27" s="1" t="s">
        <v>133</v>
      </c>
      <c r="D27" s="3" t="s">
        <v>73</v>
      </c>
      <c r="E27" s="3"/>
      <c r="I27" s="3"/>
      <c r="J27" s="3"/>
      <c r="K27" s="3"/>
      <c r="L27" s="3"/>
      <c r="O27" s="3"/>
      <c r="Q27" s="11" t="s">
        <v>38</v>
      </c>
      <c r="R27" s="14" t="s">
        <v>114</v>
      </c>
      <c r="S27" s="13" t="s">
        <v>41</v>
      </c>
    </row>
    <row r="28" spans="2:19" x14ac:dyDescent="0.2">
      <c r="B28" s="1" t="s">
        <v>65</v>
      </c>
      <c r="C28" s="1" t="s">
        <v>133</v>
      </c>
      <c r="D28" s="3" t="s">
        <v>84</v>
      </c>
      <c r="E28" s="3"/>
      <c r="I28" s="3"/>
      <c r="J28" s="3"/>
      <c r="K28" s="3"/>
      <c r="L28" s="3"/>
      <c r="O28" s="3"/>
      <c r="Q28" s="11" t="s">
        <v>38</v>
      </c>
      <c r="R28" s="14" t="s">
        <v>114</v>
      </c>
      <c r="S28" s="13" t="s">
        <v>42</v>
      </c>
    </row>
    <row r="29" spans="2:19" x14ac:dyDescent="0.2">
      <c r="B29" s="1" t="s">
        <v>129</v>
      </c>
      <c r="C29" s="1" t="s">
        <v>135</v>
      </c>
      <c r="D29" s="3" t="s">
        <v>85</v>
      </c>
      <c r="E29" s="3"/>
      <c r="I29" s="3"/>
      <c r="J29" s="3"/>
      <c r="K29" s="3"/>
      <c r="L29" s="3"/>
      <c r="M29" s="3"/>
      <c r="N29" s="3"/>
      <c r="O29" s="3"/>
      <c r="Q29" s="11" t="s">
        <v>38</v>
      </c>
      <c r="R29" s="14" t="s">
        <v>114</v>
      </c>
      <c r="S29" s="13" t="s">
        <v>43</v>
      </c>
    </row>
    <row r="30" spans="2:19" x14ac:dyDescent="0.2">
      <c r="I30" s="3"/>
      <c r="J30" s="3"/>
      <c r="K30" s="3"/>
      <c r="L30" s="3"/>
      <c r="M30" s="3"/>
      <c r="N30" s="3"/>
      <c r="O30" s="3"/>
      <c r="Q30" s="11" t="s">
        <v>38</v>
      </c>
      <c r="R30" s="14" t="s">
        <v>114</v>
      </c>
      <c r="S30" s="13" t="s">
        <v>44</v>
      </c>
    </row>
    <row r="31" spans="2:19" x14ac:dyDescent="0.2">
      <c r="B31" s="3"/>
      <c r="C31" s="3"/>
      <c r="I31" s="3"/>
      <c r="J31" s="3"/>
      <c r="K31" s="3"/>
      <c r="L31" s="3"/>
      <c r="M31" s="3"/>
      <c r="N31" s="3"/>
      <c r="O31" s="3"/>
    </row>
    <row r="32" spans="2:19" ht="15.75" customHeight="1" x14ac:dyDescent="0.2">
      <c r="B32" s="3"/>
      <c r="C32" s="3"/>
      <c r="I32" s="3"/>
      <c r="J32" s="3"/>
      <c r="K32" s="3"/>
      <c r="L32" s="3"/>
      <c r="M32" s="3"/>
      <c r="N32" s="3"/>
      <c r="O32" s="3"/>
    </row>
    <row r="33" spans="2:19" x14ac:dyDescent="0.2">
      <c r="I33" s="3"/>
      <c r="J33" s="3"/>
      <c r="K33" s="3"/>
      <c r="L33" s="3"/>
      <c r="M33" s="3"/>
      <c r="N33" s="3"/>
      <c r="O33" s="3"/>
    </row>
    <row r="34" spans="2:19" x14ac:dyDescent="0.2">
      <c r="B34" s="164" t="s">
        <v>86</v>
      </c>
      <c r="C34" s="165"/>
      <c r="D34" s="165"/>
      <c r="E34" s="166"/>
      <c r="I34" s="3"/>
      <c r="J34" s="3"/>
      <c r="K34" s="3"/>
      <c r="L34" s="3"/>
      <c r="M34" s="3"/>
      <c r="N34" s="3"/>
      <c r="O34" s="3"/>
    </row>
    <row r="35" spans="2:19" x14ac:dyDescent="0.2">
      <c r="B35" s="1" t="s">
        <v>87</v>
      </c>
      <c r="D35" s="3"/>
      <c r="E35" s="3"/>
      <c r="I35" s="3"/>
      <c r="J35" s="3"/>
      <c r="K35" s="3"/>
      <c r="L35" s="3"/>
      <c r="M35" s="3"/>
      <c r="N35" s="3"/>
      <c r="O35" s="3"/>
    </row>
    <row r="36" spans="2:19" x14ac:dyDescent="0.2">
      <c r="B36" s="3" t="s">
        <v>88</v>
      </c>
      <c r="C36" s="3"/>
      <c r="E36" s="3"/>
      <c r="I36" s="3"/>
      <c r="J36" s="3"/>
      <c r="K36" s="3"/>
      <c r="L36" s="3"/>
      <c r="M36" s="3"/>
      <c r="N36" s="3"/>
      <c r="O36" s="3"/>
    </row>
    <row r="37" spans="2:19" ht="15.75" customHeight="1" x14ac:dyDescent="0.2">
      <c r="B37" s="3" t="s">
        <v>107</v>
      </c>
      <c r="C37" s="3"/>
      <c r="D37" s="3"/>
      <c r="E37" s="3"/>
      <c r="I37" s="3"/>
      <c r="J37" s="3"/>
      <c r="K37" s="3"/>
      <c r="L37" s="3"/>
      <c r="M37" s="3"/>
      <c r="N37" s="3"/>
      <c r="O37" s="3"/>
    </row>
    <row r="38" spans="2:19" x14ac:dyDescent="0.2">
      <c r="B38" s="3" t="s">
        <v>89</v>
      </c>
      <c r="C38" s="3"/>
      <c r="D38" s="3"/>
      <c r="E38" s="3"/>
      <c r="I38" s="3"/>
      <c r="J38" s="3"/>
      <c r="K38" s="3"/>
      <c r="L38" s="3"/>
      <c r="M38" s="3"/>
      <c r="N38" s="3"/>
      <c r="O38" s="3"/>
    </row>
    <row r="39" spans="2:19" x14ac:dyDescent="0.2">
      <c r="B39" s="3" t="s">
        <v>90</v>
      </c>
      <c r="C39" s="3"/>
      <c r="D39" s="3"/>
      <c r="E39" s="3"/>
      <c r="I39" s="3"/>
      <c r="J39" s="3"/>
      <c r="K39" s="3"/>
      <c r="L39" s="3"/>
      <c r="M39" s="3"/>
      <c r="N39" s="3"/>
      <c r="O39" s="3"/>
    </row>
    <row r="40" spans="2:19" ht="15.75" customHeight="1" x14ac:dyDescent="0.2">
      <c r="B40" s="3" t="s">
        <v>91</v>
      </c>
      <c r="C40" s="3"/>
      <c r="D40" s="3"/>
      <c r="E40" s="3"/>
      <c r="I40" s="3"/>
      <c r="J40" s="3"/>
      <c r="K40" s="3"/>
      <c r="L40" s="3"/>
      <c r="M40" s="3"/>
      <c r="N40" s="3"/>
      <c r="O40" s="3"/>
    </row>
    <row r="41" spans="2:19" x14ac:dyDescent="0.2">
      <c r="B41" s="3" t="s">
        <v>92</v>
      </c>
      <c r="C41" s="3"/>
      <c r="D41" s="3"/>
      <c r="E41" s="3"/>
      <c r="I41" s="5"/>
      <c r="J41" s="3"/>
      <c r="K41" s="3"/>
      <c r="L41" s="3"/>
      <c r="M41" s="3"/>
      <c r="N41" s="3"/>
      <c r="O41" s="3"/>
    </row>
    <row r="42" spans="2:19" x14ac:dyDescent="0.2">
      <c r="B42" s="3" t="s">
        <v>93</v>
      </c>
      <c r="C42" s="3"/>
      <c r="D42" s="3"/>
      <c r="E42" s="3"/>
      <c r="I42" s="5"/>
      <c r="J42" s="3"/>
      <c r="K42" s="3"/>
      <c r="L42" s="3"/>
      <c r="M42" s="3"/>
      <c r="N42" s="3"/>
      <c r="O42" s="3"/>
    </row>
    <row r="43" spans="2:19" x14ac:dyDescent="0.2">
      <c r="B43" s="3" t="s">
        <v>94</v>
      </c>
      <c r="C43" s="3"/>
      <c r="D43" s="3"/>
      <c r="E43" s="3"/>
      <c r="I43" s="5"/>
      <c r="J43" s="3"/>
      <c r="K43" s="3"/>
      <c r="L43" s="3"/>
      <c r="M43" s="3"/>
      <c r="N43" s="3"/>
      <c r="O43" s="3"/>
      <c r="S43" s="1"/>
    </row>
    <row r="44" spans="2:19" x14ac:dyDescent="0.2">
      <c r="B44" s="3" t="s">
        <v>95</v>
      </c>
      <c r="C44" s="3"/>
      <c r="D44" s="3"/>
      <c r="E44" s="3"/>
      <c r="I44" s="3"/>
      <c r="J44" s="3"/>
      <c r="K44" s="3"/>
      <c r="L44" s="3"/>
      <c r="M44" s="3"/>
      <c r="N44" s="3"/>
      <c r="O44" s="3"/>
    </row>
    <row r="45" spans="2:19" x14ac:dyDescent="0.2">
      <c r="B45" s="3" t="s">
        <v>96</v>
      </c>
      <c r="C45" s="3"/>
      <c r="D45" s="3"/>
      <c r="E45" s="3"/>
    </row>
    <row r="46" spans="2:19" x14ac:dyDescent="0.2">
      <c r="B46" s="3" t="s">
        <v>97</v>
      </c>
      <c r="C46" s="3"/>
      <c r="D46" s="3"/>
      <c r="E46" s="3"/>
    </row>
    <row r="47" spans="2:19" x14ac:dyDescent="0.2">
      <c r="B47" s="3" t="s">
        <v>98</v>
      </c>
      <c r="C47" s="3"/>
      <c r="D47" s="3"/>
      <c r="E47" s="3"/>
    </row>
    <row r="48" spans="2:19" x14ac:dyDescent="0.2">
      <c r="B48" s="3" t="s">
        <v>99</v>
      </c>
      <c r="C48" s="3"/>
      <c r="D48" s="3"/>
      <c r="E48" s="3"/>
    </row>
    <row r="49" spans="2:19" x14ac:dyDescent="0.2">
      <c r="B49" s="3" t="s">
        <v>100</v>
      </c>
      <c r="C49" s="3"/>
      <c r="D49" s="3"/>
      <c r="E49" s="3"/>
    </row>
    <row r="50" spans="2:19" x14ac:dyDescent="0.2">
      <c r="B50" s="3" t="s">
        <v>101</v>
      </c>
      <c r="C50" s="3"/>
      <c r="D50" s="3"/>
      <c r="E50" s="3"/>
    </row>
    <row r="51" spans="2:19" x14ac:dyDescent="0.2">
      <c r="B51" s="3" t="s">
        <v>102</v>
      </c>
      <c r="C51" s="3"/>
      <c r="D51" s="3"/>
      <c r="E51" s="3"/>
    </row>
    <row r="52" spans="2:19" ht="15" customHeight="1" x14ac:dyDescent="0.2">
      <c r="B52" s="1" t="s">
        <v>103</v>
      </c>
    </row>
    <row r="53" spans="2:19" x14ac:dyDescent="0.2">
      <c r="B53" s="1" t="s">
        <v>104</v>
      </c>
    </row>
    <row r="54" spans="2:19" x14ac:dyDescent="0.2">
      <c r="B54" s="1" t="s">
        <v>105</v>
      </c>
      <c r="S54" s="1"/>
    </row>
    <row r="55" spans="2:19" x14ac:dyDescent="0.2">
      <c r="B55" s="1" t="s">
        <v>106</v>
      </c>
      <c r="S55" s="1"/>
    </row>
    <row r="56" spans="2:19" x14ac:dyDescent="0.2">
      <c r="S56" s="1"/>
    </row>
    <row r="57" spans="2:19" x14ac:dyDescent="0.2">
      <c r="S57" s="1"/>
    </row>
    <row r="58" spans="2:19" x14ac:dyDescent="0.2">
      <c r="S58" s="1"/>
    </row>
  </sheetData>
  <sortState ref="A50:A80">
    <sortCondition ref="A50"/>
  </sortState>
  <mergeCells count="2">
    <mergeCell ref="B34:E34"/>
    <mergeCell ref="J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3"/>
  <sheetViews>
    <sheetView showGridLines="0" view="pageBreakPreview" topLeftCell="N1" zoomScaleNormal="100" zoomScaleSheetLayoutView="100" workbookViewId="0">
      <pane ySplit="15" topLeftCell="A37" activePane="bottomLeft" state="frozen"/>
      <selection pane="bottomLeft" activeCell="AB40" sqref="AB40:AE40"/>
    </sheetView>
  </sheetViews>
  <sheetFormatPr baseColWidth="10" defaultRowHeight="16.5" outlineLevelRow="1" outlineLevelCol="1" x14ac:dyDescent="0.25"/>
  <cols>
    <col min="1" max="1" width="9.42578125" style="25" customWidth="1"/>
    <col min="2" max="2" width="50.5703125" style="25" customWidth="1"/>
    <col min="3" max="3" width="26.140625" style="25" customWidth="1"/>
    <col min="4" max="4" width="19.5703125" style="25" customWidth="1"/>
    <col min="5" max="5" width="13.7109375" style="25" customWidth="1"/>
    <col min="6" max="6" width="11.85546875" style="25" customWidth="1"/>
    <col min="7" max="8" width="7.7109375" style="25" customWidth="1"/>
    <col min="9" max="9" width="10.42578125" style="25" customWidth="1"/>
    <col min="10" max="10" width="33.140625" style="25" customWidth="1"/>
    <col min="11" max="11" width="7.140625" style="25" hidden="1" customWidth="1" outlineLevel="1"/>
    <col min="12" max="12" width="9.42578125" style="25" hidden="1" customWidth="1" outlineLevel="1"/>
    <col min="13" max="13" width="32.7109375" style="25" hidden="1" customWidth="1" outlineLevel="1"/>
    <col min="14" max="14" width="8.42578125" style="25" customWidth="1" collapsed="1"/>
    <col min="15" max="15" width="7.7109375" style="25" customWidth="1"/>
    <col min="16" max="16" width="10.42578125" style="25" customWidth="1"/>
    <col min="17" max="17" width="33.140625" style="25" customWidth="1"/>
    <col min="18" max="18" width="6.85546875" style="25" hidden="1" customWidth="1" outlineLevel="1"/>
    <col min="19" max="19" width="9.140625" style="25" hidden="1" customWidth="1" outlineLevel="1"/>
    <col min="20" max="20" width="33.140625" style="25" hidden="1" customWidth="1" outlineLevel="1"/>
    <col min="21" max="21" width="7.7109375" style="25" customWidth="1" collapsed="1"/>
    <col min="22" max="22" width="7.7109375" style="25" customWidth="1"/>
    <col min="23" max="23" width="10.42578125" style="25" customWidth="1"/>
    <col min="24" max="24" width="33.140625" style="25" customWidth="1"/>
    <col min="25" max="25" width="7.42578125" style="25" hidden="1" customWidth="1" outlineLevel="1"/>
    <col min="26" max="26" width="8.28515625" style="25" hidden="1" customWidth="1" outlineLevel="1"/>
    <col min="27" max="27" width="33.140625" style="25" hidden="1" customWidth="1" outlineLevel="1"/>
    <col min="28" max="28" width="7.7109375" style="25" customWidth="1" collapsed="1"/>
    <col min="29" max="29" width="7.7109375" style="25" customWidth="1"/>
    <col min="30" max="30" width="10.42578125" style="25" customWidth="1"/>
    <col min="31" max="31" width="33.140625" style="25" customWidth="1"/>
    <col min="32" max="32" width="6.85546875" style="25" hidden="1" customWidth="1" outlineLevel="1"/>
    <col min="33" max="33" width="8.28515625" style="25" hidden="1" customWidth="1" outlineLevel="1"/>
    <col min="34" max="34" width="33.140625" style="25" hidden="1" customWidth="1" outlineLevel="1"/>
    <col min="35" max="35" width="9.5703125" style="25" customWidth="1" collapsed="1"/>
    <col min="36" max="36" width="8.85546875" style="25" customWidth="1"/>
    <col min="37" max="37" width="15" style="25" customWidth="1"/>
    <col min="38" max="38" width="7.7109375" style="25" customWidth="1" outlineLevel="1"/>
    <col min="39" max="39" width="13" style="25" customWidth="1" outlineLevel="1"/>
    <col min="40" max="40" width="35.7109375" style="25" customWidth="1"/>
    <col min="41" max="16384" width="11.42578125" style="25"/>
  </cols>
  <sheetData>
    <row r="1" spans="1:43" s="22" customFormat="1" ht="25.5" customHeight="1" x14ac:dyDescent="0.25">
      <c r="A1" s="195"/>
      <c r="B1" s="195"/>
      <c r="C1" s="196" t="s">
        <v>54</v>
      </c>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21"/>
      <c r="AP1" s="21"/>
      <c r="AQ1" s="21"/>
    </row>
    <row r="2" spans="1:43" s="22" customFormat="1" ht="25.5" customHeight="1" x14ac:dyDescent="0.25">
      <c r="A2" s="195"/>
      <c r="B2" s="195"/>
      <c r="C2" s="196" t="s">
        <v>150</v>
      </c>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c r="AN2" s="196"/>
      <c r="AO2" s="21"/>
      <c r="AP2" s="21"/>
      <c r="AQ2" s="21"/>
    </row>
    <row r="3" spans="1:43" s="22" customFormat="1" ht="34.5" hidden="1" customHeight="1" x14ac:dyDescent="0.25">
      <c r="A3" s="195"/>
      <c r="B3" s="195"/>
      <c r="C3" s="197" t="s">
        <v>143</v>
      </c>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21"/>
      <c r="AP3" s="21"/>
      <c r="AQ3" s="21"/>
    </row>
    <row r="4" spans="1:43" ht="8.25" hidden="1" customHeight="1" x14ac:dyDescent="0.25">
      <c r="A4" s="26"/>
    </row>
    <row r="5" spans="1:43" s="31" customFormat="1" ht="29.25" hidden="1" customHeight="1" x14ac:dyDescent="0.25">
      <c r="A5" s="204" t="s">
        <v>14</v>
      </c>
      <c r="B5" s="204"/>
      <c r="C5" s="204"/>
      <c r="D5" s="204"/>
      <c r="E5" s="204"/>
      <c r="F5" s="204"/>
      <c r="G5" s="204"/>
      <c r="H5" s="204"/>
      <c r="I5" s="204"/>
      <c r="J5" s="25"/>
      <c r="K5" s="25"/>
      <c r="L5" s="25"/>
      <c r="M5" s="25"/>
      <c r="N5" s="207" t="s">
        <v>118</v>
      </c>
      <c r="O5" s="208"/>
      <c r="P5" s="208"/>
      <c r="Q5" s="208"/>
      <c r="R5" s="208"/>
      <c r="S5" s="208"/>
      <c r="T5" s="208"/>
      <c r="U5" s="208"/>
      <c r="V5" s="208"/>
      <c r="W5" s="208"/>
      <c r="X5" s="209"/>
      <c r="Y5" s="27"/>
      <c r="Z5" s="27"/>
      <c r="AA5" s="27"/>
      <c r="AB5" s="27"/>
      <c r="AC5" s="27"/>
      <c r="AD5" s="27"/>
      <c r="AE5" s="27"/>
      <c r="AF5" s="27"/>
      <c r="AG5" s="27"/>
      <c r="AH5" s="27"/>
      <c r="AI5" s="27"/>
      <c r="AJ5" s="27"/>
      <c r="AK5" s="27"/>
      <c r="AL5" s="27"/>
      <c r="AM5" s="28"/>
      <c r="AN5" s="29"/>
      <c r="AO5" s="30"/>
      <c r="AP5" s="30"/>
      <c r="AQ5" s="30"/>
    </row>
    <row r="6" spans="1:43" s="27" customFormat="1" ht="26.25" hidden="1" customHeight="1" x14ac:dyDescent="0.25">
      <c r="A6" s="198" t="s">
        <v>124</v>
      </c>
      <c r="B6" s="199"/>
      <c r="C6" s="179" t="s">
        <v>176</v>
      </c>
      <c r="D6" s="179"/>
      <c r="E6" s="179"/>
      <c r="F6" s="179"/>
      <c r="G6" s="179"/>
      <c r="H6" s="179"/>
      <c r="I6" s="180"/>
      <c r="J6" s="25"/>
      <c r="K6" s="25"/>
      <c r="L6" s="25"/>
      <c r="M6" s="25"/>
      <c r="N6" s="186" t="s">
        <v>145</v>
      </c>
      <c r="O6" s="187"/>
      <c r="P6" s="187"/>
      <c r="Q6" s="173" t="s">
        <v>65</v>
      </c>
      <c r="R6" s="173"/>
      <c r="S6" s="173"/>
      <c r="T6" s="173"/>
      <c r="U6" s="173"/>
      <c r="V6" s="173"/>
      <c r="W6" s="173"/>
      <c r="X6" s="174"/>
      <c r="AM6" s="28"/>
      <c r="AN6" s="32" t="str">
        <f>+VLOOKUP(Q6,Listas!B13:C29,2,FALSE)</f>
        <v>SGC</v>
      </c>
      <c r="AO6" s="28"/>
      <c r="AP6" s="28"/>
    </row>
    <row r="7" spans="1:43" s="27" customFormat="1" ht="26.25" hidden="1" customHeight="1" outlineLevel="1" x14ac:dyDescent="0.25">
      <c r="A7" s="200" t="s">
        <v>146</v>
      </c>
      <c r="B7" s="201"/>
      <c r="C7" s="181" t="s">
        <v>171</v>
      </c>
      <c r="D7" s="181"/>
      <c r="E7" s="181"/>
      <c r="F7" s="181"/>
      <c r="G7" s="181"/>
      <c r="H7" s="181"/>
      <c r="I7" s="182"/>
      <c r="J7" s="25"/>
      <c r="K7" s="25"/>
      <c r="L7" s="25"/>
      <c r="M7" s="25"/>
      <c r="N7" s="188" t="s">
        <v>125</v>
      </c>
      <c r="O7" s="189"/>
      <c r="P7" s="189"/>
      <c r="Q7" s="175" t="s">
        <v>77</v>
      </c>
      <c r="R7" s="175"/>
      <c r="S7" s="175"/>
      <c r="T7" s="175"/>
      <c r="U7" s="175"/>
      <c r="V7" s="175"/>
      <c r="W7" s="175"/>
      <c r="X7" s="176"/>
      <c r="AM7" s="28"/>
      <c r="AN7" s="32"/>
      <c r="AO7" s="28"/>
      <c r="AP7" s="28"/>
    </row>
    <row r="8" spans="1:43" s="27" customFormat="1" ht="26.25" hidden="1" customHeight="1" outlineLevel="1" x14ac:dyDescent="0.25">
      <c r="A8" s="200" t="s">
        <v>147</v>
      </c>
      <c r="B8" s="201"/>
      <c r="C8" s="181" t="s">
        <v>172</v>
      </c>
      <c r="D8" s="181"/>
      <c r="E8" s="181"/>
      <c r="F8" s="181"/>
      <c r="G8" s="181"/>
      <c r="H8" s="181"/>
      <c r="I8" s="182"/>
      <c r="J8" s="25"/>
      <c r="K8" s="25"/>
      <c r="L8" s="25"/>
      <c r="M8" s="25"/>
      <c r="N8" s="188" t="s">
        <v>120</v>
      </c>
      <c r="O8" s="189"/>
      <c r="P8" s="189"/>
      <c r="Q8" s="175" t="s">
        <v>67</v>
      </c>
      <c r="R8" s="175"/>
      <c r="S8" s="175"/>
      <c r="T8" s="175"/>
      <c r="U8" s="175"/>
      <c r="V8" s="175"/>
      <c r="W8" s="175"/>
      <c r="X8" s="176"/>
      <c r="AM8" s="28"/>
      <c r="AN8" s="32" t="str">
        <f>+VLOOKUP(Q6,Listas!F13:G20,2,FALSE)</f>
        <v>SGC_PI</v>
      </c>
      <c r="AO8" s="28"/>
      <c r="AP8" s="28"/>
    </row>
    <row r="9" spans="1:43" s="27" customFormat="1" ht="26.25" hidden="1" customHeight="1" outlineLevel="1" x14ac:dyDescent="0.25">
      <c r="A9" s="200" t="s">
        <v>122</v>
      </c>
      <c r="B9" s="201"/>
      <c r="C9" s="181" t="s">
        <v>170</v>
      </c>
      <c r="D9" s="181"/>
      <c r="E9" s="181"/>
      <c r="F9" s="181"/>
      <c r="G9" s="181"/>
      <c r="H9" s="181"/>
      <c r="I9" s="182"/>
      <c r="J9" s="25"/>
      <c r="K9" s="25"/>
      <c r="L9" s="25"/>
      <c r="M9" s="25"/>
      <c r="N9" s="188" t="s">
        <v>121</v>
      </c>
      <c r="O9" s="189"/>
      <c r="P9" s="189"/>
      <c r="Q9" s="175" t="s">
        <v>38</v>
      </c>
      <c r="R9" s="175"/>
      <c r="S9" s="175"/>
      <c r="T9" s="175"/>
      <c r="U9" s="175"/>
      <c r="V9" s="175"/>
      <c r="W9" s="175"/>
      <c r="X9" s="176"/>
      <c r="AM9" s="28"/>
      <c r="AN9" s="32" t="str">
        <f>+VLOOKUP(Q9,Listas!Q4:R30,2,FALSE)</f>
        <v>OBJ_5</v>
      </c>
      <c r="AO9" s="28"/>
      <c r="AP9" s="28"/>
    </row>
    <row r="10" spans="1:43" s="27" customFormat="1" ht="26.25" hidden="1" customHeight="1" outlineLevel="1" x14ac:dyDescent="0.25">
      <c r="A10" s="200" t="s">
        <v>123</v>
      </c>
      <c r="B10" s="201"/>
      <c r="C10" s="181"/>
      <c r="D10" s="181"/>
      <c r="E10" s="181"/>
      <c r="F10" s="181"/>
      <c r="G10" s="181"/>
      <c r="H10" s="181"/>
      <c r="I10" s="182"/>
      <c r="J10" s="25"/>
      <c r="K10" s="25"/>
      <c r="L10" s="25"/>
      <c r="M10" s="25"/>
      <c r="N10" s="190" t="s">
        <v>151</v>
      </c>
      <c r="O10" s="191"/>
      <c r="P10" s="191"/>
      <c r="Q10" s="177" t="s">
        <v>43</v>
      </c>
      <c r="R10" s="177"/>
      <c r="S10" s="177"/>
      <c r="T10" s="177"/>
      <c r="U10" s="177"/>
      <c r="V10" s="177"/>
      <c r="W10" s="177"/>
      <c r="X10" s="178"/>
      <c r="AM10" s="28"/>
      <c r="AN10" s="32"/>
      <c r="AO10" s="28"/>
      <c r="AP10" s="28"/>
    </row>
    <row r="11" spans="1:43" s="27" customFormat="1" ht="26.25" hidden="1" customHeight="1" outlineLevel="1" x14ac:dyDescent="0.25">
      <c r="A11" s="202" t="s">
        <v>117</v>
      </c>
      <c r="B11" s="203"/>
      <c r="C11" s="170" t="s">
        <v>174</v>
      </c>
      <c r="D11" s="171"/>
      <c r="E11" s="171"/>
      <c r="F11" s="171"/>
      <c r="G11" s="171"/>
      <c r="H11" s="171"/>
      <c r="I11" s="172"/>
      <c r="J11" s="25"/>
      <c r="K11" s="25"/>
      <c r="L11" s="25"/>
      <c r="M11" s="25"/>
      <c r="N11" s="25"/>
      <c r="O11" s="33"/>
      <c r="P11" s="33"/>
      <c r="AN11" s="34"/>
      <c r="AO11" s="28"/>
      <c r="AP11" s="28"/>
    </row>
    <row r="12" spans="1:43" s="28" customFormat="1" ht="13.5" hidden="1" collapsed="1" x14ac:dyDescent="0.2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6"/>
    </row>
    <row r="13" spans="1:43" s="37" customFormat="1" ht="15" customHeight="1" x14ac:dyDescent="0.25">
      <c r="A13" s="169" t="s">
        <v>55</v>
      </c>
      <c r="B13" s="169" t="s">
        <v>0</v>
      </c>
      <c r="C13" s="167" t="s">
        <v>10</v>
      </c>
      <c r="D13" s="169" t="s">
        <v>1</v>
      </c>
      <c r="E13" s="169" t="s">
        <v>119</v>
      </c>
      <c r="F13" s="169"/>
      <c r="G13" s="183" t="s">
        <v>5</v>
      </c>
      <c r="H13" s="183"/>
      <c r="I13" s="183"/>
      <c r="J13" s="183"/>
      <c r="K13" s="183"/>
      <c r="L13" s="183"/>
      <c r="M13" s="183"/>
      <c r="N13" s="183" t="s">
        <v>6</v>
      </c>
      <c r="O13" s="183"/>
      <c r="P13" s="183"/>
      <c r="Q13" s="183"/>
      <c r="R13" s="183"/>
      <c r="S13" s="183"/>
      <c r="T13" s="183"/>
      <c r="U13" s="183" t="s">
        <v>7</v>
      </c>
      <c r="V13" s="183"/>
      <c r="W13" s="183"/>
      <c r="X13" s="183"/>
      <c r="Y13" s="183"/>
      <c r="Z13" s="183"/>
      <c r="AA13" s="183"/>
      <c r="AB13" s="183" t="s">
        <v>8</v>
      </c>
      <c r="AC13" s="183"/>
      <c r="AD13" s="183"/>
      <c r="AE13" s="183"/>
      <c r="AF13" s="183"/>
      <c r="AG13" s="183"/>
      <c r="AH13" s="183"/>
      <c r="AI13" s="183" t="s">
        <v>11</v>
      </c>
      <c r="AJ13" s="183"/>
      <c r="AK13" s="183"/>
      <c r="AL13" s="183"/>
      <c r="AM13" s="183"/>
      <c r="AN13" s="205" t="s">
        <v>161</v>
      </c>
    </row>
    <row r="14" spans="1:43" s="38" customFormat="1" ht="1.5" customHeight="1" x14ac:dyDescent="0.25">
      <c r="A14" s="169"/>
      <c r="B14" s="169"/>
      <c r="C14" s="168"/>
      <c r="D14" s="169"/>
      <c r="E14" s="169"/>
      <c r="F14" s="169"/>
      <c r="G14" s="183" t="s">
        <v>153</v>
      </c>
      <c r="H14" s="183"/>
      <c r="I14" s="183"/>
      <c r="J14" s="183"/>
      <c r="K14" s="183" t="s">
        <v>154</v>
      </c>
      <c r="L14" s="183"/>
      <c r="M14" s="183"/>
      <c r="N14" s="183" t="s">
        <v>154</v>
      </c>
      <c r="O14" s="183"/>
      <c r="P14" s="183"/>
      <c r="Q14" s="183"/>
      <c r="R14" s="183"/>
      <c r="S14" s="183"/>
      <c r="T14" s="183"/>
      <c r="U14" s="183" t="s">
        <v>153</v>
      </c>
      <c r="V14" s="183"/>
      <c r="W14" s="183"/>
      <c r="X14" s="183"/>
      <c r="Y14" s="183" t="s">
        <v>154</v>
      </c>
      <c r="Z14" s="183"/>
      <c r="AA14" s="183"/>
      <c r="AB14" s="183" t="s">
        <v>153</v>
      </c>
      <c r="AC14" s="183"/>
      <c r="AD14" s="183"/>
      <c r="AE14" s="183"/>
      <c r="AF14" s="183" t="s">
        <v>154</v>
      </c>
      <c r="AG14" s="183"/>
      <c r="AH14" s="183"/>
      <c r="AI14" s="183"/>
      <c r="AJ14" s="183"/>
      <c r="AK14" s="183"/>
      <c r="AL14" s="183"/>
      <c r="AM14" s="183"/>
      <c r="AN14" s="206"/>
    </row>
    <row r="15" spans="1:43" s="39" customFormat="1" ht="8.25" customHeight="1" x14ac:dyDescent="0.25">
      <c r="A15" s="167"/>
      <c r="B15" s="167"/>
      <c r="C15" s="168"/>
      <c r="D15" s="167"/>
      <c r="E15" s="60" t="s">
        <v>3</v>
      </c>
      <c r="F15" s="60" t="s">
        <v>4</v>
      </c>
      <c r="G15" s="60" t="s">
        <v>12</v>
      </c>
      <c r="H15" s="60" t="s">
        <v>13</v>
      </c>
      <c r="I15" s="60" t="s">
        <v>168</v>
      </c>
      <c r="J15" s="60" t="s">
        <v>9</v>
      </c>
      <c r="K15" s="60" t="s">
        <v>157</v>
      </c>
      <c r="L15" s="60" t="s">
        <v>155</v>
      </c>
      <c r="M15" s="60" t="s">
        <v>152</v>
      </c>
      <c r="N15" s="60" t="s">
        <v>12</v>
      </c>
      <c r="O15" s="60" t="s">
        <v>13</v>
      </c>
      <c r="P15" s="60" t="s">
        <v>168</v>
      </c>
      <c r="Q15" s="60" t="s">
        <v>9</v>
      </c>
      <c r="R15" s="60" t="s">
        <v>157</v>
      </c>
      <c r="S15" s="60" t="s">
        <v>155</v>
      </c>
      <c r="T15" s="60" t="s">
        <v>152</v>
      </c>
      <c r="U15" s="60" t="s">
        <v>12</v>
      </c>
      <c r="V15" s="60" t="s">
        <v>13</v>
      </c>
      <c r="W15" s="60" t="s">
        <v>168</v>
      </c>
      <c r="X15" s="60" t="s">
        <v>9</v>
      </c>
      <c r="Y15" s="60" t="s">
        <v>157</v>
      </c>
      <c r="Z15" s="60" t="s">
        <v>155</v>
      </c>
      <c r="AA15" s="60" t="s">
        <v>152</v>
      </c>
      <c r="AB15" s="60" t="s">
        <v>12</v>
      </c>
      <c r="AC15" s="60" t="s">
        <v>13</v>
      </c>
      <c r="AD15" s="60" t="s">
        <v>168</v>
      </c>
      <c r="AE15" s="60" t="s">
        <v>9</v>
      </c>
      <c r="AF15" s="60" t="s">
        <v>157</v>
      </c>
      <c r="AG15" s="60" t="s">
        <v>155</v>
      </c>
      <c r="AH15" s="60" t="s">
        <v>152</v>
      </c>
      <c r="AI15" s="60" t="s">
        <v>12</v>
      </c>
      <c r="AJ15" s="95" t="s">
        <v>13</v>
      </c>
      <c r="AK15" s="95" t="s">
        <v>158</v>
      </c>
      <c r="AL15" s="60" t="s">
        <v>157</v>
      </c>
      <c r="AM15" s="95" t="s">
        <v>159</v>
      </c>
      <c r="AN15" s="95" t="s">
        <v>156</v>
      </c>
    </row>
    <row r="16" spans="1:43" s="40" customFormat="1" ht="78" customHeight="1" x14ac:dyDescent="0.25">
      <c r="A16" s="59">
        <v>1</v>
      </c>
      <c r="B16" s="114" t="s">
        <v>175</v>
      </c>
      <c r="C16" s="48" t="s">
        <v>282</v>
      </c>
      <c r="D16" s="49" t="s">
        <v>193</v>
      </c>
      <c r="E16" s="51">
        <v>43862</v>
      </c>
      <c r="F16" s="51">
        <v>44012</v>
      </c>
      <c r="G16" s="49">
        <v>1</v>
      </c>
      <c r="H16" s="147">
        <v>1</v>
      </c>
      <c r="I16" s="107">
        <f t="shared" ref="I16:I37" si="0">IFERROR(H16/G16,"")</f>
        <v>1</v>
      </c>
      <c r="J16" s="59" t="s">
        <v>309</v>
      </c>
      <c r="K16" s="108"/>
      <c r="L16" s="107">
        <f t="shared" ref="L16:L37" si="1">IFERROR(K16/G16,"")</f>
        <v>0</v>
      </c>
      <c r="M16" s="109"/>
      <c r="N16" s="49"/>
      <c r="O16" s="59"/>
      <c r="P16" s="107" t="str">
        <f>IFERROR(O16/N16,"")</f>
        <v/>
      </c>
      <c r="Q16" s="59"/>
      <c r="R16" s="109"/>
      <c r="S16" s="107" t="str">
        <f>IFERROR(R16/N16,"")</f>
        <v/>
      </c>
      <c r="T16" s="109"/>
      <c r="U16" s="49"/>
      <c r="V16" s="106"/>
      <c r="W16" s="107" t="str">
        <f>IFERROR(V16/U16,"")</f>
        <v/>
      </c>
      <c r="X16" s="59"/>
      <c r="Y16" s="108"/>
      <c r="Z16" s="107" t="str">
        <f>IFERROR(Y16/U16,"")</f>
        <v/>
      </c>
      <c r="AA16" s="109"/>
      <c r="AB16" s="49"/>
      <c r="AC16" s="59"/>
      <c r="AD16" s="107" t="str">
        <f>IFERROR(AC16/AB16,"")</f>
        <v/>
      </c>
      <c r="AE16" s="59"/>
      <c r="AF16" s="108"/>
      <c r="AG16" s="107" t="str">
        <f>IFERROR(AF16/AB16,"")</f>
        <v/>
      </c>
      <c r="AH16" s="109"/>
      <c r="AI16" s="111">
        <f t="shared" ref="AI16:AI37" si="2">SUM(G16,N16,U16,AB16)</f>
        <v>1</v>
      </c>
      <c r="AJ16" s="111">
        <f t="shared" ref="AJ16:AJ37" si="3">SUM(H16,O16,V16,AC16)</f>
        <v>1</v>
      </c>
      <c r="AK16" s="107">
        <f>IFERROR(AJ16/AI16,"")</f>
        <v>1</v>
      </c>
      <c r="AL16" s="112">
        <f>SUM(K16,R16,Y16,AF16)</f>
        <v>0</v>
      </c>
      <c r="AM16" s="107">
        <f>IFERROR(AL16/AI16,"")</f>
        <v>0</v>
      </c>
      <c r="AN16" s="113" t="s">
        <v>290</v>
      </c>
    </row>
    <row r="17" spans="1:40" s="40" customFormat="1" ht="40.5" customHeight="1" x14ac:dyDescent="0.25">
      <c r="A17" s="59">
        <v>2</v>
      </c>
      <c r="B17" s="114" t="s">
        <v>177</v>
      </c>
      <c r="C17" s="48" t="s">
        <v>283</v>
      </c>
      <c r="D17" s="49" t="s">
        <v>193</v>
      </c>
      <c r="E17" s="51">
        <v>43862</v>
      </c>
      <c r="F17" s="51">
        <v>44012</v>
      </c>
      <c r="G17" s="49">
        <v>1</v>
      </c>
      <c r="H17" s="153">
        <v>0.2</v>
      </c>
      <c r="I17" s="107">
        <f t="shared" si="0"/>
        <v>0.2</v>
      </c>
      <c r="J17" s="59" t="s">
        <v>310</v>
      </c>
      <c r="K17" s="109"/>
      <c r="L17" s="107">
        <f t="shared" si="1"/>
        <v>0</v>
      </c>
      <c r="M17" s="109"/>
      <c r="N17" s="49"/>
      <c r="O17" s="59"/>
      <c r="P17" s="107" t="str">
        <f t="shared" ref="P17:P37" si="4">IFERROR(O17/N17,"")</f>
        <v/>
      </c>
      <c r="Q17" s="59"/>
      <c r="R17" s="109"/>
      <c r="S17" s="107" t="str">
        <f t="shared" ref="S17:S37" si="5">IFERROR(R17/N17,"")</f>
        <v/>
      </c>
      <c r="T17" s="109"/>
      <c r="U17" s="49"/>
      <c r="V17" s="59"/>
      <c r="W17" s="107" t="str">
        <f t="shared" ref="W17:W37" si="6">IFERROR(V17/U17,"")</f>
        <v/>
      </c>
      <c r="X17" s="59"/>
      <c r="Y17" s="109"/>
      <c r="Z17" s="107" t="str">
        <f t="shared" ref="Z17:Z37" si="7">IFERROR(Y17/U17,"")</f>
        <v/>
      </c>
      <c r="AA17" s="109"/>
      <c r="AB17" s="49"/>
      <c r="AC17" s="59"/>
      <c r="AD17" s="107" t="str">
        <f t="shared" ref="AD17:AD37" si="8">IFERROR(AC17/AB17,"")</f>
        <v/>
      </c>
      <c r="AE17" s="59"/>
      <c r="AF17" s="109"/>
      <c r="AG17" s="107" t="str">
        <f t="shared" ref="AG17:AG37" si="9">IFERROR(AF17/AB17,"")</f>
        <v/>
      </c>
      <c r="AH17" s="109"/>
      <c r="AI17" s="115">
        <f t="shared" si="2"/>
        <v>1</v>
      </c>
      <c r="AJ17" s="115">
        <f t="shared" si="3"/>
        <v>0.2</v>
      </c>
      <c r="AK17" s="107">
        <f t="shared" ref="AK17:AK37" si="10">IFERROR(AJ17/AI17,"")</f>
        <v>0.2</v>
      </c>
      <c r="AL17" s="112">
        <f t="shared" ref="AL17:AL37" si="11">SUM(K17,R17,Y17,AF17)</f>
        <v>0</v>
      </c>
      <c r="AM17" s="107">
        <f t="shared" ref="AM17:AM37" si="12">IFERROR(AL17/AI17,"")</f>
        <v>0</v>
      </c>
      <c r="AN17" s="113" t="s">
        <v>284</v>
      </c>
    </row>
    <row r="18" spans="1:40" s="40" customFormat="1" ht="40.5" customHeight="1" x14ac:dyDescent="0.25">
      <c r="A18" s="59">
        <v>3</v>
      </c>
      <c r="B18" s="114" t="s">
        <v>178</v>
      </c>
      <c r="C18" s="48" t="s">
        <v>194</v>
      </c>
      <c r="D18" s="49" t="s">
        <v>193</v>
      </c>
      <c r="E18" s="52">
        <v>43922</v>
      </c>
      <c r="F18" s="52">
        <v>44012</v>
      </c>
      <c r="G18" s="50"/>
      <c r="H18" s="59"/>
      <c r="I18" s="107" t="str">
        <f t="shared" si="0"/>
        <v/>
      </c>
      <c r="J18" s="59"/>
      <c r="K18" s="109"/>
      <c r="L18" s="107" t="str">
        <f t="shared" si="1"/>
        <v/>
      </c>
      <c r="M18" s="109"/>
      <c r="N18" s="50">
        <v>1</v>
      </c>
      <c r="O18" s="59"/>
      <c r="P18" s="107">
        <f t="shared" si="4"/>
        <v>0</v>
      </c>
      <c r="Q18" s="59"/>
      <c r="R18" s="109"/>
      <c r="S18" s="107">
        <f t="shared" si="5"/>
        <v>0</v>
      </c>
      <c r="T18" s="109"/>
      <c r="U18" s="50"/>
      <c r="V18" s="59"/>
      <c r="W18" s="107" t="str">
        <f t="shared" si="6"/>
        <v/>
      </c>
      <c r="X18" s="59"/>
      <c r="Y18" s="109"/>
      <c r="Z18" s="107" t="str">
        <f t="shared" si="7"/>
        <v/>
      </c>
      <c r="AA18" s="109"/>
      <c r="AB18" s="50"/>
      <c r="AC18" s="59"/>
      <c r="AD18" s="107" t="str">
        <f t="shared" si="8"/>
        <v/>
      </c>
      <c r="AE18" s="59"/>
      <c r="AF18" s="109"/>
      <c r="AG18" s="107" t="str">
        <f t="shared" si="9"/>
        <v/>
      </c>
      <c r="AH18" s="109"/>
      <c r="AI18" s="115">
        <f t="shared" si="2"/>
        <v>1</v>
      </c>
      <c r="AJ18" s="115">
        <f t="shared" si="3"/>
        <v>0</v>
      </c>
      <c r="AK18" s="107">
        <f t="shared" si="10"/>
        <v>0</v>
      </c>
      <c r="AL18" s="112">
        <f t="shared" si="11"/>
        <v>0</v>
      </c>
      <c r="AM18" s="107">
        <f t="shared" si="12"/>
        <v>0</v>
      </c>
      <c r="AN18" s="113" t="s">
        <v>53</v>
      </c>
    </row>
    <row r="19" spans="1:40" s="40" customFormat="1" ht="40.5" customHeight="1" x14ac:dyDescent="0.25">
      <c r="A19" s="59">
        <v>4</v>
      </c>
      <c r="B19" s="105" t="s">
        <v>179</v>
      </c>
      <c r="C19" s="48" t="s">
        <v>194</v>
      </c>
      <c r="D19" s="49" t="s">
        <v>193</v>
      </c>
      <c r="E19" s="52">
        <v>43922</v>
      </c>
      <c r="F19" s="52">
        <v>44012</v>
      </c>
      <c r="G19" s="50"/>
      <c r="H19" s="59"/>
      <c r="I19" s="107" t="str">
        <f t="shared" ref="I19" si="13">IFERROR(H19/G19,"")</f>
        <v/>
      </c>
      <c r="J19" s="59"/>
      <c r="K19" s="109"/>
      <c r="L19" s="107" t="str">
        <f t="shared" si="1"/>
        <v/>
      </c>
      <c r="M19" s="109"/>
      <c r="N19" s="50">
        <v>1</v>
      </c>
      <c r="O19" s="59"/>
      <c r="P19" s="107">
        <f t="shared" ref="P19" si="14">IFERROR(O19/N19,"")</f>
        <v>0</v>
      </c>
      <c r="Q19" s="59"/>
      <c r="R19" s="109"/>
      <c r="S19" s="107">
        <f t="shared" ref="S19" si="15">IFERROR(R19/N19,"")</f>
        <v>0</v>
      </c>
      <c r="T19" s="109"/>
      <c r="U19" s="55"/>
      <c r="V19" s="59"/>
      <c r="W19" s="107" t="str">
        <f t="shared" ref="W19" si="16">IFERROR(V19/U19,"")</f>
        <v/>
      </c>
      <c r="X19" s="59"/>
      <c r="Y19" s="109"/>
      <c r="Z19" s="107" t="str">
        <f t="shared" ref="Z19" si="17">IFERROR(Y19/U19,"")</f>
        <v/>
      </c>
      <c r="AA19" s="109"/>
      <c r="AB19" s="50"/>
      <c r="AC19" s="59"/>
      <c r="AD19" s="107" t="str">
        <f t="shared" ref="AD19" si="18">IFERROR(AC19/AB19,"")</f>
        <v/>
      </c>
      <c r="AE19" s="59"/>
      <c r="AF19" s="109"/>
      <c r="AG19" s="107" t="str">
        <f t="shared" ref="AG19" si="19">IFERROR(AF19/AB19,"")</f>
        <v/>
      </c>
      <c r="AH19" s="109"/>
      <c r="AI19" s="115">
        <f t="shared" si="2"/>
        <v>1</v>
      </c>
      <c r="AJ19" s="115">
        <f t="shared" si="3"/>
        <v>0</v>
      </c>
      <c r="AK19" s="107">
        <f t="shared" ref="AK19" si="20">IFERROR(AJ19/AI19,"")</f>
        <v>0</v>
      </c>
      <c r="AL19" s="112">
        <f t="shared" ref="AL19" si="21">SUM(K19,R19,Y19,AF19)</f>
        <v>0</v>
      </c>
      <c r="AM19" s="107">
        <f t="shared" ref="AM19" si="22">IFERROR(AL19/AI19,"")</f>
        <v>0</v>
      </c>
      <c r="AN19" s="113" t="s">
        <v>53</v>
      </c>
    </row>
    <row r="20" spans="1:40" s="40" customFormat="1" ht="40.5" customHeight="1" x14ac:dyDescent="0.25">
      <c r="A20" s="59">
        <v>5</v>
      </c>
      <c r="B20" s="114" t="s">
        <v>180</v>
      </c>
      <c r="C20" s="48" t="s">
        <v>194</v>
      </c>
      <c r="D20" s="49" t="s">
        <v>193</v>
      </c>
      <c r="E20" s="53">
        <v>44013</v>
      </c>
      <c r="F20" s="53">
        <v>44104</v>
      </c>
      <c r="G20" s="54"/>
      <c r="H20" s="59"/>
      <c r="I20" s="107" t="str">
        <f>IFERROR(H20/G20,"")</f>
        <v/>
      </c>
      <c r="J20" s="59"/>
      <c r="K20" s="109"/>
      <c r="L20" s="107" t="str">
        <f t="shared" si="1"/>
        <v/>
      </c>
      <c r="M20" s="109"/>
      <c r="N20" s="54"/>
      <c r="O20" s="59"/>
      <c r="P20" s="107" t="str">
        <f>IFERROR(O20/N20,"")</f>
        <v/>
      </c>
      <c r="Q20" s="59"/>
      <c r="R20" s="109"/>
      <c r="S20" s="107" t="str">
        <f t="shared" si="5"/>
        <v/>
      </c>
      <c r="T20" s="109"/>
      <c r="U20" s="54">
        <v>1</v>
      </c>
      <c r="V20" s="59"/>
      <c r="W20" s="107">
        <f t="shared" si="6"/>
        <v>0</v>
      </c>
      <c r="X20" s="59"/>
      <c r="Y20" s="109"/>
      <c r="Z20" s="107">
        <f t="shared" si="7"/>
        <v>0</v>
      </c>
      <c r="AA20" s="109"/>
      <c r="AB20" s="54"/>
      <c r="AC20" s="59"/>
      <c r="AD20" s="107" t="str">
        <f t="shared" si="8"/>
        <v/>
      </c>
      <c r="AE20" s="59"/>
      <c r="AF20" s="109"/>
      <c r="AG20" s="107" t="str">
        <f t="shared" si="9"/>
        <v/>
      </c>
      <c r="AH20" s="109"/>
      <c r="AI20" s="115">
        <f t="shared" si="2"/>
        <v>1</v>
      </c>
      <c r="AJ20" s="115">
        <f t="shared" si="3"/>
        <v>0</v>
      </c>
      <c r="AK20" s="107">
        <f t="shared" si="10"/>
        <v>0</v>
      </c>
      <c r="AL20" s="112">
        <f t="shared" si="11"/>
        <v>0</v>
      </c>
      <c r="AM20" s="107">
        <f t="shared" si="12"/>
        <v>0</v>
      </c>
      <c r="AN20" s="113" t="s">
        <v>53</v>
      </c>
    </row>
    <row r="21" spans="1:40" s="40" customFormat="1" ht="40.5" customHeight="1" x14ac:dyDescent="0.25">
      <c r="A21" s="59">
        <v>6</v>
      </c>
      <c r="B21" s="114" t="s">
        <v>181</v>
      </c>
      <c r="C21" s="48" t="s">
        <v>194</v>
      </c>
      <c r="D21" s="49" t="s">
        <v>193</v>
      </c>
      <c r="E21" s="53">
        <v>44013</v>
      </c>
      <c r="F21" s="53">
        <v>44104</v>
      </c>
      <c r="G21" s="54"/>
      <c r="H21" s="59"/>
      <c r="I21" s="107" t="str">
        <f t="shared" si="0"/>
        <v/>
      </c>
      <c r="J21" s="59"/>
      <c r="K21" s="109"/>
      <c r="L21" s="107" t="str">
        <f t="shared" si="1"/>
        <v/>
      </c>
      <c r="M21" s="109"/>
      <c r="N21" s="54"/>
      <c r="O21" s="59"/>
      <c r="P21" s="107" t="str">
        <f>IFERROR(O21/N21,"")</f>
        <v/>
      </c>
      <c r="Q21" s="59"/>
      <c r="R21" s="109"/>
      <c r="S21" s="107" t="str">
        <f t="shared" si="5"/>
        <v/>
      </c>
      <c r="T21" s="109"/>
      <c r="U21" s="54">
        <v>1</v>
      </c>
      <c r="V21" s="59"/>
      <c r="W21" s="107">
        <f t="shared" si="6"/>
        <v>0</v>
      </c>
      <c r="X21" s="59"/>
      <c r="Y21" s="109"/>
      <c r="Z21" s="107">
        <f t="shared" si="7"/>
        <v>0</v>
      </c>
      <c r="AA21" s="109"/>
      <c r="AB21" s="54"/>
      <c r="AC21" s="59"/>
      <c r="AD21" s="107" t="str">
        <f t="shared" si="8"/>
        <v/>
      </c>
      <c r="AE21" s="59"/>
      <c r="AF21" s="109"/>
      <c r="AG21" s="107" t="str">
        <f t="shared" si="9"/>
        <v/>
      </c>
      <c r="AH21" s="109"/>
      <c r="AI21" s="115">
        <f t="shared" si="2"/>
        <v>1</v>
      </c>
      <c r="AJ21" s="115">
        <f t="shared" si="3"/>
        <v>0</v>
      </c>
      <c r="AK21" s="107">
        <f t="shared" si="10"/>
        <v>0</v>
      </c>
      <c r="AL21" s="112">
        <f t="shared" si="11"/>
        <v>0</v>
      </c>
      <c r="AM21" s="107">
        <f t="shared" si="12"/>
        <v>0</v>
      </c>
      <c r="AN21" s="113" t="s">
        <v>53</v>
      </c>
    </row>
    <row r="22" spans="1:40" s="40" customFormat="1" ht="27" customHeight="1" x14ac:dyDescent="0.25">
      <c r="A22" s="59">
        <v>7</v>
      </c>
      <c r="B22" s="105" t="s">
        <v>182</v>
      </c>
      <c r="C22" s="48" t="s">
        <v>194</v>
      </c>
      <c r="D22" s="49" t="s">
        <v>193</v>
      </c>
      <c r="E22" s="53">
        <v>44013</v>
      </c>
      <c r="F22" s="53">
        <v>44104</v>
      </c>
      <c r="G22" s="117"/>
      <c r="H22" s="59"/>
      <c r="I22" s="107" t="str">
        <f t="shared" ref="I22:I29" si="23">IFERROR(H22/G22,"")</f>
        <v/>
      </c>
      <c r="J22" s="117"/>
      <c r="K22" s="109"/>
      <c r="L22" s="107" t="str">
        <f t="shared" ref="L22:L29" si="24">IFERROR(K22/G22,"")</f>
        <v/>
      </c>
      <c r="M22" s="109"/>
      <c r="N22" s="117"/>
      <c r="O22" s="59"/>
      <c r="P22" s="107" t="str">
        <f t="shared" ref="P22:P29" si="25">IFERROR(O22/N22,"")</f>
        <v/>
      </c>
      <c r="Q22" s="117"/>
      <c r="R22" s="109"/>
      <c r="S22" s="107" t="str">
        <f t="shared" ref="S22:S29" si="26">IFERROR(R22/N22,"")</f>
        <v/>
      </c>
      <c r="T22" s="109"/>
      <c r="U22" s="117">
        <v>1</v>
      </c>
      <c r="V22" s="59"/>
      <c r="W22" s="107">
        <f t="shared" ref="W22:W29" si="27">IFERROR(V22/U22,"")</f>
        <v>0</v>
      </c>
      <c r="X22" s="117"/>
      <c r="Y22" s="109"/>
      <c r="Z22" s="107">
        <f t="shared" ref="Z22:Z29" si="28">IFERROR(Y22/U22,"")</f>
        <v>0</v>
      </c>
      <c r="AA22" s="109"/>
      <c r="AB22" s="117"/>
      <c r="AC22" s="59"/>
      <c r="AD22" s="107" t="str">
        <f t="shared" ref="AD22:AD29" si="29">IFERROR(AC22/AB22,"")</f>
        <v/>
      </c>
      <c r="AE22" s="117"/>
      <c r="AF22" s="109"/>
      <c r="AG22" s="107" t="str">
        <f t="shared" ref="AG22:AG29" si="30">IFERROR(AF22/AB22,"")</f>
        <v/>
      </c>
      <c r="AH22" s="109"/>
      <c r="AI22" s="115">
        <f t="shared" ref="AI22:AI29" si="31">SUM(G22,N22,U22,AB22)</f>
        <v>1</v>
      </c>
      <c r="AJ22" s="115">
        <f t="shared" ref="AJ22:AJ29" si="32">SUM(H22,O22,V22,AC22)</f>
        <v>0</v>
      </c>
      <c r="AK22" s="107">
        <f t="shared" ref="AK22:AK29" si="33">IFERROR(AJ22/AI22,"")</f>
        <v>0</v>
      </c>
      <c r="AL22" s="112">
        <f t="shared" ref="AL22:AL29" si="34">SUM(K22,R22,Y22,AF22)</f>
        <v>0</v>
      </c>
      <c r="AM22" s="107">
        <f t="shared" ref="AM22:AM29" si="35">IFERROR(AL22/AI22,"")</f>
        <v>0</v>
      </c>
      <c r="AN22" s="113" t="s">
        <v>53</v>
      </c>
    </row>
    <row r="23" spans="1:40" s="40" customFormat="1" ht="30" customHeight="1" x14ac:dyDescent="0.25">
      <c r="A23" s="59">
        <v>8</v>
      </c>
      <c r="B23" s="284" t="s">
        <v>183</v>
      </c>
      <c r="C23" s="48" t="s">
        <v>194</v>
      </c>
      <c r="D23" s="49" t="s">
        <v>193</v>
      </c>
      <c r="E23" s="53">
        <v>43922</v>
      </c>
      <c r="F23" s="53">
        <v>44195</v>
      </c>
      <c r="G23" s="285"/>
      <c r="H23" s="285"/>
      <c r="I23" s="286" t="str">
        <f t="shared" si="23"/>
        <v/>
      </c>
      <c r="J23" s="285"/>
      <c r="K23" s="109"/>
      <c r="L23" s="107" t="str">
        <f t="shared" si="24"/>
        <v/>
      </c>
      <c r="M23" s="109"/>
      <c r="N23" s="117"/>
      <c r="O23" s="59"/>
      <c r="P23" s="107" t="str">
        <f t="shared" si="25"/>
        <v/>
      </c>
      <c r="Q23" s="117"/>
      <c r="R23" s="109"/>
      <c r="S23" s="107" t="str">
        <f t="shared" si="26"/>
        <v/>
      </c>
      <c r="T23" s="109"/>
      <c r="U23" s="117"/>
      <c r="V23" s="59"/>
      <c r="W23" s="107" t="str">
        <f t="shared" si="27"/>
        <v/>
      </c>
      <c r="X23" s="117"/>
      <c r="Y23" s="109"/>
      <c r="Z23" s="107" t="str">
        <f t="shared" si="28"/>
        <v/>
      </c>
      <c r="AA23" s="109"/>
      <c r="AB23" s="156">
        <v>1</v>
      </c>
      <c r="AC23" s="59"/>
      <c r="AD23" s="107">
        <f t="shared" si="29"/>
        <v>0</v>
      </c>
      <c r="AE23" s="117"/>
      <c r="AF23" s="109"/>
      <c r="AG23" s="107">
        <f t="shared" si="30"/>
        <v>0</v>
      </c>
      <c r="AH23" s="109"/>
      <c r="AI23" s="115">
        <f t="shared" si="31"/>
        <v>1</v>
      </c>
      <c r="AJ23" s="115">
        <f t="shared" si="32"/>
        <v>0</v>
      </c>
      <c r="AK23" s="107">
        <f t="shared" si="33"/>
        <v>0</v>
      </c>
      <c r="AL23" s="112">
        <f t="shared" si="34"/>
        <v>0</v>
      </c>
      <c r="AM23" s="107">
        <f t="shared" si="35"/>
        <v>0</v>
      </c>
      <c r="AN23" s="113" t="s">
        <v>53</v>
      </c>
    </row>
    <row r="24" spans="1:40" s="40" customFormat="1" ht="32.25" customHeight="1" x14ac:dyDescent="0.25">
      <c r="A24" s="59">
        <v>9</v>
      </c>
      <c r="B24" s="114" t="s">
        <v>184</v>
      </c>
      <c r="C24" s="48" t="s">
        <v>194</v>
      </c>
      <c r="D24" s="49" t="s">
        <v>193</v>
      </c>
      <c r="E24" s="53">
        <v>43922</v>
      </c>
      <c r="F24" s="53">
        <v>44012</v>
      </c>
      <c r="G24" s="117"/>
      <c r="H24" s="59"/>
      <c r="I24" s="107" t="str">
        <f t="shared" si="23"/>
        <v/>
      </c>
      <c r="J24" s="117"/>
      <c r="K24" s="109"/>
      <c r="L24" s="107" t="str">
        <f t="shared" si="24"/>
        <v/>
      </c>
      <c r="M24" s="109"/>
      <c r="N24" s="117">
        <v>1</v>
      </c>
      <c r="O24" s="59"/>
      <c r="P24" s="107">
        <f t="shared" si="25"/>
        <v>0</v>
      </c>
      <c r="Q24" s="117"/>
      <c r="R24" s="109"/>
      <c r="S24" s="107">
        <f t="shared" si="26"/>
        <v>0</v>
      </c>
      <c r="T24" s="109"/>
      <c r="U24" s="117"/>
      <c r="V24" s="59"/>
      <c r="W24" s="107" t="str">
        <f t="shared" si="27"/>
        <v/>
      </c>
      <c r="X24" s="117"/>
      <c r="Y24" s="109"/>
      <c r="Z24" s="107" t="str">
        <f t="shared" si="28"/>
        <v/>
      </c>
      <c r="AA24" s="109"/>
      <c r="AB24" s="117"/>
      <c r="AC24" s="59"/>
      <c r="AD24" s="107" t="str">
        <f t="shared" si="29"/>
        <v/>
      </c>
      <c r="AE24" s="117"/>
      <c r="AF24" s="109"/>
      <c r="AG24" s="107" t="str">
        <f t="shared" si="30"/>
        <v/>
      </c>
      <c r="AH24" s="109"/>
      <c r="AI24" s="115">
        <f t="shared" si="31"/>
        <v>1</v>
      </c>
      <c r="AJ24" s="115">
        <f t="shared" si="32"/>
        <v>0</v>
      </c>
      <c r="AK24" s="107">
        <f t="shared" si="33"/>
        <v>0</v>
      </c>
      <c r="AL24" s="112">
        <f t="shared" si="34"/>
        <v>0</v>
      </c>
      <c r="AM24" s="107">
        <f t="shared" si="35"/>
        <v>0</v>
      </c>
      <c r="AN24" s="113" t="s">
        <v>53</v>
      </c>
    </row>
    <row r="25" spans="1:40" s="40" customFormat="1" ht="29.25" customHeight="1" x14ac:dyDescent="0.25">
      <c r="A25" s="59">
        <v>10</v>
      </c>
      <c r="B25" s="287" t="s">
        <v>185</v>
      </c>
      <c r="C25" s="288" t="s">
        <v>194</v>
      </c>
      <c r="D25" s="50" t="s">
        <v>193</v>
      </c>
      <c r="E25" s="282">
        <v>43922</v>
      </c>
      <c r="F25" s="157">
        <v>44104</v>
      </c>
      <c r="G25" s="59"/>
      <c r="H25" s="59"/>
      <c r="I25" s="107" t="str">
        <f t="shared" si="23"/>
        <v/>
      </c>
      <c r="J25" s="59"/>
      <c r="K25" s="109"/>
      <c r="L25" s="107" t="str">
        <f t="shared" si="24"/>
        <v/>
      </c>
      <c r="M25" s="109"/>
      <c r="N25" s="117"/>
      <c r="O25" s="59"/>
      <c r="P25" s="107" t="str">
        <f t="shared" si="25"/>
        <v/>
      </c>
      <c r="Q25" s="117"/>
      <c r="R25" s="109"/>
      <c r="S25" s="107" t="str">
        <f t="shared" si="26"/>
        <v/>
      </c>
      <c r="T25" s="109"/>
      <c r="U25" s="117">
        <v>1</v>
      </c>
      <c r="V25" s="59"/>
      <c r="W25" s="107">
        <f t="shared" si="27"/>
        <v>0</v>
      </c>
      <c r="X25" s="117"/>
      <c r="Y25" s="109"/>
      <c r="Z25" s="107">
        <f t="shared" si="28"/>
        <v>0</v>
      </c>
      <c r="AA25" s="109"/>
      <c r="AB25" s="117"/>
      <c r="AC25" s="59"/>
      <c r="AD25" s="107" t="str">
        <f t="shared" si="29"/>
        <v/>
      </c>
      <c r="AE25" s="117"/>
      <c r="AF25" s="109"/>
      <c r="AG25" s="107" t="str">
        <f t="shared" si="30"/>
        <v/>
      </c>
      <c r="AH25" s="109"/>
      <c r="AI25" s="115">
        <f t="shared" si="31"/>
        <v>1</v>
      </c>
      <c r="AJ25" s="115">
        <f t="shared" si="32"/>
        <v>0</v>
      </c>
      <c r="AK25" s="107">
        <f t="shared" si="33"/>
        <v>0</v>
      </c>
      <c r="AL25" s="112">
        <f t="shared" si="34"/>
        <v>0</v>
      </c>
      <c r="AM25" s="107">
        <f t="shared" si="35"/>
        <v>0</v>
      </c>
      <c r="AN25" s="113" t="s">
        <v>53</v>
      </c>
    </row>
    <row r="26" spans="1:40" s="40" customFormat="1" ht="31.5" customHeight="1" x14ac:dyDescent="0.25">
      <c r="A26" s="59">
        <v>11</v>
      </c>
      <c r="B26" s="287" t="s">
        <v>186</v>
      </c>
      <c r="C26" s="288" t="s">
        <v>194</v>
      </c>
      <c r="D26" s="50" t="s">
        <v>193</v>
      </c>
      <c r="E26" s="282">
        <v>43922</v>
      </c>
      <c r="F26" s="157">
        <v>44104</v>
      </c>
      <c r="G26" s="59"/>
      <c r="H26" s="59"/>
      <c r="I26" s="107" t="str">
        <f t="shared" si="23"/>
        <v/>
      </c>
      <c r="J26" s="59"/>
      <c r="K26" s="109"/>
      <c r="L26" s="107" t="str">
        <f t="shared" si="24"/>
        <v/>
      </c>
      <c r="M26" s="109"/>
      <c r="N26" s="117"/>
      <c r="O26" s="59"/>
      <c r="P26" s="107" t="str">
        <f t="shared" si="25"/>
        <v/>
      </c>
      <c r="Q26" s="117"/>
      <c r="R26" s="109"/>
      <c r="S26" s="107" t="str">
        <f t="shared" si="26"/>
        <v/>
      </c>
      <c r="T26" s="109"/>
      <c r="U26" s="117">
        <v>1</v>
      </c>
      <c r="V26" s="59"/>
      <c r="W26" s="107">
        <f t="shared" si="27"/>
        <v>0</v>
      </c>
      <c r="X26" s="117"/>
      <c r="Y26" s="109"/>
      <c r="Z26" s="107">
        <f t="shared" si="28"/>
        <v>0</v>
      </c>
      <c r="AA26" s="109"/>
      <c r="AB26" s="117"/>
      <c r="AC26" s="59"/>
      <c r="AD26" s="107" t="str">
        <f t="shared" si="29"/>
        <v/>
      </c>
      <c r="AE26" s="117"/>
      <c r="AF26" s="109"/>
      <c r="AG26" s="107" t="str">
        <f t="shared" si="30"/>
        <v/>
      </c>
      <c r="AH26" s="109"/>
      <c r="AI26" s="115">
        <f t="shared" si="31"/>
        <v>1</v>
      </c>
      <c r="AJ26" s="115">
        <f t="shared" si="32"/>
        <v>0</v>
      </c>
      <c r="AK26" s="107">
        <f t="shared" si="33"/>
        <v>0</v>
      </c>
      <c r="AL26" s="112">
        <f t="shared" si="34"/>
        <v>0</v>
      </c>
      <c r="AM26" s="107">
        <f t="shared" si="35"/>
        <v>0</v>
      </c>
      <c r="AN26" s="113" t="s">
        <v>53</v>
      </c>
    </row>
    <row r="27" spans="1:40" s="40" customFormat="1" ht="30" customHeight="1" x14ac:dyDescent="0.25">
      <c r="A27" s="59">
        <v>12</v>
      </c>
      <c r="B27" s="114" t="s">
        <v>187</v>
      </c>
      <c r="C27" s="48" t="s">
        <v>194</v>
      </c>
      <c r="D27" s="49" t="s">
        <v>193</v>
      </c>
      <c r="E27" s="53">
        <v>44105</v>
      </c>
      <c r="F27" s="53">
        <v>44196</v>
      </c>
      <c r="G27" s="117"/>
      <c r="H27" s="59"/>
      <c r="I27" s="107" t="str">
        <f t="shared" si="23"/>
        <v/>
      </c>
      <c r="J27" s="117"/>
      <c r="K27" s="109"/>
      <c r="L27" s="107" t="str">
        <f t="shared" si="24"/>
        <v/>
      </c>
      <c r="M27" s="109"/>
      <c r="N27" s="117"/>
      <c r="O27" s="59"/>
      <c r="P27" s="107" t="str">
        <f t="shared" si="25"/>
        <v/>
      </c>
      <c r="Q27" s="117"/>
      <c r="R27" s="109"/>
      <c r="S27" s="107" t="str">
        <f t="shared" si="26"/>
        <v/>
      </c>
      <c r="T27" s="109"/>
      <c r="U27" s="117"/>
      <c r="V27" s="59"/>
      <c r="W27" s="107" t="str">
        <f t="shared" si="27"/>
        <v/>
      </c>
      <c r="X27" s="117"/>
      <c r="Y27" s="109"/>
      <c r="Z27" s="107" t="str">
        <f t="shared" si="28"/>
        <v/>
      </c>
      <c r="AA27" s="109"/>
      <c r="AB27" s="117">
        <v>1</v>
      </c>
      <c r="AC27" s="59"/>
      <c r="AD27" s="107">
        <f t="shared" si="29"/>
        <v>0</v>
      </c>
      <c r="AE27" s="117"/>
      <c r="AF27" s="109"/>
      <c r="AG27" s="107">
        <f t="shared" si="30"/>
        <v>0</v>
      </c>
      <c r="AH27" s="109"/>
      <c r="AI27" s="115">
        <f t="shared" si="31"/>
        <v>1</v>
      </c>
      <c r="AJ27" s="115">
        <f t="shared" si="32"/>
        <v>0</v>
      </c>
      <c r="AK27" s="107">
        <f t="shared" si="33"/>
        <v>0</v>
      </c>
      <c r="AL27" s="112">
        <f t="shared" si="34"/>
        <v>0</v>
      </c>
      <c r="AM27" s="107">
        <f t="shared" si="35"/>
        <v>0</v>
      </c>
      <c r="AN27" s="113" t="s">
        <v>53</v>
      </c>
    </row>
    <row r="28" spans="1:40" s="40" customFormat="1" ht="27.75" customHeight="1" x14ac:dyDescent="0.25">
      <c r="A28" s="59">
        <v>13</v>
      </c>
      <c r="B28" s="114" t="s">
        <v>188</v>
      </c>
      <c r="C28" s="48" t="s">
        <v>194</v>
      </c>
      <c r="D28" s="49" t="s">
        <v>193</v>
      </c>
      <c r="E28" s="53">
        <v>44013</v>
      </c>
      <c r="F28" s="53">
        <v>44104</v>
      </c>
      <c r="G28" s="117"/>
      <c r="H28" s="59"/>
      <c r="I28" s="107" t="str">
        <f t="shared" si="23"/>
        <v/>
      </c>
      <c r="J28" s="117"/>
      <c r="K28" s="109"/>
      <c r="L28" s="107" t="str">
        <f t="shared" si="24"/>
        <v/>
      </c>
      <c r="M28" s="109"/>
      <c r="N28" s="117"/>
      <c r="O28" s="59"/>
      <c r="P28" s="107" t="str">
        <f t="shared" si="25"/>
        <v/>
      </c>
      <c r="Q28" s="117"/>
      <c r="R28" s="109"/>
      <c r="S28" s="107" t="str">
        <f t="shared" si="26"/>
        <v/>
      </c>
      <c r="T28" s="109"/>
      <c r="U28" s="132">
        <v>1</v>
      </c>
      <c r="V28" s="59"/>
      <c r="W28" s="107">
        <f t="shared" si="27"/>
        <v>0</v>
      </c>
      <c r="X28" s="117"/>
      <c r="Y28" s="109"/>
      <c r="Z28" s="107">
        <f t="shared" si="28"/>
        <v>0</v>
      </c>
      <c r="AA28" s="109"/>
      <c r="AB28" s="117"/>
      <c r="AC28" s="59"/>
      <c r="AD28" s="107" t="str">
        <f t="shared" si="29"/>
        <v/>
      </c>
      <c r="AE28" s="117"/>
      <c r="AF28" s="109"/>
      <c r="AG28" s="107" t="str">
        <f t="shared" si="30"/>
        <v/>
      </c>
      <c r="AH28" s="109"/>
      <c r="AI28" s="115">
        <f t="shared" si="31"/>
        <v>1</v>
      </c>
      <c r="AJ28" s="115">
        <f t="shared" si="32"/>
        <v>0</v>
      </c>
      <c r="AK28" s="107">
        <f t="shared" si="33"/>
        <v>0</v>
      </c>
      <c r="AL28" s="112">
        <f t="shared" si="34"/>
        <v>0</v>
      </c>
      <c r="AM28" s="107">
        <f t="shared" si="35"/>
        <v>0</v>
      </c>
      <c r="AN28" s="113" t="s">
        <v>53</v>
      </c>
    </row>
    <row r="29" spans="1:40" s="40" customFormat="1" ht="27.75" customHeight="1" x14ac:dyDescent="0.25">
      <c r="A29" s="59">
        <v>14</v>
      </c>
      <c r="B29" s="114" t="s">
        <v>189</v>
      </c>
      <c r="C29" s="48" t="s">
        <v>194</v>
      </c>
      <c r="D29" s="49" t="s">
        <v>193</v>
      </c>
      <c r="E29" s="53">
        <v>44013</v>
      </c>
      <c r="F29" s="53">
        <v>44104</v>
      </c>
      <c r="G29" s="117"/>
      <c r="H29" s="59"/>
      <c r="I29" s="107" t="str">
        <f t="shared" si="23"/>
        <v/>
      </c>
      <c r="J29" s="117"/>
      <c r="K29" s="109"/>
      <c r="L29" s="107" t="str">
        <f t="shared" si="24"/>
        <v/>
      </c>
      <c r="M29" s="109"/>
      <c r="N29" s="117"/>
      <c r="O29" s="59"/>
      <c r="P29" s="107" t="str">
        <f t="shared" si="25"/>
        <v/>
      </c>
      <c r="Q29" s="117"/>
      <c r="R29" s="109"/>
      <c r="S29" s="107" t="str">
        <f t="shared" si="26"/>
        <v/>
      </c>
      <c r="T29" s="109"/>
      <c r="U29" s="132">
        <v>1</v>
      </c>
      <c r="V29" s="59"/>
      <c r="W29" s="107">
        <f t="shared" si="27"/>
        <v>0</v>
      </c>
      <c r="X29" s="117"/>
      <c r="Y29" s="109"/>
      <c r="Z29" s="107">
        <f t="shared" si="28"/>
        <v>0</v>
      </c>
      <c r="AA29" s="109"/>
      <c r="AB29" s="117"/>
      <c r="AC29" s="59"/>
      <c r="AD29" s="107" t="str">
        <f t="shared" si="29"/>
        <v/>
      </c>
      <c r="AE29" s="117"/>
      <c r="AF29" s="109"/>
      <c r="AG29" s="107" t="str">
        <f t="shared" si="30"/>
        <v/>
      </c>
      <c r="AH29" s="109"/>
      <c r="AI29" s="115">
        <f t="shared" si="31"/>
        <v>1</v>
      </c>
      <c r="AJ29" s="115">
        <f t="shared" si="32"/>
        <v>0</v>
      </c>
      <c r="AK29" s="107">
        <f t="shared" si="33"/>
        <v>0</v>
      </c>
      <c r="AL29" s="112">
        <f t="shared" si="34"/>
        <v>0</v>
      </c>
      <c r="AM29" s="107">
        <f t="shared" si="35"/>
        <v>0</v>
      </c>
      <c r="AN29" s="113" t="s">
        <v>53</v>
      </c>
    </row>
    <row r="30" spans="1:40" s="40" customFormat="1" ht="35.25" customHeight="1" x14ac:dyDescent="0.25">
      <c r="A30" s="59">
        <v>15</v>
      </c>
      <c r="B30" s="114" t="s">
        <v>190</v>
      </c>
      <c r="C30" s="48" t="s">
        <v>194</v>
      </c>
      <c r="D30" s="49" t="s">
        <v>193</v>
      </c>
      <c r="E30" s="53">
        <v>44013</v>
      </c>
      <c r="F30" s="53">
        <v>44104</v>
      </c>
      <c r="G30" s="54"/>
      <c r="H30" s="59"/>
      <c r="I30" s="107" t="str">
        <f t="shared" si="0"/>
        <v/>
      </c>
      <c r="J30" s="59"/>
      <c r="K30" s="109"/>
      <c r="L30" s="107" t="str">
        <f t="shared" si="1"/>
        <v/>
      </c>
      <c r="M30" s="109"/>
      <c r="N30" s="54"/>
      <c r="O30" s="59"/>
      <c r="P30" s="107" t="str">
        <f t="shared" si="4"/>
        <v/>
      </c>
      <c r="Q30" s="59"/>
      <c r="R30" s="109"/>
      <c r="S30" s="107" t="str">
        <f t="shared" si="5"/>
        <v/>
      </c>
      <c r="T30" s="109"/>
      <c r="U30" s="54">
        <v>1</v>
      </c>
      <c r="V30" s="59"/>
      <c r="W30" s="107">
        <f>IFERROR(V30/U30,"")</f>
        <v>0</v>
      </c>
      <c r="X30" s="59"/>
      <c r="Y30" s="109"/>
      <c r="Z30" s="107">
        <f t="shared" si="7"/>
        <v>0</v>
      </c>
      <c r="AA30" s="109"/>
      <c r="AB30" s="54"/>
      <c r="AC30" s="59"/>
      <c r="AD30" s="107" t="str">
        <f t="shared" si="8"/>
        <v/>
      </c>
      <c r="AE30" s="59"/>
      <c r="AF30" s="109"/>
      <c r="AG30" s="107" t="str">
        <f t="shared" si="9"/>
        <v/>
      </c>
      <c r="AH30" s="109"/>
      <c r="AI30" s="115">
        <f t="shared" si="2"/>
        <v>1</v>
      </c>
      <c r="AJ30" s="115">
        <f t="shared" si="3"/>
        <v>0</v>
      </c>
      <c r="AK30" s="107">
        <f t="shared" si="10"/>
        <v>0</v>
      </c>
      <c r="AL30" s="112">
        <f t="shared" si="11"/>
        <v>0</v>
      </c>
      <c r="AM30" s="107">
        <f t="shared" si="12"/>
        <v>0</v>
      </c>
      <c r="AN30" s="113" t="s">
        <v>53</v>
      </c>
    </row>
    <row r="31" spans="1:40" s="40" customFormat="1" ht="27" customHeight="1" x14ac:dyDescent="0.25">
      <c r="A31" s="59">
        <v>16</v>
      </c>
      <c r="B31" s="114" t="s">
        <v>191</v>
      </c>
      <c r="C31" s="48" t="s">
        <v>194</v>
      </c>
      <c r="D31" s="49" t="s">
        <v>193</v>
      </c>
      <c r="E31" s="53">
        <v>44013</v>
      </c>
      <c r="F31" s="53">
        <v>44104</v>
      </c>
      <c r="G31" s="59"/>
      <c r="H31" s="59"/>
      <c r="I31" s="107" t="str">
        <f t="shared" ref="I31" si="36">IFERROR(H31/G31,"")</f>
        <v/>
      </c>
      <c r="J31" s="59"/>
      <c r="K31" s="109"/>
      <c r="L31" s="107" t="str">
        <f t="shared" si="1"/>
        <v/>
      </c>
      <c r="M31" s="109"/>
      <c r="N31" s="59"/>
      <c r="O31" s="59"/>
      <c r="P31" s="107" t="str">
        <f t="shared" ref="P31" si="37">IFERROR(O31/N31,"")</f>
        <v/>
      </c>
      <c r="Q31" s="59"/>
      <c r="R31" s="109"/>
      <c r="S31" s="107" t="str">
        <f t="shared" ref="S31" si="38">IFERROR(R31/N31,"")</f>
        <v/>
      </c>
      <c r="T31" s="109"/>
      <c r="U31" s="59">
        <v>1</v>
      </c>
      <c r="V31" s="59"/>
      <c r="W31" s="107">
        <f t="shared" ref="W31:W35" si="39">IFERROR(V31/U31,"")</f>
        <v>0</v>
      </c>
      <c r="X31" s="59"/>
      <c r="Y31" s="109"/>
      <c r="Z31" s="107">
        <f t="shared" ref="Z31" si="40">IFERROR(Y31/U31,"")</f>
        <v>0</v>
      </c>
      <c r="AA31" s="109"/>
      <c r="AB31" s="59"/>
      <c r="AC31" s="59"/>
      <c r="AD31" s="107" t="str">
        <f t="shared" ref="AD31" si="41">IFERROR(AC31/AB31,"")</f>
        <v/>
      </c>
      <c r="AE31" s="59"/>
      <c r="AF31" s="109"/>
      <c r="AG31" s="107" t="str">
        <f t="shared" ref="AG31" si="42">IFERROR(AF31/AB31,"")</f>
        <v/>
      </c>
      <c r="AH31" s="109"/>
      <c r="AI31" s="115">
        <f t="shared" si="2"/>
        <v>1</v>
      </c>
      <c r="AJ31" s="115">
        <f t="shared" si="3"/>
        <v>0</v>
      </c>
      <c r="AK31" s="107">
        <f t="shared" ref="AK31" si="43">IFERROR(AJ31/AI31,"")</f>
        <v>0</v>
      </c>
      <c r="AL31" s="112">
        <f t="shared" ref="AL31" si="44">SUM(K31,R31,Y31,AF31)</f>
        <v>0</v>
      </c>
      <c r="AM31" s="107">
        <f t="shared" ref="AM31" si="45">IFERROR(AL31/AI31,"")</f>
        <v>0</v>
      </c>
      <c r="AN31" s="113" t="s">
        <v>53</v>
      </c>
    </row>
    <row r="32" spans="1:40" s="40" customFormat="1" ht="32.25" customHeight="1" x14ac:dyDescent="0.25">
      <c r="A32" s="59">
        <v>17</v>
      </c>
      <c r="B32" s="105" t="s">
        <v>192</v>
      </c>
      <c r="C32" s="48" t="s">
        <v>194</v>
      </c>
      <c r="D32" s="49" t="s">
        <v>193</v>
      </c>
      <c r="E32" s="53">
        <v>44105</v>
      </c>
      <c r="F32" s="53">
        <v>44196</v>
      </c>
      <c r="G32" s="117"/>
      <c r="H32" s="59"/>
      <c r="I32" s="107" t="str">
        <f t="shared" si="0"/>
        <v/>
      </c>
      <c r="J32" s="117"/>
      <c r="K32" s="109"/>
      <c r="L32" s="107" t="str">
        <f t="shared" si="1"/>
        <v/>
      </c>
      <c r="M32" s="109"/>
      <c r="N32" s="117"/>
      <c r="O32" s="59"/>
      <c r="P32" s="107" t="str">
        <f t="shared" si="4"/>
        <v/>
      </c>
      <c r="Q32" s="117"/>
      <c r="R32" s="109"/>
      <c r="S32" s="107" t="str">
        <f t="shared" si="5"/>
        <v/>
      </c>
      <c r="T32" s="109"/>
      <c r="U32" s="117"/>
      <c r="V32" s="59"/>
      <c r="W32" s="107" t="str">
        <f t="shared" si="39"/>
        <v/>
      </c>
      <c r="X32" s="117"/>
      <c r="Y32" s="109"/>
      <c r="Z32" s="107" t="str">
        <f t="shared" si="7"/>
        <v/>
      </c>
      <c r="AA32" s="109"/>
      <c r="AB32" s="117">
        <v>1</v>
      </c>
      <c r="AC32" s="59"/>
      <c r="AD32" s="107">
        <f t="shared" si="8"/>
        <v>0</v>
      </c>
      <c r="AE32" s="117"/>
      <c r="AF32" s="109"/>
      <c r="AG32" s="107">
        <f t="shared" si="9"/>
        <v>0</v>
      </c>
      <c r="AH32" s="109"/>
      <c r="AI32" s="115">
        <f t="shared" si="2"/>
        <v>1</v>
      </c>
      <c r="AJ32" s="115">
        <f t="shared" si="3"/>
        <v>0</v>
      </c>
      <c r="AK32" s="107">
        <f t="shared" si="10"/>
        <v>0</v>
      </c>
      <c r="AL32" s="112">
        <f t="shared" si="11"/>
        <v>0</v>
      </c>
      <c r="AM32" s="107">
        <f t="shared" si="12"/>
        <v>0</v>
      </c>
      <c r="AN32" s="113" t="s">
        <v>53</v>
      </c>
    </row>
    <row r="33" spans="1:40" s="40" customFormat="1" ht="45.75" customHeight="1" x14ac:dyDescent="0.25">
      <c r="A33" s="59">
        <v>18</v>
      </c>
      <c r="B33" s="114" t="s">
        <v>274</v>
      </c>
      <c r="C33" s="48" t="s">
        <v>194</v>
      </c>
      <c r="D33" s="49" t="s">
        <v>193</v>
      </c>
      <c r="E33" s="53">
        <v>44105</v>
      </c>
      <c r="F33" s="53">
        <v>44196</v>
      </c>
      <c r="G33" s="117"/>
      <c r="H33" s="59"/>
      <c r="I33" s="107" t="str">
        <f t="shared" si="0"/>
        <v/>
      </c>
      <c r="J33" s="117"/>
      <c r="K33" s="109"/>
      <c r="L33" s="107" t="str">
        <f t="shared" si="1"/>
        <v/>
      </c>
      <c r="M33" s="109"/>
      <c r="N33" s="117"/>
      <c r="O33" s="59"/>
      <c r="P33" s="107" t="str">
        <f t="shared" si="4"/>
        <v/>
      </c>
      <c r="Q33" s="117"/>
      <c r="R33" s="109"/>
      <c r="S33" s="107" t="str">
        <f t="shared" si="5"/>
        <v/>
      </c>
      <c r="T33" s="109"/>
      <c r="U33" s="117"/>
      <c r="V33" s="59"/>
      <c r="W33" s="107" t="str">
        <f t="shared" si="39"/>
        <v/>
      </c>
      <c r="X33" s="117"/>
      <c r="Y33" s="109"/>
      <c r="Z33" s="107" t="str">
        <f t="shared" si="7"/>
        <v/>
      </c>
      <c r="AA33" s="109"/>
      <c r="AB33" s="117">
        <v>1</v>
      </c>
      <c r="AC33" s="59"/>
      <c r="AD33" s="107">
        <f t="shared" si="8"/>
        <v>0</v>
      </c>
      <c r="AE33" s="117"/>
      <c r="AF33" s="109"/>
      <c r="AG33" s="107">
        <f t="shared" si="9"/>
        <v>0</v>
      </c>
      <c r="AH33" s="109"/>
      <c r="AI33" s="115">
        <f t="shared" si="2"/>
        <v>1</v>
      </c>
      <c r="AJ33" s="115">
        <f t="shared" si="3"/>
        <v>0</v>
      </c>
      <c r="AK33" s="107">
        <f t="shared" si="10"/>
        <v>0</v>
      </c>
      <c r="AL33" s="112">
        <f t="shared" si="11"/>
        <v>0</v>
      </c>
      <c r="AM33" s="107">
        <f t="shared" si="12"/>
        <v>0</v>
      </c>
      <c r="AN33" s="113" t="s">
        <v>53</v>
      </c>
    </row>
    <row r="34" spans="1:40" s="40" customFormat="1" ht="45.75" customHeight="1" x14ac:dyDescent="0.25">
      <c r="A34" s="59">
        <v>19</v>
      </c>
      <c r="B34" s="159" t="s">
        <v>313</v>
      </c>
      <c r="C34" s="154" t="s">
        <v>314</v>
      </c>
      <c r="D34" s="155" t="s">
        <v>193</v>
      </c>
      <c r="E34" s="157">
        <v>43922</v>
      </c>
      <c r="F34" s="157">
        <v>44196</v>
      </c>
      <c r="G34" s="117"/>
      <c r="H34" s="59"/>
      <c r="I34" s="107" t="str">
        <f t="shared" si="0"/>
        <v/>
      </c>
      <c r="J34" s="117"/>
      <c r="K34" s="109"/>
      <c r="L34" s="107"/>
      <c r="M34" s="109"/>
      <c r="N34" s="117"/>
      <c r="O34" s="59"/>
      <c r="P34" s="107" t="str">
        <f t="shared" si="4"/>
        <v/>
      </c>
      <c r="Q34" s="117"/>
      <c r="R34" s="109"/>
      <c r="S34" s="107"/>
      <c r="T34" s="109"/>
      <c r="U34" s="117">
        <v>1</v>
      </c>
      <c r="V34" s="59"/>
      <c r="W34" s="107">
        <f t="shared" si="39"/>
        <v>0</v>
      </c>
      <c r="X34" s="117"/>
      <c r="Y34" s="109"/>
      <c r="Z34" s="107"/>
      <c r="AA34" s="109"/>
      <c r="AB34" s="117">
        <v>1</v>
      </c>
      <c r="AC34" s="59"/>
      <c r="AD34" s="107">
        <f t="shared" si="8"/>
        <v>0</v>
      </c>
      <c r="AE34" s="117"/>
      <c r="AF34" s="109"/>
      <c r="AG34" s="107"/>
      <c r="AH34" s="109"/>
      <c r="AI34" s="115">
        <f t="shared" si="2"/>
        <v>2</v>
      </c>
      <c r="AJ34" s="115">
        <f t="shared" si="3"/>
        <v>0</v>
      </c>
      <c r="AK34" s="107">
        <f t="shared" si="10"/>
        <v>0</v>
      </c>
      <c r="AL34" s="112">
        <f t="shared" si="11"/>
        <v>0</v>
      </c>
      <c r="AM34" s="107">
        <f t="shared" si="12"/>
        <v>0</v>
      </c>
      <c r="AN34" s="113" t="s">
        <v>53</v>
      </c>
    </row>
    <row r="35" spans="1:40" s="40" customFormat="1" ht="45.75" customHeight="1" x14ac:dyDescent="0.25">
      <c r="A35" s="59">
        <v>20</v>
      </c>
      <c r="B35" s="114" t="s">
        <v>275</v>
      </c>
      <c r="C35" s="48" t="s">
        <v>194</v>
      </c>
      <c r="D35" s="49" t="s">
        <v>193</v>
      </c>
      <c r="E35" s="53">
        <v>43922</v>
      </c>
      <c r="F35" s="53">
        <v>44196</v>
      </c>
      <c r="G35" s="117"/>
      <c r="H35" s="59"/>
      <c r="I35" s="107" t="str">
        <f t="shared" si="0"/>
        <v/>
      </c>
      <c r="J35" s="117"/>
      <c r="K35" s="109"/>
      <c r="L35" s="107"/>
      <c r="M35" s="109"/>
      <c r="N35" s="117"/>
      <c r="O35" s="59"/>
      <c r="P35" s="107" t="str">
        <f t="shared" si="4"/>
        <v/>
      </c>
      <c r="Q35" s="117"/>
      <c r="R35" s="109"/>
      <c r="S35" s="107"/>
      <c r="T35" s="109"/>
      <c r="U35" s="117">
        <v>1</v>
      </c>
      <c r="V35" s="59"/>
      <c r="W35" s="107">
        <f t="shared" si="39"/>
        <v>0</v>
      </c>
      <c r="X35" s="117"/>
      <c r="Y35" s="109"/>
      <c r="Z35" s="107"/>
      <c r="AA35" s="109"/>
      <c r="AB35" s="117"/>
      <c r="AC35" s="59"/>
      <c r="AD35" s="107" t="str">
        <f t="shared" si="8"/>
        <v/>
      </c>
      <c r="AE35" s="117"/>
      <c r="AF35" s="109"/>
      <c r="AG35" s="107"/>
      <c r="AH35" s="109"/>
      <c r="AI35" s="115">
        <f t="shared" si="2"/>
        <v>1</v>
      </c>
      <c r="AJ35" s="115">
        <f t="shared" si="3"/>
        <v>0</v>
      </c>
      <c r="AK35" s="107">
        <f t="shared" si="10"/>
        <v>0</v>
      </c>
      <c r="AL35" s="112">
        <f t="shared" si="11"/>
        <v>0</v>
      </c>
      <c r="AM35" s="107">
        <f t="shared" si="12"/>
        <v>0</v>
      </c>
      <c r="AN35" s="113" t="s">
        <v>53</v>
      </c>
    </row>
    <row r="36" spans="1:40" s="40" customFormat="1" ht="35.25" customHeight="1" x14ac:dyDescent="0.25">
      <c r="A36" s="118"/>
      <c r="B36" s="118"/>
      <c r="C36" s="117"/>
      <c r="D36" s="117"/>
      <c r="E36" s="117"/>
      <c r="F36" s="117"/>
      <c r="G36" s="117"/>
      <c r="H36" s="59"/>
      <c r="I36" s="107" t="str">
        <f t="shared" si="0"/>
        <v/>
      </c>
      <c r="J36" s="117"/>
      <c r="K36" s="109"/>
      <c r="L36" s="107" t="str">
        <f t="shared" si="1"/>
        <v/>
      </c>
      <c r="M36" s="109"/>
      <c r="N36" s="117"/>
      <c r="O36" s="59"/>
      <c r="P36" s="107" t="str">
        <f t="shared" si="4"/>
        <v/>
      </c>
      <c r="Q36" s="117"/>
      <c r="R36" s="109"/>
      <c r="S36" s="107" t="str">
        <f t="shared" si="5"/>
        <v/>
      </c>
      <c r="T36" s="109"/>
      <c r="U36" s="117"/>
      <c r="V36" s="59"/>
      <c r="W36" s="107" t="str">
        <f t="shared" si="6"/>
        <v/>
      </c>
      <c r="X36" s="117"/>
      <c r="Y36" s="109"/>
      <c r="Z36" s="107" t="str">
        <f t="shared" si="7"/>
        <v/>
      </c>
      <c r="AA36" s="109"/>
      <c r="AB36" s="117"/>
      <c r="AC36" s="59"/>
      <c r="AD36" s="107" t="str">
        <f t="shared" si="8"/>
        <v/>
      </c>
      <c r="AE36" s="117"/>
      <c r="AF36" s="109"/>
      <c r="AG36" s="107" t="str">
        <f t="shared" si="9"/>
        <v/>
      </c>
      <c r="AH36" s="109"/>
      <c r="AI36" s="115">
        <f t="shared" si="2"/>
        <v>0</v>
      </c>
      <c r="AJ36" s="115">
        <f t="shared" si="3"/>
        <v>0</v>
      </c>
      <c r="AK36" s="107" t="str">
        <f t="shared" si="10"/>
        <v/>
      </c>
      <c r="AL36" s="112">
        <f t="shared" si="11"/>
        <v>0</v>
      </c>
      <c r="AM36" s="107" t="str">
        <f t="shared" si="12"/>
        <v/>
      </c>
    </row>
    <row r="37" spans="1:40" s="40" customFormat="1" ht="16.5" customHeight="1" x14ac:dyDescent="0.25">
      <c r="A37" s="118"/>
      <c r="B37" s="131" t="s">
        <v>169</v>
      </c>
      <c r="C37" s="117"/>
      <c r="D37" s="117"/>
      <c r="E37" s="117"/>
      <c r="F37" s="117"/>
      <c r="G37" s="117"/>
      <c r="H37" s="59"/>
      <c r="I37" s="107" t="str">
        <f t="shared" si="0"/>
        <v/>
      </c>
      <c r="J37" s="117"/>
      <c r="K37" s="109"/>
      <c r="L37" s="107" t="str">
        <f t="shared" si="1"/>
        <v/>
      </c>
      <c r="M37" s="109"/>
      <c r="N37" s="117"/>
      <c r="O37" s="59"/>
      <c r="P37" s="107" t="str">
        <f t="shared" si="4"/>
        <v/>
      </c>
      <c r="Q37" s="117"/>
      <c r="R37" s="109"/>
      <c r="S37" s="107" t="str">
        <f t="shared" si="5"/>
        <v/>
      </c>
      <c r="T37" s="109"/>
      <c r="U37" s="117"/>
      <c r="V37" s="59"/>
      <c r="W37" s="107" t="str">
        <f t="shared" si="6"/>
        <v/>
      </c>
      <c r="X37" s="117"/>
      <c r="Y37" s="109"/>
      <c r="Z37" s="107" t="str">
        <f t="shared" si="7"/>
        <v/>
      </c>
      <c r="AA37" s="109"/>
      <c r="AB37" s="117"/>
      <c r="AC37" s="59"/>
      <c r="AD37" s="107" t="str">
        <f t="shared" si="8"/>
        <v/>
      </c>
      <c r="AE37" s="117"/>
      <c r="AF37" s="109"/>
      <c r="AG37" s="107" t="str">
        <f t="shared" si="9"/>
        <v/>
      </c>
      <c r="AH37" s="109"/>
      <c r="AI37" s="115">
        <f t="shared" si="2"/>
        <v>0</v>
      </c>
      <c r="AJ37" s="115">
        <f t="shared" si="3"/>
        <v>0</v>
      </c>
      <c r="AK37" s="107" t="str">
        <f t="shared" si="10"/>
        <v/>
      </c>
      <c r="AL37" s="112">
        <f t="shared" si="11"/>
        <v>0</v>
      </c>
      <c r="AM37" s="107" t="str">
        <f t="shared" si="12"/>
        <v/>
      </c>
    </row>
    <row r="38" spans="1:40" s="41" customFormat="1" ht="30" customHeight="1" x14ac:dyDescent="0.25">
      <c r="G38" s="41">
        <f>SUM(G16:G37)</f>
        <v>2</v>
      </c>
      <c r="H38" s="41">
        <f>SUM(H16:H37)</f>
        <v>1.2</v>
      </c>
      <c r="I38" s="42"/>
      <c r="K38" s="41">
        <f>SUM(K16:K37)</f>
        <v>0</v>
      </c>
      <c r="N38" s="41">
        <f>SUM(N16:N37)</f>
        <v>3</v>
      </c>
      <c r="O38" s="41">
        <f>SUM(O16:O37)</f>
        <v>0</v>
      </c>
      <c r="R38" s="41">
        <f>SUM(R16:R37)</f>
        <v>0</v>
      </c>
      <c r="U38" s="41">
        <f>SUM(U16:U37)</f>
        <v>11</v>
      </c>
      <c r="V38" s="41">
        <f>SUM(V16:V37)</f>
        <v>0</v>
      </c>
      <c r="Y38" s="41">
        <f>SUM(Y16:Y37)</f>
        <v>0</v>
      </c>
      <c r="AB38" s="41">
        <f>SUM(AB16:AB37)</f>
        <v>5</v>
      </c>
      <c r="AC38" s="41">
        <f>SUM(AC16:AC37)</f>
        <v>0</v>
      </c>
      <c r="AF38" s="41">
        <f>SUM(AF16:AF37)</f>
        <v>0</v>
      </c>
      <c r="AI38" s="41">
        <f t="shared" ref="AI38:AL38" si="46">SUM(AI16:AI37)</f>
        <v>21</v>
      </c>
      <c r="AJ38" s="41">
        <f t="shared" si="46"/>
        <v>1.2</v>
      </c>
      <c r="AK38" s="42"/>
      <c r="AL38" s="41">
        <f t="shared" si="46"/>
        <v>0</v>
      </c>
      <c r="AM38" s="42"/>
    </row>
    <row r="39" spans="1:40" s="27" customFormat="1" ht="27" customHeight="1" x14ac:dyDescent="0.25">
      <c r="B39" s="43" t="s">
        <v>142</v>
      </c>
      <c r="C39" s="43" t="s">
        <v>2</v>
      </c>
      <c r="D39" s="23"/>
      <c r="E39" s="23"/>
      <c r="F39" s="23"/>
      <c r="G39" s="192" t="s">
        <v>5</v>
      </c>
      <c r="H39" s="192"/>
      <c r="I39" s="192"/>
      <c r="J39" s="192"/>
      <c r="K39" s="24"/>
      <c r="L39" s="24"/>
      <c r="M39" s="24"/>
      <c r="N39" s="192" t="s">
        <v>6</v>
      </c>
      <c r="O39" s="192"/>
      <c r="P39" s="192"/>
      <c r="Q39" s="192"/>
      <c r="R39" s="24"/>
      <c r="S39" s="24"/>
      <c r="T39" s="24"/>
      <c r="U39" s="192" t="s">
        <v>7</v>
      </c>
      <c r="V39" s="192"/>
      <c r="W39" s="192"/>
      <c r="X39" s="192"/>
      <c r="Y39" s="24"/>
      <c r="Z39" s="24"/>
      <c r="AA39" s="24"/>
      <c r="AB39" s="192" t="s">
        <v>8</v>
      </c>
      <c r="AC39" s="192"/>
      <c r="AD39" s="192"/>
      <c r="AE39" s="192"/>
      <c r="AF39" s="24"/>
      <c r="AG39" s="24"/>
      <c r="AH39" s="24"/>
      <c r="AI39" s="192" t="s">
        <v>141</v>
      </c>
      <c r="AJ39" s="192"/>
      <c r="AK39" s="192"/>
      <c r="AL39" s="44"/>
    </row>
    <row r="40" spans="1:40" s="27" customFormat="1" ht="29.25" customHeight="1" x14ac:dyDescent="0.25">
      <c r="B40" s="45"/>
      <c r="C40" s="20"/>
      <c r="D40" s="212" t="s">
        <v>148</v>
      </c>
      <c r="E40" s="212"/>
      <c r="F40" s="213"/>
      <c r="G40" s="215">
        <f>+G38/$AI$38</f>
        <v>9.5238095238095233E-2</v>
      </c>
      <c r="H40" s="210"/>
      <c r="I40" s="210"/>
      <c r="J40" s="210"/>
      <c r="K40" s="22"/>
      <c r="L40" s="22"/>
      <c r="M40" s="22"/>
      <c r="N40" s="210">
        <f>+N38/$AI$38</f>
        <v>0.14285714285714285</v>
      </c>
      <c r="O40" s="210"/>
      <c r="P40" s="210"/>
      <c r="Q40" s="210"/>
      <c r="R40" s="22"/>
      <c r="S40" s="22"/>
      <c r="T40" s="22"/>
      <c r="U40" s="210">
        <f>+U38/$AI$38</f>
        <v>0.52380952380952384</v>
      </c>
      <c r="V40" s="210"/>
      <c r="W40" s="210"/>
      <c r="X40" s="210"/>
      <c r="Y40" s="22"/>
      <c r="Z40" s="22"/>
      <c r="AA40" s="22"/>
      <c r="AB40" s="210">
        <f>+AB38/$AI$38</f>
        <v>0.23809523809523808</v>
      </c>
      <c r="AC40" s="210"/>
      <c r="AD40" s="210"/>
      <c r="AE40" s="210"/>
      <c r="AF40" s="22"/>
      <c r="AG40" s="22"/>
      <c r="AH40" s="22"/>
      <c r="AI40" s="210">
        <f>+AI38/$AI$38</f>
        <v>1</v>
      </c>
      <c r="AJ40" s="210"/>
      <c r="AK40" s="211"/>
      <c r="AL40" s="44"/>
      <c r="AM40" s="44"/>
    </row>
    <row r="41" spans="1:40" s="27" customFormat="1" ht="29.25" customHeight="1" x14ac:dyDescent="0.25">
      <c r="B41" s="46"/>
      <c r="C41" s="18"/>
      <c r="D41" s="212" t="s">
        <v>149</v>
      </c>
      <c r="E41" s="212"/>
      <c r="F41" s="213"/>
      <c r="G41" s="216">
        <f>+H38/$AI$38</f>
        <v>5.7142857142857141E-2</v>
      </c>
      <c r="H41" s="193"/>
      <c r="I41" s="193"/>
      <c r="J41" s="193"/>
      <c r="K41" s="22"/>
      <c r="L41" s="22"/>
      <c r="M41" s="22"/>
      <c r="N41" s="193">
        <f>+O38/$AI$38</f>
        <v>0</v>
      </c>
      <c r="O41" s="193"/>
      <c r="P41" s="193"/>
      <c r="Q41" s="193"/>
      <c r="R41" s="22"/>
      <c r="S41" s="22"/>
      <c r="T41" s="22"/>
      <c r="U41" s="193">
        <f>+V38/$AI$38</f>
        <v>0</v>
      </c>
      <c r="V41" s="193"/>
      <c r="W41" s="193"/>
      <c r="X41" s="193"/>
      <c r="Y41" s="22"/>
      <c r="Z41" s="22"/>
      <c r="AA41" s="22"/>
      <c r="AB41" s="193">
        <f>+AC38/$AI$38</f>
        <v>0</v>
      </c>
      <c r="AC41" s="193"/>
      <c r="AD41" s="193"/>
      <c r="AE41" s="193"/>
      <c r="AF41" s="22"/>
      <c r="AG41" s="22"/>
      <c r="AH41" s="22"/>
      <c r="AI41" s="193">
        <f>+AJ38/$AI$38</f>
        <v>5.7142857142857141E-2</v>
      </c>
      <c r="AJ41" s="193"/>
      <c r="AK41" s="194"/>
      <c r="AL41" s="44"/>
      <c r="AM41" s="44"/>
    </row>
    <row r="42" spans="1:40" s="27" customFormat="1" ht="31.5" customHeight="1" x14ac:dyDescent="0.25">
      <c r="B42" s="46"/>
      <c r="C42" s="18"/>
      <c r="D42" s="212" t="s">
        <v>160</v>
      </c>
      <c r="E42" s="212"/>
      <c r="F42" s="213"/>
      <c r="G42" s="214">
        <f>+K38/$AI$38</f>
        <v>0</v>
      </c>
      <c r="H42" s="184"/>
      <c r="I42" s="184"/>
      <c r="J42" s="184"/>
      <c r="K42" s="22"/>
      <c r="L42" s="22"/>
      <c r="M42" s="22"/>
      <c r="N42" s="184">
        <f>+R38/$AI$38</f>
        <v>0</v>
      </c>
      <c r="O42" s="184"/>
      <c r="P42" s="184"/>
      <c r="Q42" s="184"/>
      <c r="R42" s="22"/>
      <c r="S42" s="22"/>
      <c r="T42" s="22"/>
      <c r="U42" s="184">
        <f>+Y38/$AI$38</f>
        <v>0</v>
      </c>
      <c r="V42" s="184"/>
      <c r="W42" s="184"/>
      <c r="X42" s="184"/>
      <c r="Y42" s="22"/>
      <c r="Z42" s="22"/>
      <c r="AA42" s="22"/>
      <c r="AB42" s="184">
        <f>+AF38/$AI$38</f>
        <v>0</v>
      </c>
      <c r="AC42" s="184"/>
      <c r="AD42" s="184"/>
      <c r="AE42" s="184"/>
      <c r="AF42" s="22"/>
      <c r="AG42" s="22"/>
      <c r="AH42" s="22"/>
      <c r="AI42" s="184">
        <f>+AL38/$AI$38</f>
        <v>0</v>
      </c>
      <c r="AJ42" s="184"/>
      <c r="AK42" s="185"/>
    </row>
    <row r="43" spans="1:40" s="27" customFormat="1" ht="24" customHeight="1" x14ac:dyDescent="0.25">
      <c r="B43" s="47"/>
      <c r="C43" s="19"/>
      <c r="K43" s="25"/>
      <c r="L43" s="25"/>
      <c r="M43" s="25"/>
      <c r="R43" s="25"/>
      <c r="S43" s="25"/>
      <c r="T43" s="25"/>
      <c r="Y43" s="25"/>
      <c r="Z43" s="25"/>
      <c r="AA43" s="25"/>
      <c r="AF43" s="25"/>
      <c r="AG43" s="25"/>
      <c r="AH43" s="25"/>
    </row>
  </sheetData>
  <mergeCells count="69">
    <mergeCell ref="D42:F42"/>
    <mergeCell ref="G42:J42"/>
    <mergeCell ref="N42:Q42"/>
    <mergeCell ref="U42:X42"/>
    <mergeCell ref="U14:X14"/>
    <mergeCell ref="E13:F14"/>
    <mergeCell ref="N14:T14"/>
    <mergeCell ref="D40:F40"/>
    <mergeCell ref="D41:F41"/>
    <mergeCell ref="G40:J40"/>
    <mergeCell ref="G41:J41"/>
    <mergeCell ref="N40:Q40"/>
    <mergeCell ref="N41:Q41"/>
    <mergeCell ref="G14:J14"/>
    <mergeCell ref="K14:M14"/>
    <mergeCell ref="G39:J39"/>
    <mergeCell ref="N5:X5"/>
    <mergeCell ref="AI39:AK39"/>
    <mergeCell ref="AI40:AK40"/>
    <mergeCell ref="U40:X40"/>
    <mergeCell ref="AB40:AE40"/>
    <mergeCell ref="N39:Q39"/>
    <mergeCell ref="N13:T13"/>
    <mergeCell ref="A1:B3"/>
    <mergeCell ref="C1:AN1"/>
    <mergeCell ref="C2:AN2"/>
    <mergeCell ref="C3:AN3"/>
    <mergeCell ref="A13:A15"/>
    <mergeCell ref="A6:B6"/>
    <mergeCell ref="A7:B7"/>
    <mergeCell ref="A8:B8"/>
    <mergeCell ref="A9:B9"/>
    <mergeCell ref="A10:B10"/>
    <mergeCell ref="A11:B11"/>
    <mergeCell ref="B13:B15"/>
    <mergeCell ref="U13:AA13"/>
    <mergeCell ref="Y14:AA14"/>
    <mergeCell ref="A5:I5"/>
    <mergeCell ref="AN13:AN14"/>
    <mergeCell ref="AB42:AE42"/>
    <mergeCell ref="AI42:AK42"/>
    <mergeCell ref="N6:P6"/>
    <mergeCell ref="N7:P7"/>
    <mergeCell ref="N8:P8"/>
    <mergeCell ref="N9:P9"/>
    <mergeCell ref="N10:P10"/>
    <mergeCell ref="AB39:AE39"/>
    <mergeCell ref="U39:X39"/>
    <mergeCell ref="AF14:AH14"/>
    <mergeCell ref="AB13:AH13"/>
    <mergeCell ref="AB14:AE14"/>
    <mergeCell ref="AI41:AK41"/>
    <mergeCell ref="U41:X41"/>
    <mergeCell ref="AB41:AE41"/>
    <mergeCell ref="AI13:AM14"/>
    <mergeCell ref="C13:C15"/>
    <mergeCell ref="D13:D15"/>
    <mergeCell ref="C11:I11"/>
    <mergeCell ref="Q6:X6"/>
    <mergeCell ref="Q7:X7"/>
    <mergeCell ref="Q8:X8"/>
    <mergeCell ref="Q9:X9"/>
    <mergeCell ref="Q10:X10"/>
    <mergeCell ref="C6:I6"/>
    <mergeCell ref="C7:I7"/>
    <mergeCell ref="C8:I8"/>
    <mergeCell ref="C9:I9"/>
    <mergeCell ref="C10:I10"/>
    <mergeCell ref="G13:M13"/>
  </mergeCells>
  <conditionalFormatting sqref="AK22:AK25">
    <cfRule type="iconSet" priority="41">
      <iconSet iconSet="3TrafficLights2">
        <cfvo type="percent" val="0"/>
        <cfvo type="num" val="0.7"/>
        <cfvo type="num" val="0.9"/>
      </iconSet>
    </cfRule>
    <cfRule type="cellIs" dxfId="305" priority="42" stopIfTrue="1" operator="greaterThan">
      <formula>0.9</formula>
    </cfRule>
    <cfRule type="cellIs" dxfId="304" priority="43" stopIfTrue="1" operator="between">
      <formula>0.7</formula>
      <formula>0.89</formula>
    </cfRule>
    <cfRule type="cellIs" dxfId="303" priority="44" stopIfTrue="1" operator="between">
      <formula>0</formula>
      <formula>0.69</formula>
    </cfRule>
  </conditionalFormatting>
  <conditionalFormatting sqref="I22:I25">
    <cfRule type="iconSet" priority="45">
      <iconSet iconSet="3TrafficLights2">
        <cfvo type="percent" val="0"/>
        <cfvo type="num" val="0.7"/>
        <cfvo type="num" val="0.9"/>
      </iconSet>
    </cfRule>
    <cfRule type="cellIs" dxfId="302" priority="46" stopIfTrue="1" operator="greaterThanOrEqual">
      <formula>0.9</formula>
    </cfRule>
    <cfRule type="cellIs" dxfId="301" priority="47" stopIfTrue="1" operator="between">
      <formula>0.7</formula>
      <formula>0.89</formula>
    </cfRule>
    <cfRule type="cellIs" dxfId="300" priority="48" stopIfTrue="1" operator="between">
      <formula>0</formula>
      <formula>0.69</formula>
    </cfRule>
  </conditionalFormatting>
  <conditionalFormatting sqref="W22:W25">
    <cfRule type="iconSet" priority="49">
      <iconSet iconSet="3TrafficLights2">
        <cfvo type="percent" val="0"/>
        <cfvo type="num" val="0.7"/>
        <cfvo type="num" val="0.9"/>
      </iconSet>
    </cfRule>
    <cfRule type="cellIs" dxfId="299" priority="50" stopIfTrue="1" operator="greaterThan">
      <formula>0.9</formula>
    </cfRule>
    <cfRule type="cellIs" dxfId="298" priority="51" stopIfTrue="1" operator="between">
      <formula>0.7</formula>
      <formula>0.89</formula>
    </cfRule>
    <cfRule type="cellIs" dxfId="297" priority="52" stopIfTrue="1" operator="between">
      <formula>0</formula>
      <formula>0.69</formula>
    </cfRule>
  </conditionalFormatting>
  <conditionalFormatting sqref="L22:L25">
    <cfRule type="iconSet" priority="53">
      <iconSet iconSet="3TrafficLights2">
        <cfvo type="percent" val="0"/>
        <cfvo type="num" val="0.7"/>
        <cfvo type="num" val="0.9"/>
      </iconSet>
    </cfRule>
    <cfRule type="cellIs" dxfId="296" priority="54" stopIfTrue="1" operator="greaterThanOrEqual">
      <formula>0.9</formula>
    </cfRule>
    <cfRule type="cellIs" dxfId="295" priority="55" stopIfTrue="1" operator="between">
      <formula>0.7</formula>
      <formula>0.89</formula>
    </cfRule>
    <cfRule type="cellIs" dxfId="294" priority="56" stopIfTrue="1" operator="between">
      <formula>0</formula>
      <formula>0.69</formula>
    </cfRule>
  </conditionalFormatting>
  <conditionalFormatting sqref="P22:P25">
    <cfRule type="iconSet" priority="57">
      <iconSet iconSet="3TrafficLights2">
        <cfvo type="percent" val="0"/>
        <cfvo type="num" val="0.7"/>
        <cfvo type="num" val="0.9"/>
      </iconSet>
    </cfRule>
    <cfRule type="cellIs" dxfId="293" priority="58" stopIfTrue="1" operator="greaterThanOrEqual">
      <formula>0.9</formula>
    </cfRule>
    <cfRule type="cellIs" dxfId="292" priority="59" stopIfTrue="1" operator="between">
      <formula>0.7</formula>
      <formula>0.89</formula>
    </cfRule>
    <cfRule type="cellIs" dxfId="291" priority="60" stopIfTrue="1" operator="between">
      <formula>0</formula>
      <formula>0.69</formula>
    </cfRule>
  </conditionalFormatting>
  <conditionalFormatting sqref="S22:S25">
    <cfRule type="iconSet" priority="61">
      <iconSet iconSet="3TrafficLights2">
        <cfvo type="percent" val="0"/>
        <cfvo type="num" val="0.7"/>
        <cfvo type="num" val="0.9"/>
      </iconSet>
    </cfRule>
    <cfRule type="cellIs" dxfId="290" priority="62" stopIfTrue="1" operator="greaterThanOrEqual">
      <formula>0.9</formula>
    </cfRule>
    <cfRule type="cellIs" dxfId="289" priority="63" stopIfTrue="1" operator="between">
      <formula>0.7</formula>
      <formula>0.89</formula>
    </cfRule>
    <cfRule type="cellIs" dxfId="288" priority="64" stopIfTrue="1" operator="between">
      <formula>0</formula>
      <formula>0.69</formula>
    </cfRule>
  </conditionalFormatting>
  <conditionalFormatting sqref="AD22:AD25">
    <cfRule type="iconSet" priority="65">
      <iconSet iconSet="3TrafficLights2">
        <cfvo type="percent" val="0"/>
        <cfvo type="num" val="0.7"/>
        <cfvo type="num" val="0.9"/>
      </iconSet>
    </cfRule>
    <cfRule type="cellIs" dxfId="287" priority="66" stopIfTrue="1" operator="greaterThanOrEqual">
      <formula>0.9</formula>
    </cfRule>
    <cfRule type="cellIs" dxfId="286" priority="67" stopIfTrue="1" operator="between">
      <formula>0.7</formula>
      <formula>0.89</formula>
    </cfRule>
    <cfRule type="cellIs" dxfId="285" priority="68" stopIfTrue="1" operator="between">
      <formula>0</formula>
      <formula>0.69</formula>
    </cfRule>
  </conditionalFormatting>
  <conditionalFormatting sqref="AG22:AG25">
    <cfRule type="iconSet" priority="69">
      <iconSet iconSet="3TrafficLights2">
        <cfvo type="percent" val="0"/>
        <cfvo type="num" val="0.7"/>
        <cfvo type="num" val="0.9"/>
      </iconSet>
    </cfRule>
    <cfRule type="cellIs" dxfId="284" priority="70" stopIfTrue="1" operator="greaterThanOrEqual">
      <formula>0.9</formula>
    </cfRule>
    <cfRule type="cellIs" dxfId="283" priority="71" stopIfTrue="1" operator="between">
      <formula>0.7</formula>
      <formula>0.89</formula>
    </cfRule>
    <cfRule type="cellIs" dxfId="282" priority="72" stopIfTrue="1" operator="between">
      <formula>0</formula>
      <formula>0.69</formula>
    </cfRule>
  </conditionalFormatting>
  <conditionalFormatting sqref="Z22:Z25">
    <cfRule type="iconSet" priority="73">
      <iconSet iconSet="3TrafficLights2">
        <cfvo type="percent" val="0"/>
        <cfvo type="num" val="0.7"/>
        <cfvo type="num" val="0.9"/>
      </iconSet>
    </cfRule>
    <cfRule type="cellIs" dxfId="281" priority="74" stopIfTrue="1" operator="greaterThanOrEqual">
      <formula>0.9</formula>
    </cfRule>
    <cfRule type="cellIs" dxfId="280" priority="75" stopIfTrue="1" operator="between">
      <formula>0.7</formula>
      <formula>0.89</formula>
    </cfRule>
    <cfRule type="cellIs" dxfId="279" priority="76" stopIfTrue="1" operator="between">
      <formula>0</formula>
      <formula>0.69</formula>
    </cfRule>
  </conditionalFormatting>
  <conditionalFormatting sqref="AM22:AM25">
    <cfRule type="iconSet" priority="77">
      <iconSet iconSet="3TrafficLights2">
        <cfvo type="percent" val="0"/>
        <cfvo type="num" val="0.7"/>
        <cfvo type="num" val="0.9"/>
      </iconSet>
    </cfRule>
    <cfRule type="cellIs" dxfId="278" priority="78" stopIfTrue="1" operator="greaterThanOrEqual">
      <formula>0.9</formula>
    </cfRule>
    <cfRule type="cellIs" dxfId="277" priority="79" stopIfTrue="1" operator="between">
      <formula>0.7</formula>
      <formula>0.89</formula>
    </cfRule>
    <cfRule type="cellIs" dxfId="276" priority="80" stopIfTrue="1" operator="between">
      <formula>0</formula>
      <formula>0.69</formula>
    </cfRule>
  </conditionalFormatting>
  <conditionalFormatting sqref="AK26:AK29">
    <cfRule type="iconSet" priority="1">
      <iconSet iconSet="3TrafficLights2">
        <cfvo type="percent" val="0"/>
        <cfvo type="num" val="0.7"/>
        <cfvo type="num" val="0.9"/>
      </iconSet>
    </cfRule>
    <cfRule type="cellIs" dxfId="275" priority="2" stopIfTrue="1" operator="greaterThan">
      <formula>0.9</formula>
    </cfRule>
    <cfRule type="cellIs" dxfId="274" priority="3" stopIfTrue="1" operator="between">
      <formula>0.7</formula>
      <formula>0.89</formula>
    </cfRule>
    <cfRule type="cellIs" dxfId="273" priority="4" stopIfTrue="1" operator="between">
      <formula>0</formula>
      <formula>0.69</formula>
    </cfRule>
  </conditionalFormatting>
  <conditionalFormatting sqref="I26:I29">
    <cfRule type="iconSet" priority="5">
      <iconSet iconSet="3TrafficLights2">
        <cfvo type="percent" val="0"/>
        <cfvo type="num" val="0.7"/>
        <cfvo type="num" val="0.9"/>
      </iconSet>
    </cfRule>
    <cfRule type="cellIs" dxfId="272" priority="6" stopIfTrue="1" operator="greaterThanOrEqual">
      <formula>0.9</formula>
    </cfRule>
    <cfRule type="cellIs" dxfId="271" priority="7" stopIfTrue="1" operator="between">
      <formula>0.7</formula>
      <formula>0.89</formula>
    </cfRule>
    <cfRule type="cellIs" dxfId="270" priority="8" stopIfTrue="1" operator="between">
      <formula>0</formula>
      <formula>0.69</formula>
    </cfRule>
  </conditionalFormatting>
  <conditionalFormatting sqref="W26:W29">
    <cfRule type="iconSet" priority="9">
      <iconSet iconSet="3TrafficLights2">
        <cfvo type="percent" val="0"/>
        <cfvo type="num" val="0.7"/>
        <cfvo type="num" val="0.9"/>
      </iconSet>
    </cfRule>
    <cfRule type="cellIs" dxfId="269" priority="10" stopIfTrue="1" operator="greaterThan">
      <formula>0.9</formula>
    </cfRule>
    <cfRule type="cellIs" dxfId="268" priority="11" stopIfTrue="1" operator="between">
      <formula>0.7</formula>
      <formula>0.89</formula>
    </cfRule>
    <cfRule type="cellIs" dxfId="267" priority="12" stopIfTrue="1" operator="between">
      <formula>0</formula>
      <formula>0.69</formula>
    </cfRule>
  </conditionalFormatting>
  <conditionalFormatting sqref="L26:L29">
    <cfRule type="iconSet" priority="13">
      <iconSet iconSet="3TrafficLights2">
        <cfvo type="percent" val="0"/>
        <cfvo type="num" val="0.7"/>
        <cfvo type="num" val="0.9"/>
      </iconSet>
    </cfRule>
    <cfRule type="cellIs" dxfId="266" priority="14" stopIfTrue="1" operator="greaterThanOrEqual">
      <formula>0.9</formula>
    </cfRule>
    <cfRule type="cellIs" dxfId="265" priority="15" stopIfTrue="1" operator="between">
      <formula>0.7</formula>
      <formula>0.89</formula>
    </cfRule>
    <cfRule type="cellIs" dxfId="264" priority="16" stopIfTrue="1" operator="between">
      <formula>0</formula>
      <formula>0.69</formula>
    </cfRule>
  </conditionalFormatting>
  <conditionalFormatting sqref="P26:P29">
    <cfRule type="iconSet" priority="17">
      <iconSet iconSet="3TrafficLights2">
        <cfvo type="percent" val="0"/>
        <cfvo type="num" val="0.7"/>
        <cfvo type="num" val="0.9"/>
      </iconSet>
    </cfRule>
    <cfRule type="cellIs" dxfId="263" priority="18" stopIfTrue="1" operator="greaterThanOrEqual">
      <formula>0.9</formula>
    </cfRule>
    <cfRule type="cellIs" dxfId="262" priority="19" stopIfTrue="1" operator="between">
      <formula>0.7</formula>
      <formula>0.89</formula>
    </cfRule>
    <cfRule type="cellIs" dxfId="261" priority="20" stopIfTrue="1" operator="between">
      <formula>0</formula>
      <formula>0.69</formula>
    </cfRule>
  </conditionalFormatting>
  <conditionalFormatting sqref="S26:S29">
    <cfRule type="iconSet" priority="21">
      <iconSet iconSet="3TrafficLights2">
        <cfvo type="percent" val="0"/>
        <cfvo type="num" val="0.7"/>
        <cfvo type="num" val="0.9"/>
      </iconSet>
    </cfRule>
    <cfRule type="cellIs" dxfId="260" priority="22" stopIfTrue="1" operator="greaterThanOrEqual">
      <formula>0.9</formula>
    </cfRule>
    <cfRule type="cellIs" dxfId="259" priority="23" stopIfTrue="1" operator="between">
      <formula>0.7</formula>
      <formula>0.89</formula>
    </cfRule>
    <cfRule type="cellIs" dxfId="258" priority="24" stopIfTrue="1" operator="between">
      <formula>0</formula>
      <formula>0.69</formula>
    </cfRule>
  </conditionalFormatting>
  <conditionalFormatting sqref="AD26:AD29">
    <cfRule type="iconSet" priority="25">
      <iconSet iconSet="3TrafficLights2">
        <cfvo type="percent" val="0"/>
        <cfvo type="num" val="0.7"/>
        <cfvo type="num" val="0.9"/>
      </iconSet>
    </cfRule>
    <cfRule type="cellIs" dxfId="257" priority="26" stopIfTrue="1" operator="greaterThanOrEqual">
      <formula>0.9</formula>
    </cfRule>
    <cfRule type="cellIs" dxfId="256" priority="27" stopIfTrue="1" operator="between">
      <formula>0.7</formula>
      <formula>0.89</formula>
    </cfRule>
    <cfRule type="cellIs" dxfId="255" priority="28" stopIfTrue="1" operator="between">
      <formula>0</formula>
      <formula>0.69</formula>
    </cfRule>
  </conditionalFormatting>
  <conditionalFormatting sqref="AG26:AG29">
    <cfRule type="iconSet" priority="29">
      <iconSet iconSet="3TrafficLights2">
        <cfvo type="percent" val="0"/>
        <cfvo type="num" val="0.7"/>
        <cfvo type="num" val="0.9"/>
      </iconSet>
    </cfRule>
    <cfRule type="cellIs" dxfId="254" priority="30" stopIfTrue="1" operator="greaterThanOrEqual">
      <formula>0.9</formula>
    </cfRule>
    <cfRule type="cellIs" dxfId="253" priority="31" stopIfTrue="1" operator="between">
      <formula>0.7</formula>
      <formula>0.89</formula>
    </cfRule>
    <cfRule type="cellIs" dxfId="252" priority="32" stopIfTrue="1" operator="between">
      <formula>0</formula>
      <formula>0.69</formula>
    </cfRule>
  </conditionalFormatting>
  <conditionalFormatting sqref="Z26:Z29">
    <cfRule type="iconSet" priority="33">
      <iconSet iconSet="3TrafficLights2">
        <cfvo type="percent" val="0"/>
        <cfvo type="num" val="0.7"/>
        <cfvo type="num" val="0.9"/>
      </iconSet>
    </cfRule>
    <cfRule type="cellIs" dxfId="251" priority="34" stopIfTrue="1" operator="greaterThanOrEqual">
      <formula>0.9</formula>
    </cfRule>
    <cfRule type="cellIs" dxfId="250" priority="35" stopIfTrue="1" operator="between">
      <formula>0.7</formula>
      <formula>0.89</formula>
    </cfRule>
    <cfRule type="cellIs" dxfId="249" priority="36" stopIfTrue="1" operator="between">
      <formula>0</formula>
      <formula>0.69</formula>
    </cfRule>
  </conditionalFormatting>
  <conditionalFormatting sqref="AM26:AM29">
    <cfRule type="iconSet" priority="37">
      <iconSet iconSet="3TrafficLights2">
        <cfvo type="percent" val="0"/>
        <cfvo type="num" val="0.7"/>
        <cfvo type="num" val="0.9"/>
      </iconSet>
    </cfRule>
    <cfRule type="cellIs" dxfId="248" priority="38" stopIfTrue="1" operator="greaterThanOrEqual">
      <formula>0.9</formula>
    </cfRule>
    <cfRule type="cellIs" dxfId="247" priority="39" stopIfTrue="1" operator="between">
      <formula>0.7</formula>
      <formula>0.89</formula>
    </cfRule>
    <cfRule type="cellIs" dxfId="246" priority="40" stopIfTrue="1" operator="between">
      <formula>0</formula>
      <formula>0.69</formula>
    </cfRule>
  </conditionalFormatting>
  <conditionalFormatting sqref="AK16:AK21 AK30:AK37">
    <cfRule type="iconSet" priority="1733">
      <iconSet iconSet="3TrafficLights2">
        <cfvo type="percent" val="0"/>
        <cfvo type="num" val="0.7"/>
        <cfvo type="num" val="0.9"/>
      </iconSet>
    </cfRule>
    <cfRule type="cellIs" dxfId="245" priority="1734" stopIfTrue="1" operator="greaterThan">
      <formula>0.9</formula>
    </cfRule>
    <cfRule type="cellIs" dxfId="244" priority="1735" stopIfTrue="1" operator="between">
      <formula>0.7</formula>
      <formula>0.89</formula>
    </cfRule>
    <cfRule type="cellIs" dxfId="243" priority="1736" stopIfTrue="1" operator="between">
      <formula>0</formula>
      <formula>0.69</formula>
    </cfRule>
  </conditionalFormatting>
  <conditionalFormatting sqref="I16:I21 I30:I37">
    <cfRule type="iconSet" priority="1745">
      <iconSet iconSet="3TrafficLights2">
        <cfvo type="percent" val="0"/>
        <cfvo type="num" val="0.7"/>
        <cfvo type="num" val="0.9"/>
      </iconSet>
    </cfRule>
    <cfRule type="cellIs" dxfId="242" priority="1746" stopIfTrue="1" operator="greaterThanOrEqual">
      <formula>0.9</formula>
    </cfRule>
    <cfRule type="cellIs" dxfId="241" priority="1747" stopIfTrue="1" operator="between">
      <formula>0.7</formula>
      <formula>0.89</formula>
    </cfRule>
    <cfRule type="cellIs" dxfId="240" priority="1748" stopIfTrue="1" operator="between">
      <formula>0</formula>
      <formula>0.69</formula>
    </cfRule>
  </conditionalFormatting>
  <conditionalFormatting sqref="W16:W21 W30:W37">
    <cfRule type="iconSet" priority="1757">
      <iconSet iconSet="3TrafficLights2">
        <cfvo type="percent" val="0"/>
        <cfvo type="num" val="0.7"/>
        <cfvo type="num" val="0.9"/>
      </iconSet>
    </cfRule>
    <cfRule type="cellIs" dxfId="239" priority="1758" stopIfTrue="1" operator="greaterThan">
      <formula>0.9</formula>
    </cfRule>
    <cfRule type="cellIs" dxfId="238" priority="1759" stopIfTrue="1" operator="between">
      <formula>0.7</formula>
      <formula>0.89</formula>
    </cfRule>
    <cfRule type="cellIs" dxfId="237" priority="1760" stopIfTrue="1" operator="between">
      <formula>0</formula>
      <formula>0.69</formula>
    </cfRule>
  </conditionalFormatting>
  <conditionalFormatting sqref="L30:L37 L16:L21">
    <cfRule type="iconSet" priority="1769">
      <iconSet iconSet="3TrafficLights2">
        <cfvo type="percent" val="0"/>
        <cfvo type="num" val="0.7"/>
        <cfvo type="num" val="0.9"/>
      </iconSet>
    </cfRule>
    <cfRule type="cellIs" dxfId="236" priority="1770" stopIfTrue="1" operator="greaterThanOrEqual">
      <formula>0.9</formula>
    </cfRule>
    <cfRule type="cellIs" dxfId="235" priority="1771" stopIfTrue="1" operator="between">
      <formula>0.7</formula>
      <formula>0.89</formula>
    </cfRule>
    <cfRule type="cellIs" dxfId="234" priority="1772" stopIfTrue="1" operator="between">
      <formula>0</formula>
      <formula>0.69</formula>
    </cfRule>
  </conditionalFormatting>
  <conditionalFormatting sqref="P16:P21 P30:P37">
    <cfRule type="iconSet" priority="1781">
      <iconSet iconSet="3TrafficLights2">
        <cfvo type="percent" val="0"/>
        <cfvo type="num" val="0.7"/>
        <cfvo type="num" val="0.9"/>
      </iconSet>
    </cfRule>
    <cfRule type="cellIs" dxfId="233" priority="1782" stopIfTrue="1" operator="greaterThanOrEqual">
      <formula>0.9</formula>
    </cfRule>
    <cfRule type="cellIs" dxfId="232" priority="1783" stopIfTrue="1" operator="between">
      <formula>0.7</formula>
      <formula>0.89</formula>
    </cfRule>
    <cfRule type="cellIs" dxfId="231" priority="1784" stopIfTrue="1" operator="between">
      <formula>0</formula>
      <formula>0.69</formula>
    </cfRule>
  </conditionalFormatting>
  <conditionalFormatting sqref="S30:S37 S16:S21">
    <cfRule type="iconSet" priority="1793">
      <iconSet iconSet="3TrafficLights2">
        <cfvo type="percent" val="0"/>
        <cfvo type="num" val="0.7"/>
        <cfvo type="num" val="0.9"/>
      </iconSet>
    </cfRule>
    <cfRule type="cellIs" dxfId="230" priority="1794" stopIfTrue="1" operator="greaterThanOrEqual">
      <formula>0.9</formula>
    </cfRule>
    <cfRule type="cellIs" dxfId="229" priority="1795" stopIfTrue="1" operator="between">
      <formula>0.7</formula>
      <formula>0.89</formula>
    </cfRule>
    <cfRule type="cellIs" dxfId="228" priority="1796" stopIfTrue="1" operator="between">
      <formula>0</formula>
      <formula>0.69</formula>
    </cfRule>
  </conditionalFormatting>
  <conditionalFormatting sqref="AD16:AD21 AD30:AD37">
    <cfRule type="iconSet" priority="1805">
      <iconSet iconSet="3TrafficLights2">
        <cfvo type="percent" val="0"/>
        <cfvo type="num" val="0.7"/>
        <cfvo type="num" val="0.9"/>
      </iconSet>
    </cfRule>
    <cfRule type="cellIs" dxfId="227" priority="1806" stopIfTrue="1" operator="greaterThanOrEqual">
      <formula>0.9</formula>
    </cfRule>
    <cfRule type="cellIs" dxfId="226" priority="1807" stopIfTrue="1" operator="between">
      <formula>0.7</formula>
      <formula>0.89</formula>
    </cfRule>
    <cfRule type="cellIs" dxfId="225" priority="1808" stopIfTrue="1" operator="between">
      <formula>0</formula>
      <formula>0.69</formula>
    </cfRule>
  </conditionalFormatting>
  <conditionalFormatting sqref="AG30:AG37 AG16:AG21">
    <cfRule type="iconSet" priority="1817">
      <iconSet iconSet="3TrafficLights2">
        <cfvo type="percent" val="0"/>
        <cfvo type="num" val="0.7"/>
        <cfvo type="num" val="0.9"/>
      </iconSet>
    </cfRule>
    <cfRule type="cellIs" dxfId="224" priority="1818" stopIfTrue="1" operator="greaterThanOrEqual">
      <formula>0.9</formula>
    </cfRule>
    <cfRule type="cellIs" dxfId="223" priority="1819" stopIfTrue="1" operator="between">
      <formula>0.7</formula>
      <formula>0.89</formula>
    </cfRule>
    <cfRule type="cellIs" dxfId="222" priority="1820" stopIfTrue="1" operator="between">
      <formula>0</formula>
      <formula>0.69</formula>
    </cfRule>
  </conditionalFormatting>
  <conditionalFormatting sqref="Z30:Z37 Z16:Z21">
    <cfRule type="iconSet" priority="1829">
      <iconSet iconSet="3TrafficLights2">
        <cfvo type="percent" val="0"/>
        <cfvo type="num" val="0.7"/>
        <cfvo type="num" val="0.9"/>
      </iconSet>
    </cfRule>
    <cfRule type="cellIs" dxfId="221" priority="1830" stopIfTrue="1" operator="greaterThanOrEqual">
      <formula>0.9</formula>
    </cfRule>
    <cfRule type="cellIs" dxfId="220" priority="1831" stopIfTrue="1" operator="between">
      <formula>0.7</formula>
      <formula>0.89</formula>
    </cfRule>
    <cfRule type="cellIs" dxfId="219" priority="1832" stopIfTrue="1" operator="between">
      <formula>0</formula>
      <formula>0.69</formula>
    </cfRule>
  </conditionalFormatting>
  <conditionalFormatting sqref="AM16:AM21 AM30:AM37">
    <cfRule type="iconSet" priority="1841">
      <iconSet iconSet="3TrafficLights2">
        <cfvo type="percent" val="0"/>
        <cfvo type="num" val="0.7"/>
        <cfvo type="num" val="0.9"/>
      </iconSet>
    </cfRule>
    <cfRule type="cellIs" dxfId="218" priority="1842" stopIfTrue="1" operator="greaterThanOrEqual">
      <formula>0.9</formula>
    </cfRule>
    <cfRule type="cellIs" dxfId="217" priority="1843" stopIfTrue="1" operator="between">
      <formula>0.7</formula>
      <formula>0.89</formula>
    </cfRule>
    <cfRule type="cellIs" dxfId="216" priority="1844" stopIfTrue="1" operator="between">
      <formula>0</formula>
      <formula>0.69</formula>
    </cfRule>
  </conditionalFormatting>
  <dataValidations count="5">
    <dataValidation type="list" allowBlank="1" showInputMessage="1" showErrorMessage="1" sqref="B40:B43">
      <formula1>"Formulación versión 1, Actualización versión 2, Actualización versión 3, Actualización versión 4"</formula1>
    </dataValidation>
    <dataValidation type="date" allowBlank="1" showInputMessage="1" showErrorMessage="1" sqref="C40:C43 E23:F37">
      <formula1>43831</formula1>
      <formula2>44196</formula2>
    </dataValidation>
    <dataValidation type="list" allowBlank="1" showInputMessage="1" showErrorMessage="1" sqref="Q7">
      <formula1>INDIRECT($AN$6)</formula1>
    </dataValidation>
    <dataValidation type="list" allowBlank="1" showInputMessage="1" showErrorMessage="1" sqref="Q8:X8">
      <formula1>INDIRECT($AN$8)</formula1>
    </dataValidation>
    <dataValidation type="list" allowBlank="1" showInputMessage="1" showErrorMessage="1" sqref="Q10">
      <formula1>INDIRECT($AN$9)</formula1>
    </dataValidation>
  </dataValidations>
  <hyperlinks>
    <hyperlink ref="C11" r:id="rId1"/>
  </hyperlinks>
  <pageMargins left="0.23622047244094491" right="0.23622047244094491" top="0.74803149606299213" bottom="0.74803149606299213" header="0.31496062992125984" footer="0.31496062992125984"/>
  <pageSetup paperSize="9" scale="32" orientation="landscape" r:id="rId2"/>
  <headerFooter>
    <oddFooter xml:space="preserve">&amp;LVersión 03  13/12/2019
</oddFooter>
  </headerFooter>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Listas!$B$3:$B$9</xm:f>
          </x14:formula1>
          <xm:sqref>Q6:X6</xm:sqref>
        </x14:dataValidation>
        <x14:dataValidation type="list" allowBlank="1" showInputMessage="1" showErrorMessage="1">
          <x14:formula1>
            <xm:f>Listas!$M$3:$M$8</xm:f>
          </x14:formula1>
          <xm:sqref>Q9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0"/>
  <sheetViews>
    <sheetView topLeftCell="P27" zoomScale="75" zoomScaleNormal="75" workbookViewId="0">
      <selection activeCell="AL37" sqref="AL37"/>
    </sheetView>
  </sheetViews>
  <sheetFormatPr baseColWidth="10" defaultRowHeight="16.5" outlineLevelCol="1" x14ac:dyDescent="0.25"/>
  <cols>
    <col min="1" max="1" width="9.42578125" style="64" customWidth="1"/>
    <col min="2" max="2" width="50.5703125" style="64" customWidth="1"/>
    <col min="3" max="3" width="26.140625" style="64" customWidth="1"/>
    <col min="4" max="4" width="19.5703125" style="64" customWidth="1"/>
    <col min="5" max="5" width="13.7109375" style="64" customWidth="1"/>
    <col min="6" max="6" width="15.28515625" style="64" customWidth="1"/>
    <col min="7" max="8" width="7.7109375" style="64" customWidth="1"/>
    <col min="9" max="9" width="10.42578125" style="64" customWidth="1"/>
    <col min="10" max="10" width="33.140625" style="64" customWidth="1"/>
    <col min="11" max="11" width="7.140625" style="64" hidden="1" customWidth="1" outlineLevel="1"/>
    <col min="12" max="12" width="9.42578125" style="64" hidden="1" customWidth="1" outlineLevel="1"/>
    <col min="13" max="13" width="32.7109375" style="64" hidden="1" customWidth="1" outlineLevel="1"/>
    <col min="14" max="14" width="8.42578125" style="64" customWidth="1" collapsed="1"/>
    <col min="15" max="15" width="7.7109375" style="64" customWidth="1"/>
    <col min="16" max="16" width="10.42578125" style="64" customWidth="1"/>
    <col min="17" max="17" width="33.140625" style="64" customWidth="1"/>
    <col min="18" max="18" width="6.85546875" style="64" hidden="1" customWidth="1" outlineLevel="1"/>
    <col min="19" max="19" width="9.140625" style="64" hidden="1" customWidth="1" outlineLevel="1"/>
    <col min="20" max="20" width="33.140625" style="64" hidden="1" customWidth="1" outlineLevel="1"/>
    <col min="21" max="21" width="7.7109375" style="64" customWidth="1" collapsed="1"/>
    <col min="22" max="22" width="7.7109375" style="64" customWidth="1"/>
    <col min="23" max="23" width="10.42578125" style="64" customWidth="1"/>
    <col min="24" max="24" width="33.140625" style="64" customWidth="1"/>
    <col min="25" max="25" width="7.42578125" style="64" hidden="1" customWidth="1" outlineLevel="1"/>
    <col min="26" max="26" width="8.28515625" style="64" hidden="1" customWidth="1" outlineLevel="1"/>
    <col min="27" max="27" width="33.140625" style="64" hidden="1" customWidth="1" outlineLevel="1"/>
    <col min="28" max="28" width="7.7109375" style="64" customWidth="1" collapsed="1"/>
    <col min="29" max="29" width="7.7109375" style="64" customWidth="1"/>
    <col min="30" max="30" width="10.42578125" style="64" customWidth="1"/>
    <col min="31" max="31" width="33.140625" style="64" customWidth="1"/>
    <col min="32" max="32" width="6.85546875" style="64" customWidth="1" outlineLevel="1"/>
    <col min="33" max="33" width="8.28515625" style="64" customWidth="1" outlineLevel="1"/>
    <col min="34" max="34" width="33.140625" style="64" customWidth="1" outlineLevel="1"/>
    <col min="35" max="35" width="9.5703125" style="64" customWidth="1"/>
    <col min="36" max="36" width="8.85546875" style="64" customWidth="1"/>
    <col min="37" max="37" width="15" style="64" customWidth="1"/>
    <col min="38" max="38" width="7.7109375" style="64" customWidth="1" outlineLevel="1"/>
    <col min="39" max="39" width="13" style="64" customWidth="1" outlineLevel="1"/>
    <col min="40" max="40" width="35.7109375" style="64" customWidth="1"/>
    <col min="41" max="42" width="11.42578125" style="64"/>
  </cols>
  <sheetData>
    <row r="1" spans="1:42" ht="20.25" x14ac:dyDescent="0.25">
      <c r="A1" s="260"/>
      <c r="B1" s="260"/>
      <c r="C1" s="261" t="s">
        <v>54</v>
      </c>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62"/>
      <c r="AP1" s="62"/>
    </row>
    <row r="2" spans="1:42" ht="20.25" x14ac:dyDescent="0.25">
      <c r="A2" s="260"/>
      <c r="B2" s="260"/>
      <c r="C2" s="261" t="s">
        <v>150</v>
      </c>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c r="AH2" s="261"/>
      <c r="AI2" s="261"/>
      <c r="AJ2" s="261"/>
      <c r="AK2" s="261"/>
      <c r="AL2" s="261"/>
      <c r="AM2" s="261"/>
      <c r="AN2" s="261"/>
      <c r="AO2" s="62"/>
      <c r="AP2" s="62"/>
    </row>
    <row r="3" spans="1:42" ht="22.5" x14ac:dyDescent="0.25">
      <c r="A3" s="260"/>
      <c r="B3" s="260"/>
      <c r="C3" s="262" t="s">
        <v>143</v>
      </c>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62"/>
      <c r="AP3" s="62"/>
    </row>
    <row r="4" spans="1:42" x14ac:dyDescent="0.25">
      <c r="A4" s="63"/>
    </row>
    <row r="5" spans="1:42" ht="18.75" x14ac:dyDescent="0.25">
      <c r="A5" s="263" t="s">
        <v>14</v>
      </c>
      <c r="B5" s="263"/>
      <c r="C5" s="263"/>
      <c r="D5" s="263"/>
      <c r="E5" s="263"/>
      <c r="F5" s="263"/>
      <c r="G5" s="263"/>
      <c r="H5" s="263"/>
      <c r="I5" s="263"/>
      <c r="N5" s="264" t="s">
        <v>118</v>
      </c>
      <c r="O5" s="265"/>
      <c r="P5" s="265"/>
      <c r="Q5" s="265"/>
      <c r="R5" s="265"/>
      <c r="S5" s="265"/>
      <c r="T5" s="265"/>
      <c r="U5" s="265"/>
      <c r="V5" s="265"/>
      <c r="W5" s="265"/>
      <c r="X5" s="266"/>
      <c r="Y5" s="65"/>
      <c r="Z5" s="65"/>
      <c r="AA5" s="65"/>
      <c r="AB5" s="65"/>
      <c r="AC5" s="65"/>
      <c r="AD5" s="65"/>
      <c r="AE5" s="65"/>
      <c r="AF5" s="65"/>
      <c r="AG5" s="65"/>
      <c r="AH5" s="65"/>
      <c r="AI5" s="65"/>
      <c r="AJ5" s="65"/>
      <c r="AK5" s="65"/>
      <c r="AL5" s="65"/>
      <c r="AM5" s="66"/>
      <c r="AN5" s="67"/>
      <c r="AO5" s="68"/>
      <c r="AP5" s="68"/>
    </row>
    <row r="6" spans="1:42" ht="18.75" x14ac:dyDescent="0.25">
      <c r="A6" s="252" t="s">
        <v>124</v>
      </c>
      <c r="B6" s="253"/>
      <c r="C6" s="254" t="s">
        <v>241</v>
      </c>
      <c r="D6" s="254"/>
      <c r="E6" s="254"/>
      <c r="F6" s="254"/>
      <c r="G6" s="254"/>
      <c r="H6" s="254"/>
      <c r="I6" s="255"/>
      <c r="N6" s="256" t="s">
        <v>145</v>
      </c>
      <c r="O6" s="257"/>
      <c r="P6" s="257"/>
      <c r="Q6" s="258" t="s">
        <v>65</v>
      </c>
      <c r="R6" s="258"/>
      <c r="S6" s="258"/>
      <c r="T6" s="258"/>
      <c r="U6" s="258"/>
      <c r="V6" s="258"/>
      <c r="W6" s="258"/>
      <c r="X6" s="259"/>
      <c r="Y6" s="65"/>
      <c r="Z6" s="65"/>
      <c r="AA6" s="65"/>
      <c r="AB6" s="65"/>
      <c r="AC6" s="65"/>
      <c r="AD6" s="65"/>
      <c r="AE6" s="65"/>
      <c r="AF6" s="65"/>
      <c r="AG6" s="65"/>
      <c r="AH6" s="65"/>
      <c r="AI6" s="65"/>
      <c r="AJ6" s="65"/>
      <c r="AK6" s="65"/>
      <c r="AL6" s="65"/>
      <c r="AM6" s="66"/>
      <c r="AN6" s="69" t="str">
        <f>+VLOOKUP(Q6,[2]Listas!B13:C29,2,FALSE)</f>
        <v>SGC</v>
      </c>
      <c r="AO6" s="66"/>
      <c r="AP6" s="66"/>
    </row>
    <row r="7" spans="1:42" ht="17.25" x14ac:dyDescent="0.25">
      <c r="A7" s="232" t="s">
        <v>146</v>
      </c>
      <c r="B7" s="233"/>
      <c r="C7" s="234" t="s">
        <v>171</v>
      </c>
      <c r="D7" s="234"/>
      <c r="E7" s="234"/>
      <c r="F7" s="234"/>
      <c r="G7" s="234"/>
      <c r="H7" s="234"/>
      <c r="I7" s="235"/>
      <c r="N7" s="248" t="s">
        <v>125</v>
      </c>
      <c r="O7" s="249"/>
      <c r="P7" s="249"/>
      <c r="Q7" s="250" t="s">
        <v>77</v>
      </c>
      <c r="R7" s="250"/>
      <c r="S7" s="250"/>
      <c r="T7" s="250"/>
      <c r="U7" s="250"/>
      <c r="V7" s="250"/>
      <c r="W7" s="250"/>
      <c r="X7" s="251"/>
      <c r="Y7" s="65"/>
      <c r="Z7" s="65"/>
      <c r="AA7" s="65"/>
      <c r="AB7" s="65"/>
      <c r="AC7" s="65"/>
      <c r="AD7" s="65"/>
      <c r="AE7" s="65"/>
      <c r="AF7" s="65"/>
      <c r="AG7" s="65"/>
      <c r="AH7" s="65"/>
      <c r="AI7" s="65"/>
      <c r="AJ7" s="65"/>
      <c r="AK7" s="65"/>
      <c r="AL7" s="65"/>
      <c r="AM7" s="66"/>
      <c r="AN7" s="69"/>
      <c r="AO7" s="66"/>
      <c r="AP7" s="66"/>
    </row>
    <row r="8" spans="1:42" ht="17.25" x14ac:dyDescent="0.25">
      <c r="A8" s="232" t="s">
        <v>147</v>
      </c>
      <c r="B8" s="233"/>
      <c r="C8" s="234" t="s">
        <v>172</v>
      </c>
      <c r="D8" s="234"/>
      <c r="E8" s="234"/>
      <c r="F8" s="234"/>
      <c r="G8" s="234"/>
      <c r="H8" s="234"/>
      <c r="I8" s="235"/>
      <c r="N8" s="248" t="s">
        <v>120</v>
      </c>
      <c r="O8" s="249"/>
      <c r="P8" s="249"/>
      <c r="Q8" s="250" t="s">
        <v>67</v>
      </c>
      <c r="R8" s="250"/>
      <c r="S8" s="250"/>
      <c r="T8" s="250"/>
      <c r="U8" s="250"/>
      <c r="V8" s="250"/>
      <c r="W8" s="250"/>
      <c r="X8" s="251"/>
      <c r="Y8" s="65"/>
      <c r="Z8" s="65"/>
      <c r="AA8" s="65"/>
      <c r="AB8" s="65"/>
      <c r="AC8" s="65"/>
      <c r="AD8" s="65"/>
      <c r="AE8" s="65"/>
      <c r="AF8" s="65"/>
      <c r="AG8" s="65"/>
      <c r="AH8" s="65"/>
      <c r="AI8" s="65"/>
      <c r="AJ8" s="65"/>
      <c r="AK8" s="65"/>
      <c r="AL8" s="65"/>
      <c r="AM8" s="66"/>
      <c r="AN8" s="69" t="str">
        <f>+VLOOKUP(Q6,[2]Listas!F13:G20,2,FALSE)</f>
        <v>SGC_PI</v>
      </c>
      <c r="AO8" s="66"/>
      <c r="AP8" s="66"/>
    </row>
    <row r="9" spans="1:42" ht="17.25" x14ac:dyDescent="0.25">
      <c r="A9" s="232" t="s">
        <v>122</v>
      </c>
      <c r="B9" s="233"/>
      <c r="C9" s="234" t="s">
        <v>170</v>
      </c>
      <c r="D9" s="234"/>
      <c r="E9" s="234"/>
      <c r="F9" s="234"/>
      <c r="G9" s="234"/>
      <c r="H9" s="234"/>
      <c r="I9" s="235"/>
      <c r="N9" s="248" t="s">
        <v>121</v>
      </c>
      <c r="O9" s="249"/>
      <c r="P9" s="249"/>
      <c r="Q9" s="250" t="s">
        <v>38</v>
      </c>
      <c r="R9" s="250"/>
      <c r="S9" s="250"/>
      <c r="T9" s="250"/>
      <c r="U9" s="250"/>
      <c r="V9" s="250"/>
      <c r="W9" s="250"/>
      <c r="X9" s="251"/>
      <c r="Y9" s="65"/>
      <c r="Z9" s="65"/>
      <c r="AA9" s="65"/>
      <c r="AB9" s="65"/>
      <c r="AC9" s="65"/>
      <c r="AD9" s="65"/>
      <c r="AE9" s="65"/>
      <c r="AF9" s="65"/>
      <c r="AG9" s="65"/>
      <c r="AH9" s="65"/>
      <c r="AI9" s="65"/>
      <c r="AJ9" s="65"/>
      <c r="AK9" s="65"/>
      <c r="AL9" s="65"/>
      <c r="AM9" s="66"/>
      <c r="AN9" s="69" t="str">
        <f>+VLOOKUP(Q9,[2]Listas!Q4:R30,2,FALSE)</f>
        <v>OBJ_5</v>
      </c>
      <c r="AO9" s="66"/>
      <c r="AP9" s="66"/>
    </row>
    <row r="10" spans="1:42" ht="17.25" x14ac:dyDescent="0.25">
      <c r="A10" s="232" t="s">
        <v>123</v>
      </c>
      <c r="B10" s="233"/>
      <c r="C10" s="234"/>
      <c r="D10" s="234"/>
      <c r="E10" s="234"/>
      <c r="F10" s="234"/>
      <c r="G10" s="234"/>
      <c r="H10" s="234"/>
      <c r="I10" s="235"/>
      <c r="N10" s="236" t="s">
        <v>151</v>
      </c>
      <c r="O10" s="237"/>
      <c r="P10" s="237"/>
      <c r="Q10" s="238" t="s">
        <v>43</v>
      </c>
      <c r="R10" s="238"/>
      <c r="S10" s="238"/>
      <c r="T10" s="238"/>
      <c r="U10" s="238"/>
      <c r="V10" s="238"/>
      <c r="W10" s="238"/>
      <c r="X10" s="239"/>
      <c r="Y10" s="65"/>
      <c r="Z10" s="65"/>
      <c r="AA10" s="65"/>
      <c r="AB10" s="65"/>
      <c r="AC10" s="65"/>
      <c r="AD10" s="65"/>
      <c r="AE10" s="65"/>
      <c r="AF10" s="65"/>
      <c r="AG10" s="65"/>
      <c r="AH10" s="65"/>
      <c r="AI10" s="65"/>
      <c r="AJ10" s="65"/>
      <c r="AK10" s="65"/>
      <c r="AL10" s="65"/>
      <c r="AM10" s="66"/>
      <c r="AN10" s="69"/>
      <c r="AO10" s="66"/>
      <c r="AP10" s="66"/>
    </row>
    <row r="11" spans="1:42" x14ac:dyDescent="0.25">
      <c r="A11" s="240" t="s">
        <v>117</v>
      </c>
      <c r="B11" s="241"/>
      <c r="C11" s="242" t="s">
        <v>174</v>
      </c>
      <c r="D11" s="243"/>
      <c r="E11" s="243"/>
      <c r="F11" s="243"/>
      <c r="G11" s="243"/>
      <c r="H11" s="243"/>
      <c r="I11" s="244"/>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70"/>
      <c r="AO11" s="66"/>
      <c r="AP11" s="66"/>
    </row>
    <row r="12" spans="1:42" ht="15" x14ac:dyDescent="0.25">
      <c r="A12" s="66"/>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71"/>
      <c r="AO12" s="66"/>
      <c r="AP12" s="66"/>
    </row>
    <row r="13" spans="1:42" x14ac:dyDescent="0.25">
      <c r="A13" s="245" t="s">
        <v>55</v>
      </c>
      <c r="B13" s="245" t="s">
        <v>0</v>
      </c>
      <c r="C13" s="246" t="s">
        <v>10</v>
      </c>
      <c r="D13" s="245" t="s">
        <v>1</v>
      </c>
      <c r="E13" s="245" t="s">
        <v>119</v>
      </c>
      <c r="F13" s="245"/>
      <c r="G13" s="229" t="s">
        <v>5</v>
      </c>
      <c r="H13" s="229"/>
      <c r="I13" s="229"/>
      <c r="J13" s="229"/>
      <c r="K13" s="229"/>
      <c r="L13" s="229"/>
      <c r="M13" s="229"/>
      <c r="N13" s="229" t="s">
        <v>6</v>
      </c>
      <c r="O13" s="229"/>
      <c r="P13" s="229"/>
      <c r="Q13" s="229"/>
      <c r="R13" s="229"/>
      <c r="S13" s="229"/>
      <c r="T13" s="229"/>
      <c r="U13" s="229" t="s">
        <v>7</v>
      </c>
      <c r="V13" s="229"/>
      <c r="W13" s="229"/>
      <c r="X13" s="229"/>
      <c r="Y13" s="229"/>
      <c r="Z13" s="229"/>
      <c r="AA13" s="229"/>
      <c r="AB13" s="229" t="s">
        <v>8</v>
      </c>
      <c r="AC13" s="229"/>
      <c r="AD13" s="229"/>
      <c r="AE13" s="229"/>
      <c r="AF13" s="229"/>
      <c r="AG13" s="229"/>
      <c r="AH13" s="229"/>
      <c r="AI13" s="229" t="s">
        <v>11</v>
      </c>
      <c r="AJ13" s="229"/>
      <c r="AK13" s="229"/>
      <c r="AL13" s="229"/>
      <c r="AM13" s="229"/>
      <c r="AN13" s="230" t="s">
        <v>161</v>
      </c>
      <c r="AO13" s="72"/>
      <c r="AP13" s="72"/>
    </row>
    <row r="14" spans="1:42" ht="17.25" x14ac:dyDescent="0.25">
      <c r="A14" s="245"/>
      <c r="B14" s="245"/>
      <c r="C14" s="247"/>
      <c r="D14" s="245"/>
      <c r="E14" s="245"/>
      <c r="F14" s="245"/>
      <c r="G14" s="229" t="s">
        <v>153</v>
      </c>
      <c r="H14" s="229"/>
      <c r="I14" s="229"/>
      <c r="J14" s="229"/>
      <c r="K14" s="229" t="s">
        <v>154</v>
      </c>
      <c r="L14" s="229"/>
      <c r="M14" s="229"/>
      <c r="N14" s="229" t="s">
        <v>154</v>
      </c>
      <c r="O14" s="229"/>
      <c r="P14" s="229"/>
      <c r="Q14" s="229"/>
      <c r="R14" s="229"/>
      <c r="S14" s="229"/>
      <c r="T14" s="229"/>
      <c r="U14" s="229" t="s">
        <v>153</v>
      </c>
      <c r="V14" s="229"/>
      <c r="W14" s="229"/>
      <c r="X14" s="229"/>
      <c r="Y14" s="229" t="s">
        <v>154</v>
      </c>
      <c r="Z14" s="229"/>
      <c r="AA14" s="229"/>
      <c r="AB14" s="229" t="s">
        <v>153</v>
      </c>
      <c r="AC14" s="229"/>
      <c r="AD14" s="229"/>
      <c r="AE14" s="229"/>
      <c r="AF14" s="229" t="s">
        <v>154</v>
      </c>
      <c r="AG14" s="229"/>
      <c r="AH14" s="229"/>
      <c r="AI14" s="229"/>
      <c r="AJ14" s="229"/>
      <c r="AK14" s="229"/>
      <c r="AL14" s="229"/>
      <c r="AM14" s="229"/>
      <c r="AN14" s="231"/>
      <c r="AO14" s="73"/>
      <c r="AP14" s="73"/>
    </row>
    <row r="15" spans="1:42" ht="25.5" x14ac:dyDescent="0.25">
      <c r="A15" s="246"/>
      <c r="B15" s="246"/>
      <c r="C15" s="247"/>
      <c r="D15" s="246"/>
      <c r="E15" s="119" t="s">
        <v>3</v>
      </c>
      <c r="F15" s="119" t="s">
        <v>4</v>
      </c>
      <c r="G15" s="119" t="s">
        <v>12</v>
      </c>
      <c r="H15" s="119" t="s">
        <v>13</v>
      </c>
      <c r="I15" s="119" t="s">
        <v>168</v>
      </c>
      <c r="J15" s="119" t="s">
        <v>9</v>
      </c>
      <c r="K15" s="119" t="s">
        <v>157</v>
      </c>
      <c r="L15" s="119" t="s">
        <v>155</v>
      </c>
      <c r="M15" s="119" t="s">
        <v>152</v>
      </c>
      <c r="N15" s="119" t="s">
        <v>12</v>
      </c>
      <c r="O15" s="119" t="s">
        <v>13</v>
      </c>
      <c r="P15" s="119" t="s">
        <v>168</v>
      </c>
      <c r="Q15" s="119" t="s">
        <v>9</v>
      </c>
      <c r="R15" s="119" t="s">
        <v>157</v>
      </c>
      <c r="S15" s="119" t="s">
        <v>155</v>
      </c>
      <c r="T15" s="119" t="s">
        <v>152</v>
      </c>
      <c r="U15" s="119" t="s">
        <v>12</v>
      </c>
      <c r="V15" s="119" t="s">
        <v>13</v>
      </c>
      <c r="W15" s="119" t="s">
        <v>168</v>
      </c>
      <c r="X15" s="119" t="s">
        <v>9</v>
      </c>
      <c r="Y15" s="119" t="s">
        <v>157</v>
      </c>
      <c r="Z15" s="119" t="s">
        <v>155</v>
      </c>
      <c r="AA15" s="119" t="s">
        <v>152</v>
      </c>
      <c r="AB15" s="119" t="s">
        <v>12</v>
      </c>
      <c r="AC15" s="119" t="s">
        <v>13</v>
      </c>
      <c r="AD15" s="119" t="s">
        <v>168</v>
      </c>
      <c r="AE15" s="119" t="s">
        <v>9</v>
      </c>
      <c r="AF15" s="119" t="s">
        <v>157</v>
      </c>
      <c r="AG15" s="119" t="s">
        <v>155</v>
      </c>
      <c r="AH15" s="119" t="s">
        <v>152</v>
      </c>
      <c r="AI15" s="119" t="s">
        <v>12</v>
      </c>
      <c r="AJ15" s="120" t="s">
        <v>13</v>
      </c>
      <c r="AK15" s="120" t="s">
        <v>158</v>
      </c>
      <c r="AL15" s="119" t="s">
        <v>157</v>
      </c>
      <c r="AM15" s="120" t="s">
        <v>159</v>
      </c>
      <c r="AN15" s="120" t="s">
        <v>156</v>
      </c>
      <c r="AO15" s="74"/>
      <c r="AP15" s="74"/>
    </row>
    <row r="16" spans="1:42" ht="108.75" customHeight="1" x14ac:dyDescent="0.25">
      <c r="A16" s="75">
        <v>1</v>
      </c>
      <c r="B16" s="94" t="s">
        <v>242</v>
      </c>
      <c r="C16" s="76" t="s">
        <v>243</v>
      </c>
      <c r="D16" s="76" t="s">
        <v>244</v>
      </c>
      <c r="E16" s="77">
        <v>43850</v>
      </c>
      <c r="F16" s="77">
        <v>44196</v>
      </c>
      <c r="G16" s="76">
        <v>1</v>
      </c>
      <c r="H16" s="75">
        <v>1</v>
      </c>
      <c r="I16" s="122">
        <f t="shared" ref="I16:I34" si="0">IFERROR(H16/G16,"")</f>
        <v>1</v>
      </c>
      <c r="J16" s="75" t="s">
        <v>285</v>
      </c>
      <c r="K16" s="123"/>
      <c r="L16" s="122">
        <f t="shared" ref="L16:L34" si="1">IFERROR(K16/G16,"")</f>
        <v>0</v>
      </c>
      <c r="M16" s="124"/>
      <c r="N16" s="76">
        <v>1</v>
      </c>
      <c r="O16" s="75"/>
      <c r="P16" s="122">
        <f>IFERROR(O16/N16,"")</f>
        <v>0</v>
      </c>
      <c r="Q16" s="75"/>
      <c r="R16" s="124"/>
      <c r="S16" s="122">
        <f>IFERROR(R16/N16,"")</f>
        <v>0</v>
      </c>
      <c r="T16" s="124"/>
      <c r="U16" s="76">
        <v>1</v>
      </c>
      <c r="V16" s="121"/>
      <c r="W16" s="122">
        <f>IFERROR(V16/U16,"")</f>
        <v>0</v>
      </c>
      <c r="X16" s="75"/>
      <c r="Y16" s="123"/>
      <c r="Z16" s="122">
        <f>IFERROR(Y16/U16,"")</f>
        <v>0</v>
      </c>
      <c r="AA16" s="124"/>
      <c r="AB16" s="76">
        <v>1</v>
      </c>
      <c r="AC16" s="75"/>
      <c r="AD16" s="122">
        <f>IFERROR(AC16/AB16,"")</f>
        <v>0</v>
      </c>
      <c r="AE16" s="75"/>
      <c r="AF16" s="123"/>
      <c r="AG16" s="122">
        <f>IFERROR(AF16/AB16,"")</f>
        <v>0</v>
      </c>
      <c r="AH16" s="124"/>
      <c r="AI16" s="152">
        <f t="shared" ref="AI16:AJ34" si="2">SUM(G16,N16,U16,AB16)</f>
        <v>4</v>
      </c>
      <c r="AJ16" s="125">
        <f t="shared" si="2"/>
        <v>1</v>
      </c>
      <c r="AK16" s="122">
        <f>IFERROR(AJ16/AI16,"")</f>
        <v>0.25</v>
      </c>
      <c r="AL16" s="126">
        <f>SUM(K16,R16,Y16,AF16)</f>
        <v>0</v>
      </c>
      <c r="AM16" s="122">
        <f>IFERROR(AL16/AI16,"")</f>
        <v>0</v>
      </c>
      <c r="AN16" s="127" t="s">
        <v>287</v>
      </c>
      <c r="AO16" s="78"/>
      <c r="AP16" s="78"/>
    </row>
    <row r="17" spans="1:42" ht="57" x14ac:dyDescent="0.25">
      <c r="A17" s="75">
        <v>2</v>
      </c>
      <c r="B17" s="94" t="s">
        <v>245</v>
      </c>
      <c r="C17" s="76" t="s">
        <v>246</v>
      </c>
      <c r="D17" s="76" t="s">
        <v>244</v>
      </c>
      <c r="E17" s="77">
        <v>43922</v>
      </c>
      <c r="F17" s="77">
        <v>44196</v>
      </c>
      <c r="G17" s="76">
        <v>2</v>
      </c>
      <c r="H17" s="75"/>
      <c r="I17" s="122">
        <f t="shared" si="0"/>
        <v>0</v>
      </c>
      <c r="J17" s="75"/>
      <c r="K17" s="124"/>
      <c r="L17" s="122">
        <f t="shared" si="1"/>
        <v>0</v>
      </c>
      <c r="M17" s="124"/>
      <c r="N17" s="76">
        <v>3</v>
      </c>
      <c r="O17" s="75"/>
      <c r="P17" s="122">
        <f t="shared" ref="P17:P34" si="3">IFERROR(O17/N17,"")</f>
        <v>0</v>
      </c>
      <c r="Q17" s="75"/>
      <c r="R17" s="124"/>
      <c r="S17" s="122">
        <f t="shared" ref="S17:S34" si="4">IFERROR(R17/N17,"")</f>
        <v>0</v>
      </c>
      <c r="T17" s="124"/>
      <c r="U17" s="76">
        <v>3</v>
      </c>
      <c r="V17" s="75"/>
      <c r="W17" s="122">
        <f t="shared" ref="W17:W34" si="5">IFERROR(V17/U17,"")</f>
        <v>0</v>
      </c>
      <c r="X17" s="75"/>
      <c r="Y17" s="124"/>
      <c r="Z17" s="122">
        <f t="shared" ref="Z17:Z34" si="6">IFERROR(Y17/U17,"")</f>
        <v>0</v>
      </c>
      <c r="AA17" s="124"/>
      <c r="AB17" s="76">
        <v>3</v>
      </c>
      <c r="AC17" s="75"/>
      <c r="AD17" s="122">
        <f t="shared" ref="AD17:AD34" si="7">IFERROR(AC17/AB17,"")</f>
        <v>0</v>
      </c>
      <c r="AE17" s="75"/>
      <c r="AF17" s="124"/>
      <c r="AG17" s="122">
        <f t="shared" ref="AG17:AG34" si="8">IFERROR(AF17/AB17,"")</f>
        <v>0</v>
      </c>
      <c r="AH17" s="124"/>
      <c r="AI17" s="128">
        <f t="shared" si="2"/>
        <v>11</v>
      </c>
      <c r="AJ17" s="128">
        <f t="shared" si="2"/>
        <v>0</v>
      </c>
      <c r="AK17" s="122">
        <f t="shared" ref="AK17:AK34" si="9">IFERROR(AJ17/AI17,"")</f>
        <v>0</v>
      </c>
      <c r="AL17" s="126">
        <f t="shared" ref="AL17:AL34" si="10">SUM(K17,R17,Y17,AF17)</f>
        <v>0</v>
      </c>
      <c r="AM17" s="122">
        <f t="shared" ref="AM17:AM34" si="11">IFERROR(AL17/AI17,"")</f>
        <v>0</v>
      </c>
      <c r="AN17" s="127" t="s">
        <v>53</v>
      </c>
      <c r="AO17" s="78"/>
      <c r="AP17" s="78"/>
    </row>
    <row r="18" spans="1:42" ht="85.5" x14ac:dyDescent="0.25">
      <c r="A18" s="75">
        <v>3</v>
      </c>
      <c r="B18" s="94" t="s">
        <v>247</v>
      </c>
      <c r="C18" s="76" t="s">
        <v>248</v>
      </c>
      <c r="D18" s="76" t="s">
        <v>244</v>
      </c>
      <c r="E18" s="52">
        <v>43891</v>
      </c>
      <c r="F18" s="52">
        <v>43921</v>
      </c>
      <c r="G18" s="76">
        <v>1</v>
      </c>
      <c r="H18" s="75">
        <v>1</v>
      </c>
      <c r="I18" s="122">
        <f t="shared" si="0"/>
        <v>1</v>
      </c>
      <c r="J18" s="75" t="s">
        <v>291</v>
      </c>
      <c r="K18" s="124"/>
      <c r="L18" s="122">
        <f t="shared" si="1"/>
        <v>0</v>
      </c>
      <c r="M18" s="124"/>
      <c r="N18" s="50"/>
      <c r="O18" s="75"/>
      <c r="P18" s="122" t="str">
        <f t="shared" si="3"/>
        <v/>
      </c>
      <c r="Q18" s="75"/>
      <c r="R18" s="124"/>
      <c r="S18" s="122" t="str">
        <f t="shared" si="4"/>
        <v/>
      </c>
      <c r="T18" s="124"/>
      <c r="U18" s="50"/>
      <c r="V18" s="75"/>
      <c r="W18" s="122" t="str">
        <f t="shared" si="5"/>
        <v/>
      </c>
      <c r="X18" s="75"/>
      <c r="Y18" s="124"/>
      <c r="Z18" s="122" t="str">
        <f t="shared" si="6"/>
        <v/>
      </c>
      <c r="AA18" s="124"/>
      <c r="AB18" s="50"/>
      <c r="AC18" s="75"/>
      <c r="AD18" s="122" t="str">
        <f t="shared" si="7"/>
        <v/>
      </c>
      <c r="AE18" s="75"/>
      <c r="AF18" s="124"/>
      <c r="AG18" s="122" t="str">
        <f t="shared" si="8"/>
        <v/>
      </c>
      <c r="AH18" s="124"/>
      <c r="AI18" s="128">
        <f t="shared" si="2"/>
        <v>1</v>
      </c>
      <c r="AJ18" s="128">
        <f t="shared" si="2"/>
        <v>1</v>
      </c>
      <c r="AK18" s="122">
        <f t="shared" si="9"/>
        <v>1</v>
      </c>
      <c r="AL18" s="126">
        <f t="shared" si="10"/>
        <v>0</v>
      </c>
      <c r="AM18" s="122">
        <f t="shared" si="11"/>
        <v>0</v>
      </c>
      <c r="AN18" s="127" t="s">
        <v>292</v>
      </c>
      <c r="AO18" s="78"/>
      <c r="AP18" s="78"/>
    </row>
    <row r="19" spans="1:42" ht="57" x14ac:dyDescent="0.25">
      <c r="A19" s="75">
        <v>4</v>
      </c>
      <c r="B19" s="94" t="s">
        <v>249</v>
      </c>
      <c r="C19" s="76" t="s">
        <v>248</v>
      </c>
      <c r="D19" s="76" t="s">
        <v>244</v>
      </c>
      <c r="E19" s="52">
        <v>43891</v>
      </c>
      <c r="F19" s="52">
        <v>43921</v>
      </c>
      <c r="G19" s="76">
        <v>1</v>
      </c>
      <c r="H19" s="75">
        <v>1</v>
      </c>
      <c r="I19" s="122">
        <f t="shared" si="0"/>
        <v>1</v>
      </c>
      <c r="J19" s="75" t="s">
        <v>286</v>
      </c>
      <c r="K19" s="124"/>
      <c r="L19" s="122">
        <f t="shared" si="1"/>
        <v>0</v>
      </c>
      <c r="M19" s="124"/>
      <c r="N19" s="50"/>
      <c r="O19" s="75"/>
      <c r="P19" s="122" t="str">
        <f t="shared" si="3"/>
        <v/>
      </c>
      <c r="Q19" s="75"/>
      <c r="R19" s="124"/>
      <c r="S19" s="122" t="str">
        <f t="shared" si="4"/>
        <v/>
      </c>
      <c r="T19" s="124"/>
      <c r="U19" s="55"/>
      <c r="V19" s="75"/>
      <c r="W19" s="122" t="str">
        <f t="shared" si="5"/>
        <v/>
      </c>
      <c r="X19" s="75"/>
      <c r="Y19" s="124"/>
      <c r="Z19" s="122" t="str">
        <f t="shared" si="6"/>
        <v/>
      </c>
      <c r="AA19" s="124"/>
      <c r="AB19" s="50"/>
      <c r="AC19" s="75"/>
      <c r="AD19" s="122" t="str">
        <f t="shared" si="7"/>
        <v/>
      </c>
      <c r="AE19" s="75"/>
      <c r="AF19" s="124"/>
      <c r="AG19" s="122" t="str">
        <f t="shared" si="8"/>
        <v/>
      </c>
      <c r="AH19" s="124"/>
      <c r="AI19" s="128">
        <f t="shared" si="2"/>
        <v>1</v>
      </c>
      <c r="AJ19" s="128">
        <f t="shared" si="2"/>
        <v>1</v>
      </c>
      <c r="AK19" s="122">
        <f t="shared" si="9"/>
        <v>1</v>
      </c>
      <c r="AL19" s="126">
        <f t="shared" si="10"/>
        <v>0</v>
      </c>
      <c r="AM19" s="122">
        <f t="shared" si="11"/>
        <v>0</v>
      </c>
      <c r="AN19" s="127" t="s">
        <v>288</v>
      </c>
      <c r="AO19" s="78"/>
      <c r="AP19" s="78"/>
    </row>
    <row r="20" spans="1:42" ht="57" x14ac:dyDescent="0.25">
      <c r="A20" s="75">
        <v>5</v>
      </c>
      <c r="B20" s="94" t="s">
        <v>250</v>
      </c>
      <c r="C20" s="76" t="s">
        <v>251</v>
      </c>
      <c r="D20" s="76" t="s">
        <v>244</v>
      </c>
      <c r="E20" s="52">
        <v>43922</v>
      </c>
      <c r="F20" s="52">
        <v>44012</v>
      </c>
      <c r="G20" s="50"/>
      <c r="H20" s="75"/>
      <c r="I20" s="122" t="str">
        <f t="shared" si="0"/>
        <v/>
      </c>
      <c r="J20" s="75"/>
      <c r="K20" s="124"/>
      <c r="L20" s="122" t="str">
        <f t="shared" si="1"/>
        <v/>
      </c>
      <c r="M20" s="124"/>
      <c r="N20" s="50">
        <v>1</v>
      </c>
      <c r="O20" s="75"/>
      <c r="P20" s="122">
        <f>IFERROR(O20/N20,"")</f>
        <v>0</v>
      </c>
      <c r="Q20" s="75"/>
      <c r="R20" s="124"/>
      <c r="S20" s="122">
        <f t="shared" si="4"/>
        <v>0</v>
      </c>
      <c r="T20" s="124"/>
      <c r="U20" s="55"/>
      <c r="V20" s="75"/>
      <c r="W20" s="122" t="str">
        <f t="shared" si="5"/>
        <v/>
      </c>
      <c r="X20" s="75"/>
      <c r="Y20" s="124"/>
      <c r="Z20" s="122" t="str">
        <f t="shared" si="6"/>
        <v/>
      </c>
      <c r="AA20" s="124"/>
      <c r="AB20" s="50"/>
      <c r="AC20" s="75"/>
      <c r="AD20" s="122" t="str">
        <f t="shared" si="7"/>
        <v/>
      </c>
      <c r="AE20" s="75"/>
      <c r="AF20" s="124"/>
      <c r="AG20" s="122" t="str">
        <f t="shared" si="8"/>
        <v/>
      </c>
      <c r="AH20" s="124"/>
      <c r="AI20" s="128">
        <f t="shared" si="2"/>
        <v>1</v>
      </c>
      <c r="AJ20" s="128">
        <f t="shared" si="2"/>
        <v>0</v>
      </c>
      <c r="AK20" s="122">
        <f t="shared" si="9"/>
        <v>0</v>
      </c>
      <c r="AL20" s="126">
        <f t="shared" si="10"/>
        <v>0</v>
      </c>
      <c r="AM20" s="122">
        <f t="shared" si="11"/>
        <v>0</v>
      </c>
      <c r="AN20" s="127" t="s">
        <v>53</v>
      </c>
      <c r="AO20" s="78"/>
      <c r="AP20" s="78"/>
    </row>
    <row r="21" spans="1:42" ht="71.25" x14ac:dyDescent="0.25">
      <c r="A21" s="75">
        <v>6</v>
      </c>
      <c r="B21" s="275" t="s">
        <v>252</v>
      </c>
      <c r="C21" s="276" t="s">
        <v>251</v>
      </c>
      <c r="D21" s="276" t="s">
        <v>244</v>
      </c>
      <c r="E21" s="51">
        <v>43922</v>
      </c>
      <c r="F21" s="158">
        <v>44104</v>
      </c>
      <c r="G21" s="277"/>
      <c r="H21" s="278"/>
      <c r="I21" s="279" t="str">
        <f t="shared" si="0"/>
        <v/>
      </c>
      <c r="J21" s="278" t="s">
        <v>311</v>
      </c>
      <c r="K21" s="280"/>
      <c r="L21" s="279" t="str">
        <f t="shared" si="1"/>
        <v/>
      </c>
      <c r="M21" s="280"/>
      <c r="N21" s="277"/>
      <c r="O21" s="278"/>
      <c r="P21" s="279" t="str">
        <f t="shared" si="3"/>
        <v/>
      </c>
      <c r="Q21" s="278"/>
      <c r="R21" s="280"/>
      <c r="S21" s="279" t="str">
        <f t="shared" si="4"/>
        <v/>
      </c>
      <c r="T21" s="280"/>
      <c r="U21" s="277">
        <v>1</v>
      </c>
      <c r="V21" s="278"/>
      <c r="W21" s="279">
        <f t="shared" si="5"/>
        <v>0</v>
      </c>
      <c r="X21" s="278"/>
      <c r="Y21" s="124"/>
      <c r="Z21" s="122">
        <f t="shared" si="6"/>
        <v>0</v>
      </c>
      <c r="AA21" s="124"/>
      <c r="AB21" s="79"/>
      <c r="AC21" s="75"/>
      <c r="AD21" s="122" t="str">
        <f t="shared" si="7"/>
        <v/>
      </c>
      <c r="AE21" s="75"/>
      <c r="AF21" s="124"/>
      <c r="AG21" s="122" t="str">
        <f t="shared" si="8"/>
        <v/>
      </c>
      <c r="AH21" s="124"/>
      <c r="AI21" s="128">
        <f t="shared" si="2"/>
        <v>1</v>
      </c>
      <c r="AJ21" s="128">
        <f t="shared" si="2"/>
        <v>0</v>
      </c>
      <c r="AK21" s="122">
        <f t="shared" si="9"/>
        <v>0</v>
      </c>
      <c r="AL21" s="126">
        <f t="shared" si="10"/>
        <v>0</v>
      </c>
      <c r="AM21" s="122">
        <f t="shared" si="11"/>
        <v>0</v>
      </c>
      <c r="AN21" s="127" t="s">
        <v>53</v>
      </c>
      <c r="AO21" s="78"/>
      <c r="AP21" s="78"/>
    </row>
    <row r="22" spans="1:42" ht="57" x14ac:dyDescent="0.25">
      <c r="A22" s="75">
        <v>7</v>
      </c>
      <c r="B22" s="94" t="s">
        <v>253</v>
      </c>
      <c r="C22" s="76" t="s">
        <v>254</v>
      </c>
      <c r="D22" s="76" t="s">
        <v>244</v>
      </c>
      <c r="E22" s="80">
        <v>43922</v>
      </c>
      <c r="F22" s="80">
        <v>44195</v>
      </c>
      <c r="G22" s="79"/>
      <c r="H22" s="121"/>
      <c r="I22" s="122" t="str">
        <f>IFERROR(H22/G22,"")</f>
        <v/>
      </c>
      <c r="J22" s="75"/>
      <c r="K22" s="123"/>
      <c r="L22" s="122" t="str">
        <f t="shared" si="1"/>
        <v/>
      </c>
      <c r="M22" s="124"/>
      <c r="N22" s="79"/>
      <c r="O22" s="75"/>
      <c r="P22" s="122" t="str">
        <f t="shared" si="3"/>
        <v/>
      </c>
      <c r="Q22" s="75"/>
      <c r="R22" s="124"/>
      <c r="S22" s="122" t="str">
        <f t="shared" si="4"/>
        <v/>
      </c>
      <c r="T22" s="124"/>
      <c r="U22" s="79">
        <v>1</v>
      </c>
      <c r="V22" s="75"/>
      <c r="W22" s="122">
        <f t="shared" si="5"/>
        <v>0</v>
      </c>
      <c r="X22" s="75"/>
      <c r="Y22" s="124"/>
      <c r="Z22" s="122">
        <f t="shared" si="6"/>
        <v>0</v>
      </c>
      <c r="AA22" s="124"/>
      <c r="AB22" s="79"/>
      <c r="AC22" s="75"/>
      <c r="AD22" s="122" t="str">
        <f t="shared" si="7"/>
        <v/>
      </c>
      <c r="AE22" s="75"/>
      <c r="AF22" s="124"/>
      <c r="AG22" s="122" t="str">
        <f t="shared" si="8"/>
        <v/>
      </c>
      <c r="AH22" s="124"/>
      <c r="AI22" s="152">
        <f t="shared" si="2"/>
        <v>1</v>
      </c>
      <c r="AJ22" s="125">
        <f t="shared" si="2"/>
        <v>0</v>
      </c>
      <c r="AK22" s="122">
        <f t="shared" si="9"/>
        <v>0</v>
      </c>
      <c r="AL22" s="126">
        <f t="shared" si="10"/>
        <v>0</v>
      </c>
      <c r="AM22" s="122">
        <f t="shared" si="11"/>
        <v>0</v>
      </c>
      <c r="AN22" s="127" t="s">
        <v>53</v>
      </c>
      <c r="AO22" s="78"/>
      <c r="AP22" s="78"/>
    </row>
    <row r="23" spans="1:42" ht="57" x14ac:dyDescent="0.25">
      <c r="A23" s="75">
        <v>8</v>
      </c>
      <c r="B23" s="94" t="s">
        <v>255</v>
      </c>
      <c r="C23" s="76" t="s">
        <v>256</v>
      </c>
      <c r="D23" s="76" t="s">
        <v>244</v>
      </c>
      <c r="E23" s="80">
        <v>44075</v>
      </c>
      <c r="F23" s="80">
        <v>44195</v>
      </c>
      <c r="G23" s="79"/>
      <c r="H23" s="75"/>
      <c r="I23" s="122" t="str">
        <f>IFERROR(H23/G23,"")</f>
        <v/>
      </c>
      <c r="J23" s="75"/>
      <c r="K23" s="124"/>
      <c r="L23" s="122" t="str">
        <f t="shared" si="1"/>
        <v/>
      </c>
      <c r="M23" s="124"/>
      <c r="N23" s="79"/>
      <c r="O23" s="75"/>
      <c r="P23" s="122" t="str">
        <f>IFERROR(O23/N23,"")</f>
        <v/>
      </c>
      <c r="Q23" s="75"/>
      <c r="R23" s="124"/>
      <c r="S23" s="122" t="str">
        <f t="shared" si="4"/>
        <v/>
      </c>
      <c r="T23" s="124"/>
      <c r="U23" s="79"/>
      <c r="V23" s="75"/>
      <c r="W23" s="122" t="str">
        <f t="shared" si="5"/>
        <v/>
      </c>
      <c r="X23" s="75"/>
      <c r="Y23" s="124"/>
      <c r="Z23" s="122" t="str">
        <f t="shared" si="6"/>
        <v/>
      </c>
      <c r="AA23" s="124"/>
      <c r="AB23" s="79">
        <v>3</v>
      </c>
      <c r="AC23" s="75"/>
      <c r="AD23" s="122">
        <f t="shared" si="7"/>
        <v>0</v>
      </c>
      <c r="AE23" s="75"/>
      <c r="AF23" s="124"/>
      <c r="AG23" s="122">
        <f t="shared" si="8"/>
        <v>0</v>
      </c>
      <c r="AH23" s="124"/>
      <c r="AI23" s="128">
        <f t="shared" si="2"/>
        <v>3</v>
      </c>
      <c r="AJ23" s="128">
        <f t="shared" si="2"/>
        <v>0</v>
      </c>
      <c r="AK23" s="122">
        <f t="shared" si="9"/>
        <v>0</v>
      </c>
      <c r="AL23" s="126">
        <f t="shared" si="10"/>
        <v>0</v>
      </c>
      <c r="AM23" s="122">
        <f t="shared" si="11"/>
        <v>0</v>
      </c>
      <c r="AN23" s="127" t="s">
        <v>53</v>
      </c>
      <c r="AO23" s="78"/>
      <c r="AP23" s="78"/>
    </row>
    <row r="24" spans="1:42" ht="57" x14ac:dyDescent="0.25">
      <c r="A24" s="75">
        <v>9</v>
      </c>
      <c r="B24" s="94" t="s">
        <v>257</v>
      </c>
      <c r="C24" s="76" t="s">
        <v>258</v>
      </c>
      <c r="D24" s="76" t="s">
        <v>244</v>
      </c>
      <c r="E24" s="80">
        <v>44044</v>
      </c>
      <c r="F24" s="80">
        <v>44104</v>
      </c>
      <c r="G24" s="79"/>
      <c r="H24" s="75"/>
      <c r="I24" s="122" t="str">
        <f t="shared" si="0"/>
        <v/>
      </c>
      <c r="J24" s="75"/>
      <c r="K24" s="124"/>
      <c r="L24" s="122" t="str">
        <f t="shared" si="1"/>
        <v/>
      </c>
      <c r="M24" s="124"/>
      <c r="N24" s="79"/>
      <c r="O24" s="75"/>
      <c r="P24" s="122" t="str">
        <f>IFERROR(O24/N24,"")</f>
        <v/>
      </c>
      <c r="Q24" s="75"/>
      <c r="R24" s="124"/>
      <c r="S24" s="122" t="str">
        <f t="shared" si="4"/>
        <v/>
      </c>
      <c r="T24" s="124"/>
      <c r="U24" s="79">
        <v>1</v>
      </c>
      <c r="V24" s="75"/>
      <c r="W24" s="122">
        <f t="shared" si="5"/>
        <v>0</v>
      </c>
      <c r="X24" s="75"/>
      <c r="Y24" s="124"/>
      <c r="Z24" s="122">
        <f t="shared" si="6"/>
        <v>0</v>
      </c>
      <c r="AA24" s="124"/>
      <c r="AB24" s="79"/>
      <c r="AC24" s="75"/>
      <c r="AD24" s="122" t="str">
        <f t="shared" si="7"/>
        <v/>
      </c>
      <c r="AE24" s="75"/>
      <c r="AF24" s="124"/>
      <c r="AG24" s="122" t="str">
        <f t="shared" si="8"/>
        <v/>
      </c>
      <c r="AH24" s="124"/>
      <c r="AI24" s="128">
        <f t="shared" si="2"/>
        <v>1</v>
      </c>
      <c r="AJ24" s="128">
        <f t="shared" si="2"/>
        <v>0</v>
      </c>
      <c r="AK24" s="122">
        <f t="shared" si="9"/>
        <v>0</v>
      </c>
      <c r="AL24" s="126">
        <f t="shared" si="10"/>
        <v>0</v>
      </c>
      <c r="AM24" s="122">
        <f t="shared" si="11"/>
        <v>0</v>
      </c>
      <c r="AN24" s="127" t="s">
        <v>53</v>
      </c>
      <c r="AO24" s="78"/>
      <c r="AP24" s="78"/>
    </row>
    <row r="25" spans="1:42" ht="57" x14ac:dyDescent="0.25">
      <c r="A25" s="75">
        <v>10</v>
      </c>
      <c r="B25" s="275" t="s">
        <v>319</v>
      </c>
      <c r="C25" s="276" t="s">
        <v>320</v>
      </c>
      <c r="D25" s="276" t="s">
        <v>244</v>
      </c>
      <c r="E25" s="283">
        <v>43862</v>
      </c>
      <c r="F25" s="283">
        <v>44195</v>
      </c>
      <c r="G25" s="278">
        <v>1</v>
      </c>
      <c r="H25" s="278"/>
      <c r="I25" s="279">
        <f t="shared" si="0"/>
        <v>0</v>
      </c>
      <c r="J25" s="278" t="s">
        <v>303</v>
      </c>
      <c r="K25" s="280"/>
      <c r="L25" s="279">
        <f t="shared" si="1"/>
        <v>0</v>
      </c>
      <c r="M25" s="280"/>
      <c r="N25" s="278">
        <v>2</v>
      </c>
      <c r="O25" s="278"/>
      <c r="P25" s="279">
        <f t="shared" ref="P25:P32" si="12">IFERROR(O25/N25,"")</f>
        <v>0</v>
      </c>
      <c r="Q25" s="278"/>
      <c r="R25" s="124"/>
      <c r="S25" s="122">
        <f t="shared" si="4"/>
        <v>0</v>
      </c>
      <c r="T25" s="124"/>
      <c r="U25" s="75">
        <v>1</v>
      </c>
      <c r="V25" s="75"/>
      <c r="W25" s="122">
        <f t="shared" si="5"/>
        <v>0</v>
      </c>
      <c r="X25" s="75"/>
      <c r="Y25" s="124"/>
      <c r="Z25" s="122">
        <f t="shared" si="6"/>
        <v>0</v>
      </c>
      <c r="AA25" s="124"/>
      <c r="AB25" s="75">
        <v>2</v>
      </c>
      <c r="AC25" s="75"/>
      <c r="AD25" s="122">
        <f t="shared" si="7"/>
        <v>0</v>
      </c>
      <c r="AE25" s="75"/>
      <c r="AF25" s="124"/>
      <c r="AG25" s="122">
        <f t="shared" si="8"/>
        <v>0</v>
      </c>
      <c r="AH25" s="124"/>
      <c r="AI25" s="128">
        <f t="shared" si="2"/>
        <v>6</v>
      </c>
      <c r="AJ25" s="128">
        <f t="shared" si="2"/>
        <v>0</v>
      </c>
      <c r="AK25" s="122">
        <f t="shared" si="9"/>
        <v>0</v>
      </c>
      <c r="AL25" s="126">
        <f t="shared" si="10"/>
        <v>0</v>
      </c>
      <c r="AM25" s="122">
        <f t="shared" si="11"/>
        <v>0</v>
      </c>
      <c r="AN25" s="127" t="s">
        <v>53</v>
      </c>
      <c r="AO25" s="78"/>
      <c r="AP25" s="78"/>
    </row>
    <row r="26" spans="1:42" ht="57" x14ac:dyDescent="0.25">
      <c r="A26" s="75">
        <v>11</v>
      </c>
      <c r="B26" s="94" t="s">
        <v>318</v>
      </c>
      <c r="C26" s="76" t="s">
        <v>259</v>
      </c>
      <c r="D26" s="76" t="s">
        <v>244</v>
      </c>
      <c r="E26" s="80">
        <v>44136</v>
      </c>
      <c r="F26" s="80">
        <v>44195</v>
      </c>
      <c r="G26" s="75"/>
      <c r="H26" s="75"/>
      <c r="I26" s="122" t="str">
        <f t="shared" si="0"/>
        <v/>
      </c>
      <c r="J26" s="75"/>
      <c r="K26" s="124"/>
      <c r="L26" s="122" t="str">
        <f t="shared" si="1"/>
        <v/>
      </c>
      <c r="M26" s="124"/>
      <c r="N26" s="75"/>
      <c r="O26" s="75"/>
      <c r="P26" s="122" t="str">
        <f t="shared" si="12"/>
        <v/>
      </c>
      <c r="Q26" s="75"/>
      <c r="R26" s="124"/>
      <c r="S26" s="122" t="str">
        <f t="shared" si="4"/>
        <v/>
      </c>
      <c r="T26" s="124"/>
      <c r="U26" s="75"/>
      <c r="V26" s="75"/>
      <c r="W26" s="122" t="str">
        <f t="shared" si="5"/>
        <v/>
      </c>
      <c r="X26" s="75"/>
      <c r="Y26" s="124"/>
      <c r="Z26" s="122" t="str">
        <f t="shared" si="6"/>
        <v/>
      </c>
      <c r="AA26" s="124"/>
      <c r="AB26" s="75">
        <v>2</v>
      </c>
      <c r="AC26" s="75"/>
      <c r="AD26" s="122">
        <f t="shared" si="7"/>
        <v>0</v>
      </c>
      <c r="AE26" s="75"/>
      <c r="AF26" s="124"/>
      <c r="AG26" s="122">
        <f t="shared" si="8"/>
        <v>0</v>
      </c>
      <c r="AH26" s="124"/>
      <c r="AI26" s="128">
        <f t="shared" si="2"/>
        <v>2</v>
      </c>
      <c r="AJ26" s="128">
        <f t="shared" si="2"/>
        <v>0</v>
      </c>
      <c r="AK26" s="122">
        <f t="shared" si="9"/>
        <v>0</v>
      </c>
      <c r="AL26" s="126">
        <f t="shared" si="10"/>
        <v>0</v>
      </c>
      <c r="AM26" s="122">
        <f t="shared" si="11"/>
        <v>0</v>
      </c>
      <c r="AN26" s="127" t="s">
        <v>53</v>
      </c>
      <c r="AO26" s="78"/>
      <c r="AP26" s="78"/>
    </row>
    <row r="27" spans="1:42" ht="57" x14ac:dyDescent="0.25">
      <c r="A27" s="75">
        <v>12</v>
      </c>
      <c r="B27" s="269" t="s">
        <v>260</v>
      </c>
      <c r="C27" s="76" t="s">
        <v>261</v>
      </c>
      <c r="D27" s="76" t="s">
        <v>244</v>
      </c>
      <c r="E27" s="270">
        <v>43922</v>
      </c>
      <c r="F27" s="281">
        <v>44196</v>
      </c>
      <c r="G27" s="271"/>
      <c r="H27" s="271"/>
      <c r="I27" s="272" t="str">
        <f t="shared" si="0"/>
        <v/>
      </c>
      <c r="J27" s="273"/>
      <c r="K27" s="124"/>
      <c r="L27" s="122" t="str">
        <f t="shared" si="1"/>
        <v/>
      </c>
      <c r="M27" s="124"/>
      <c r="N27" s="75"/>
      <c r="O27" s="75"/>
      <c r="P27" s="122" t="str">
        <f t="shared" si="12"/>
        <v/>
      </c>
      <c r="Q27" s="75"/>
      <c r="R27" s="124"/>
      <c r="S27" s="122" t="str">
        <f t="shared" si="4"/>
        <v/>
      </c>
      <c r="T27" s="124"/>
      <c r="U27" s="75"/>
      <c r="V27" s="75"/>
      <c r="W27" s="122" t="str">
        <f t="shared" si="5"/>
        <v/>
      </c>
      <c r="X27" s="75"/>
      <c r="Y27" s="124"/>
      <c r="Z27" s="122" t="str">
        <f t="shared" si="6"/>
        <v/>
      </c>
      <c r="AA27" s="124"/>
      <c r="AB27" s="75">
        <v>1</v>
      </c>
      <c r="AC27" s="75"/>
      <c r="AD27" s="122">
        <f t="shared" si="7"/>
        <v>0</v>
      </c>
      <c r="AE27" s="75"/>
      <c r="AF27" s="124"/>
      <c r="AG27" s="122">
        <f t="shared" si="8"/>
        <v>0</v>
      </c>
      <c r="AH27" s="124"/>
      <c r="AI27" s="128">
        <f t="shared" si="2"/>
        <v>1</v>
      </c>
      <c r="AJ27" s="128">
        <f t="shared" si="2"/>
        <v>0</v>
      </c>
      <c r="AK27" s="122">
        <f t="shared" si="9"/>
        <v>0</v>
      </c>
      <c r="AL27" s="126">
        <f t="shared" si="10"/>
        <v>0</v>
      </c>
      <c r="AM27" s="122">
        <f t="shared" si="11"/>
        <v>0</v>
      </c>
      <c r="AN27" s="127" t="s">
        <v>53</v>
      </c>
      <c r="AO27" s="78"/>
      <c r="AP27" s="78"/>
    </row>
    <row r="28" spans="1:42" ht="57" x14ac:dyDescent="0.25">
      <c r="A28" s="75">
        <v>13</v>
      </c>
      <c r="B28" s="94" t="s">
        <v>262</v>
      </c>
      <c r="C28" s="76" t="s">
        <v>263</v>
      </c>
      <c r="D28" s="76" t="s">
        <v>244</v>
      </c>
      <c r="E28" s="80">
        <v>43922</v>
      </c>
      <c r="F28" s="80">
        <v>44134</v>
      </c>
      <c r="G28" s="75"/>
      <c r="H28" s="75"/>
      <c r="I28" s="122" t="str">
        <f t="shared" si="0"/>
        <v/>
      </c>
      <c r="J28" s="75"/>
      <c r="K28" s="124"/>
      <c r="L28" s="122" t="str">
        <f t="shared" si="1"/>
        <v/>
      </c>
      <c r="M28" s="124"/>
      <c r="N28" s="75"/>
      <c r="O28" s="75"/>
      <c r="P28" s="122" t="str">
        <f t="shared" si="12"/>
        <v/>
      </c>
      <c r="Q28" s="75"/>
      <c r="R28" s="124"/>
      <c r="S28" s="122" t="str">
        <f t="shared" si="4"/>
        <v/>
      </c>
      <c r="T28" s="124"/>
      <c r="U28" s="75">
        <v>1</v>
      </c>
      <c r="V28" s="75"/>
      <c r="W28" s="122">
        <f t="shared" si="5"/>
        <v>0</v>
      </c>
      <c r="X28" s="75"/>
      <c r="Y28" s="124"/>
      <c r="Z28" s="122">
        <f t="shared" si="6"/>
        <v>0</v>
      </c>
      <c r="AA28" s="124"/>
      <c r="AB28" s="75"/>
      <c r="AC28" s="75"/>
      <c r="AD28" s="122" t="str">
        <f t="shared" si="7"/>
        <v/>
      </c>
      <c r="AE28" s="75"/>
      <c r="AF28" s="124"/>
      <c r="AG28" s="122" t="str">
        <f t="shared" si="8"/>
        <v/>
      </c>
      <c r="AH28" s="124"/>
      <c r="AI28" s="128">
        <f t="shared" si="2"/>
        <v>1</v>
      </c>
      <c r="AJ28" s="128">
        <f t="shared" si="2"/>
        <v>0</v>
      </c>
      <c r="AK28" s="122">
        <f t="shared" si="9"/>
        <v>0</v>
      </c>
      <c r="AL28" s="126">
        <f t="shared" si="10"/>
        <v>0</v>
      </c>
      <c r="AM28" s="122">
        <f t="shared" si="11"/>
        <v>0</v>
      </c>
      <c r="AN28" s="127" t="s">
        <v>53</v>
      </c>
      <c r="AO28" s="78"/>
      <c r="AP28" s="78"/>
    </row>
    <row r="29" spans="1:42" ht="57" x14ac:dyDescent="0.25">
      <c r="A29" s="75">
        <v>14</v>
      </c>
      <c r="B29" s="94" t="s">
        <v>264</v>
      </c>
      <c r="C29" s="76" t="s">
        <v>265</v>
      </c>
      <c r="D29" s="76" t="s">
        <v>244</v>
      </c>
      <c r="E29" s="80">
        <v>44105</v>
      </c>
      <c r="F29" s="80">
        <v>44165</v>
      </c>
      <c r="G29" s="75"/>
      <c r="H29" s="75"/>
      <c r="I29" s="122" t="str">
        <f t="shared" si="0"/>
        <v/>
      </c>
      <c r="J29" s="75"/>
      <c r="K29" s="124"/>
      <c r="L29" s="122" t="str">
        <f t="shared" si="1"/>
        <v/>
      </c>
      <c r="M29" s="124"/>
      <c r="N29" s="75"/>
      <c r="O29" s="75"/>
      <c r="P29" s="122" t="str">
        <f t="shared" si="12"/>
        <v/>
      </c>
      <c r="Q29" s="75"/>
      <c r="R29" s="124"/>
      <c r="S29" s="122" t="str">
        <f t="shared" si="4"/>
        <v/>
      </c>
      <c r="T29" s="124"/>
      <c r="U29" s="75"/>
      <c r="V29" s="75"/>
      <c r="W29" s="122" t="str">
        <f t="shared" si="5"/>
        <v/>
      </c>
      <c r="X29" s="75"/>
      <c r="Y29" s="124"/>
      <c r="Z29" s="122" t="str">
        <f t="shared" si="6"/>
        <v/>
      </c>
      <c r="AA29" s="124"/>
      <c r="AB29" s="75">
        <v>1</v>
      </c>
      <c r="AC29" s="75"/>
      <c r="AD29" s="122">
        <f t="shared" si="7"/>
        <v>0</v>
      </c>
      <c r="AE29" s="75"/>
      <c r="AF29" s="124"/>
      <c r="AG29" s="122">
        <f t="shared" si="8"/>
        <v>0</v>
      </c>
      <c r="AH29" s="124"/>
      <c r="AI29" s="128">
        <f t="shared" si="2"/>
        <v>1</v>
      </c>
      <c r="AJ29" s="128">
        <f t="shared" si="2"/>
        <v>0</v>
      </c>
      <c r="AK29" s="122">
        <f t="shared" si="9"/>
        <v>0</v>
      </c>
      <c r="AL29" s="126">
        <f t="shared" si="10"/>
        <v>0</v>
      </c>
      <c r="AM29" s="122">
        <f t="shared" si="11"/>
        <v>0</v>
      </c>
      <c r="AN29" s="127" t="s">
        <v>53</v>
      </c>
      <c r="AO29" s="78"/>
      <c r="AP29" s="78"/>
    </row>
    <row r="30" spans="1:42" ht="57" x14ac:dyDescent="0.25">
      <c r="A30" s="75">
        <v>15</v>
      </c>
      <c r="B30" s="94" t="s">
        <v>266</v>
      </c>
      <c r="C30" s="76" t="s">
        <v>267</v>
      </c>
      <c r="D30" s="76" t="s">
        <v>244</v>
      </c>
      <c r="E30" s="80">
        <v>43922</v>
      </c>
      <c r="F30" s="80">
        <v>44196</v>
      </c>
      <c r="G30" s="75"/>
      <c r="H30" s="75"/>
      <c r="I30" s="122" t="str">
        <f t="shared" si="0"/>
        <v/>
      </c>
      <c r="J30" s="75"/>
      <c r="K30" s="124"/>
      <c r="L30" s="122" t="str">
        <f t="shared" si="1"/>
        <v/>
      </c>
      <c r="M30" s="124"/>
      <c r="N30" s="75">
        <v>1</v>
      </c>
      <c r="O30" s="75"/>
      <c r="P30" s="122">
        <f t="shared" si="12"/>
        <v>0</v>
      </c>
      <c r="Q30" s="75"/>
      <c r="R30" s="124"/>
      <c r="S30" s="122">
        <f t="shared" si="4"/>
        <v>0</v>
      </c>
      <c r="T30" s="124"/>
      <c r="U30" s="75"/>
      <c r="V30" s="75"/>
      <c r="W30" s="122" t="str">
        <f t="shared" si="5"/>
        <v/>
      </c>
      <c r="X30" s="75"/>
      <c r="Y30" s="124"/>
      <c r="Z30" s="122" t="str">
        <f t="shared" si="6"/>
        <v/>
      </c>
      <c r="AA30" s="124"/>
      <c r="AB30" s="75">
        <v>1</v>
      </c>
      <c r="AC30" s="75"/>
      <c r="AD30" s="122">
        <f t="shared" si="7"/>
        <v>0</v>
      </c>
      <c r="AE30" s="75"/>
      <c r="AF30" s="124"/>
      <c r="AG30" s="122">
        <f t="shared" si="8"/>
        <v>0</v>
      </c>
      <c r="AH30" s="124"/>
      <c r="AI30" s="128">
        <f t="shared" si="2"/>
        <v>2</v>
      </c>
      <c r="AJ30" s="128">
        <f t="shared" si="2"/>
        <v>0</v>
      </c>
      <c r="AK30" s="122">
        <f t="shared" si="9"/>
        <v>0</v>
      </c>
      <c r="AL30" s="126">
        <f t="shared" si="10"/>
        <v>0</v>
      </c>
      <c r="AM30" s="122">
        <f t="shared" si="11"/>
        <v>0</v>
      </c>
      <c r="AN30" s="127" t="s">
        <v>53</v>
      </c>
      <c r="AO30" s="78"/>
      <c r="AP30" s="78"/>
    </row>
    <row r="31" spans="1:42" ht="57" x14ac:dyDescent="0.25">
      <c r="A31" s="75">
        <v>16</v>
      </c>
      <c r="B31" s="94" t="s">
        <v>268</v>
      </c>
      <c r="C31" s="76" t="s">
        <v>269</v>
      </c>
      <c r="D31" s="76" t="s">
        <v>244</v>
      </c>
      <c r="E31" s="80">
        <v>44166</v>
      </c>
      <c r="F31" s="80">
        <v>44195</v>
      </c>
      <c r="G31" s="75"/>
      <c r="H31" s="75"/>
      <c r="I31" s="122" t="str">
        <f t="shared" si="0"/>
        <v/>
      </c>
      <c r="J31" s="75"/>
      <c r="K31" s="124"/>
      <c r="L31" s="122" t="str">
        <f t="shared" si="1"/>
        <v/>
      </c>
      <c r="M31" s="124"/>
      <c r="N31" s="75"/>
      <c r="O31" s="75"/>
      <c r="P31" s="122" t="str">
        <f t="shared" si="12"/>
        <v/>
      </c>
      <c r="Q31" s="75"/>
      <c r="R31" s="124"/>
      <c r="S31" s="122" t="str">
        <f t="shared" si="4"/>
        <v/>
      </c>
      <c r="T31" s="124"/>
      <c r="U31" s="129"/>
      <c r="V31" s="75"/>
      <c r="W31" s="122" t="str">
        <f t="shared" si="5"/>
        <v/>
      </c>
      <c r="X31" s="75"/>
      <c r="Y31" s="124"/>
      <c r="Z31" s="122" t="str">
        <f t="shared" si="6"/>
        <v/>
      </c>
      <c r="AA31" s="124"/>
      <c r="AB31" s="75">
        <v>1</v>
      </c>
      <c r="AC31" s="75"/>
      <c r="AD31" s="122">
        <f t="shared" si="7"/>
        <v>0</v>
      </c>
      <c r="AE31" s="75"/>
      <c r="AF31" s="124"/>
      <c r="AG31" s="122">
        <f t="shared" si="8"/>
        <v>0</v>
      </c>
      <c r="AH31" s="124"/>
      <c r="AI31" s="128">
        <f t="shared" si="2"/>
        <v>1</v>
      </c>
      <c r="AJ31" s="128">
        <f t="shared" si="2"/>
        <v>0</v>
      </c>
      <c r="AK31" s="122">
        <f t="shared" si="9"/>
        <v>0</v>
      </c>
      <c r="AL31" s="126">
        <f t="shared" si="10"/>
        <v>0</v>
      </c>
      <c r="AM31" s="122">
        <f t="shared" si="11"/>
        <v>0</v>
      </c>
      <c r="AN31" s="127" t="s">
        <v>53</v>
      </c>
      <c r="AO31" s="78"/>
      <c r="AP31" s="78"/>
    </row>
    <row r="32" spans="1:42" ht="57" x14ac:dyDescent="0.25">
      <c r="A32" s="75">
        <v>17</v>
      </c>
      <c r="B32" s="94" t="s">
        <v>270</v>
      </c>
      <c r="C32" s="76" t="s">
        <v>271</v>
      </c>
      <c r="D32" s="76" t="s">
        <v>244</v>
      </c>
      <c r="E32" s="80">
        <v>43922</v>
      </c>
      <c r="F32" s="80">
        <v>44195</v>
      </c>
      <c r="G32" s="75"/>
      <c r="H32" s="75"/>
      <c r="I32" s="122" t="str">
        <f t="shared" si="0"/>
        <v/>
      </c>
      <c r="J32" s="75"/>
      <c r="K32" s="124"/>
      <c r="L32" s="122" t="str">
        <f t="shared" si="1"/>
        <v/>
      </c>
      <c r="M32" s="124"/>
      <c r="N32" s="75"/>
      <c r="O32" s="75"/>
      <c r="P32" s="122" t="str">
        <f t="shared" si="12"/>
        <v/>
      </c>
      <c r="Q32" s="75"/>
      <c r="R32" s="124"/>
      <c r="S32" s="122" t="str">
        <f t="shared" si="4"/>
        <v/>
      </c>
      <c r="T32" s="124"/>
      <c r="U32" s="129">
        <v>1</v>
      </c>
      <c r="V32" s="75"/>
      <c r="W32" s="122">
        <f t="shared" si="5"/>
        <v>0</v>
      </c>
      <c r="X32" s="75"/>
      <c r="Y32" s="124"/>
      <c r="Z32" s="122">
        <f t="shared" si="6"/>
        <v>0</v>
      </c>
      <c r="AA32" s="124"/>
      <c r="AB32" s="75"/>
      <c r="AC32" s="75"/>
      <c r="AD32" s="122" t="str">
        <f t="shared" si="7"/>
        <v/>
      </c>
      <c r="AE32" s="75"/>
      <c r="AF32" s="124"/>
      <c r="AG32" s="122" t="str">
        <f t="shared" si="8"/>
        <v/>
      </c>
      <c r="AH32" s="124"/>
      <c r="AI32" s="128">
        <f t="shared" si="2"/>
        <v>1</v>
      </c>
      <c r="AJ32" s="128">
        <f t="shared" si="2"/>
        <v>0</v>
      </c>
      <c r="AK32" s="122">
        <f t="shared" si="9"/>
        <v>0</v>
      </c>
      <c r="AL32" s="126">
        <f t="shared" si="10"/>
        <v>0</v>
      </c>
      <c r="AM32" s="122">
        <f t="shared" si="11"/>
        <v>0</v>
      </c>
      <c r="AN32" s="127" t="s">
        <v>53</v>
      </c>
      <c r="AO32" s="78"/>
      <c r="AP32" s="78"/>
    </row>
    <row r="33" spans="1:42" ht="57" x14ac:dyDescent="0.25">
      <c r="A33" s="129"/>
      <c r="B33" s="129"/>
      <c r="C33" s="75"/>
      <c r="D33" s="75"/>
      <c r="E33" s="75"/>
      <c r="F33" s="75"/>
      <c r="G33" s="75"/>
      <c r="H33" s="75"/>
      <c r="I33" s="122" t="str">
        <f t="shared" si="0"/>
        <v/>
      </c>
      <c r="J33" s="75"/>
      <c r="K33" s="124"/>
      <c r="L33" s="122" t="str">
        <f t="shared" si="1"/>
        <v/>
      </c>
      <c r="M33" s="124"/>
      <c r="N33" s="75"/>
      <c r="O33" s="75"/>
      <c r="P33" s="122" t="str">
        <f t="shared" si="3"/>
        <v/>
      </c>
      <c r="Q33" s="75"/>
      <c r="R33" s="124"/>
      <c r="S33" s="122" t="str">
        <f t="shared" si="4"/>
        <v/>
      </c>
      <c r="T33" s="124"/>
      <c r="U33" s="75"/>
      <c r="V33" s="75"/>
      <c r="W33" s="122" t="str">
        <f t="shared" si="5"/>
        <v/>
      </c>
      <c r="X33" s="75"/>
      <c r="Y33" s="124"/>
      <c r="Z33" s="122" t="str">
        <f t="shared" si="6"/>
        <v/>
      </c>
      <c r="AA33" s="124"/>
      <c r="AB33" s="75"/>
      <c r="AC33" s="75"/>
      <c r="AD33" s="122" t="str">
        <f t="shared" si="7"/>
        <v/>
      </c>
      <c r="AE33" s="75"/>
      <c r="AF33" s="124"/>
      <c r="AG33" s="122" t="str">
        <f t="shared" si="8"/>
        <v/>
      </c>
      <c r="AH33" s="124"/>
      <c r="AI33" s="128">
        <f t="shared" si="2"/>
        <v>0</v>
      </c>
      <c r="AJ33" s="128">
        <f t="shared" si="2"/>
        <v>0</v>
      </c>
      <c r="AK33" s="122" t="str">
        <f t="shared" si="9"/>
        <v/>
      </c>
      <c r="AL33" s="126">
        <f t="shared" si="10"/>
        <v>0</v>
      </c>
      <c r="AM33" s="122" t="str">
        <f t="shared" si="11"/>
        <v/>
      </c>
      <c r="AN33" s="127" t="s">
        <v>53</v>
      </c>
      <c r="AO33" s="78"/>
      <c r="AP33" s="78"/>
    </row>
    <row r="34" spans="1:42" ht="57" x14ac:dyDescent="0.25">
      <c r="A34" s="129"/>
      <c r="B34" s="130" t="s">
        <v>169</v>
      </c>
      <c r="C34" s="75"/>
      <c r="D34" s="75"/>
      <c r="E34" s="75"/>
      <c r="F34" s="75"/>
      <c r="G34" s="75"/>
      <c r="H34" s="75"/>
      <c r="I34" s="122" t="str">
        <f t="shared" si="0"/>
        <v/>
      </c>
      <c r="J34" s="75"/>
      <c r="K34" s="124"/>
      <c r="L34" s="122" t="str">
        <f t="shared" si="1"/>
        <v/>
      </c>
      <c r="M34" s="124"/>
      <c r="N34" s="75"/>
      <c r="O34" s="75"/>
      <c r="P34" s="122" t="str">
        <f t="shared" si="3"/>
        <v/>
      </c>
      <c r="Q34" s="75"/>
      <c r="R34" s="124"/>
      <c r="S34" s="122" t="str">
        <f t="shared" si="4"/>
        <v/>
      </c>
      <c r="T34" s="124"/>
      <c r="U34" s="75"/>
      <c r="V34" s="75"/>
      <c r="W34" s="122" t="str">
        <f t="shared" si="5"/>
        <v/>
      </c>
      <c r="X34" s="75"/>
      <c r="Y34" s="124"/>
      <c r="Z34" s="122" t="str">
        <f t="shared" si="6"/>
        <v/>
      </c>
      <c r="AA34" s="124"/>
      <c r="AB34" s="75"/>
      <c r="AC34" s="75"/>
      <c r="AD34" s="122" t="str">
        <f t="shared" si="7"/>
        <v/>
      </c>
      <c r="AE34" s="75"/>
      <c r="AF34" s="124"/>
      <c r="AG34" s="122" t="str">
        <f t="shared" si="8"/>
        <v/>
      </c>
      <c r="AH34" s="124"/>
      <c r="AI34" s="128">
        <f t="shared" si="2"/>
        <v>0</v>
      </c>
      <c r="AJ34" s="128">
        <f t="shared" si="2"/>
        <v>0</v>
      </c>
      <c r="AK34" s="122" t="str">
        <f t="shared" si="9"/>
        <v/>
      </c>
      <c r="AL34" s="126">
        <f t="shared" si="10"/>
        <v>0</v>
      </c>
      <c r="AM34" s="122" t="str">
        <f t="shared" si="11"/>
        <v/>
      </c>
      <c r="AN34" s="127" t="s">
        <v>53</v>
      </c>
      <c r="AO34" s="78"/>
      <c r="AP34" s="78"/>
    </row>
    <row r="35" spans="1:42" ht="15" x14ac:dyDescent="0.25">
      <c r="A35" s="81"/>
      <c r="B35" s="81"/>
      <c r="C35" s="81"/>
      <c r="D35" s="81"/>
      <c r="E35" s="81"/>
      <c r="F35" s="81"/>
      <c r="G35" s="81">
        <f>SUM(G16:G34)</f>
        <v>6</v>
      </c>
      <c r="H35" s="81">
        <f>SUM(H16:H34)</f>
        <v>3</v>
      </c>
      <c r="I35" s="82"/>
      <c r="J35" s="81"/>
      <c r="K35" s="81">
        <f>SUM(K16:K34)</f>
        <v>0</v>
      </c>
      <c r="L35" s="81"/>
      <c r="M35" s="81"/>
      <c r="N35" s="81">
        <f>SUM(N16:N34)</f>
        <v>8</v>
      </c>
      <c r="O35" s="81">
        <f>SUM(O16:O34)</f>
        <v>0</v>
      </c>
      <c r="P35" s="81"/>
      <c r="Q35" s="81"/>
      <c r="R35" s="81">
        <f>SUM(R16:R34)</f>
        <v>0</v>
      </c>
      <c r="S35" s="81"/>
      <c r="T35" s="81"/>
      <c r="U35" s="81">
        <f>SUM(U16:U34)</f>
        <v>10</v>
      </c>
      <c r="V35" s="81">
        <f>SUM(V16:V34)</f>
        <v>0</v>
      </c>
      <c r="W35" s="81"/>
      <c r="X35" s="81"/>
      <c r="Y35" s="81">
        <f>SUM(Y16:Y34)</f>
        <v>0</v>
      </c>
      <c r="Z35" s="81"/>
      <c r="AA35" s="81"/>
      <c r="AB35" s="81">
        <f>SUM(AB16:AB34)</f>
        <v>15</v>
      </c>
      <c r="AC35" s="81">
        <f>SUM(AC16:AC34)</f>
        <v>0</v>
      </c>
      <c r="AD35" s="81"/>
      <c r="AE35" s="81"/>
      <c r="AF35" s="81">
        <f>SUM(AF16:AF34)</f>
        <v>0</v>
      </c>
      <c r="AG35" s="81"/>
      <c r="AH35" s="81"/>
      <c r="AI35" s="81">
        <f t="shared" ref="AI35:AL35" si="13">SUM(AI16:AI34)</f>
        <v>39</v>
      </c>
      <c r="AJ35" s="81">
        <f t="shared" si="13"/>
        <v>3</v>
      </c>
      <c r="AK35" s="82"/>
      <c r="AL35" s="81">
        <f t="shared" si="13"/>
        <v>0</v>
      </c>
      <c r="AM35" s="82"/>
      <c r="AN35" s="81"/>
      <c r="AO35" s="81"/>
      <c r="AP35" s="81"/>
    </row>
    <row r="36" spans="1:42" ht="17.25" x14ac:dyDescent="0.25">
      <c r="A36" s="65"/>
      <c r="B36" s="83" t="s">
        <v>142</v>
      </c>
      <c r="C36" s="83" t="s">
        <v>2</v>
      </c>
      <c r="D36" s="84"/>
      <c r="E36" s="84"/>
      <c r="F36" s="84"/>
      <c r="G36" s="225" t="s">
        <v>5</v>
      </c>
      <c r="H36" s="225"/>
      <c r="I36" s="225"/>
      <c r="J36" s="225"/>
      <c r="K36" s="85"/>
      <c r="L36" s="85"/>
      <c r="M36" s="85"/>
      <c r="N36" s="225" t="s">
        <v>6</v>
      </c>
      <c r="O36" s="225"/>
      <c r="P36" s="225"/>
      <c r="Q36" s="225"/>
      <c r="R36" s="85"/>
      <c r="S36" s="85"/>
      <c r="T36" s="85"/>
      <c r="U36" s="225" t="s">
        <v>7</v>
      </c>
      <c r="V36" s="225"/>
      <c r="W36" s="225"/>
      <c r="X36" s="225"/>
      <c r="Y36" s="85"/>
      <c r="Z36" s="85"/>
      <c r="AA36" s="85"/>
      <c r="AB36" s="225" t="s">
        <v>8</v>
      </c>
      <c r="AC36" s="225"/>
      <c r="AD36" s="225"/>
      <c r="AE36" s="225"/>
      <c r="AF36" s="85"/>
      <c r="AG36" s="85"/>
      <c r="AH36" s="85"/>
      <c r="AI36" s="225" t="s">
        <v>141</v>
      </c>
      <c r="AJ36" s="225"/>
      <c r="AK36" s="225"/>
      <c r="AL36" s="86"/>
      <c r="AM36" s="65"/>
      <c r="AN36" s="65"/>
      <c r="AO36" s="65"/>
      <c r="AP36" s="65"/>
    </row>
    <row r="37" spans="1:42" ht="24" customHeight="1" x14ac:dyDescent="0.25">
      <c r="A37" s="65"/>
      <c r="B37" s="87"/>
      <c r="C37" s="88"/>
      <c r="D37" s="219" t="s">
        <v>148</v>
      </c>
      <c r="E37" s="219"/>
      <c r="F37" s="220"/>
      <c r="G37" s="226">
        <f>+G35/$AI$35</f>
        <v>0.15384615384615385</v>
      </c>
      <c r="H37" s="227"/>
      <c r="I37" s="227"/>
      <c r="J37" s="227"/>
      <c r="K37" s="89"/>
      <c r="L37" s="89"/>
      <c r="M37" s="89"/>
      <c r="N37" s="227">
        <f>+N35/$AI$35</f>
        <v>0.20512820512820512</v>
      </c>
      <c r="O37" s="227"/>
      <c r="P37" s="227"/>
      <c r="Q37" s="227"/>
      <c r="R37" s="89"/>
      <c r="S37" s="89"/>
      <c r="T37" s="89"/>
      <c r="U37" s="227">
        <f>+U35/$AI$35</f>
        <v>0.25641025641025639</v>
      </c>
      <c r="V37" s="227"/>
      <c r="W37" s="227"/>
      <c r="X37" s="227"/>
      <c r="Y37" s="89"/>
      <c r="Z37" s="89"/>
      <c r="AA37" s="89"/>
      <c r="AB37" s="227">
        <f>+AB35/$AI$35</f>
        <v>0.38461538461538464</v>
      </c>
      <c r="AC37" s="227"/>
      <c r="AD37" s="227"/>
      <c r="AE37" s="227"/>
      <c r="AF37" s="89"/>
      <c r="AG37" s="89"/>
      <c r="AH37" s="89"/>
      <c r="AI37" s="227">
        <f>+AI35/$AI$35</f>
        <v>1</v>
      </c>
      <c r="AJ37" s="227"/>
      <c r="AK37" s="228"/>
      <c r="AL37" s="86"/>
      <c r="AM37" s="86"/>
      <c r="AN37" s="65"/>
      <c r="AO37" s="65"/>
      <c r="AP37" s="65"/>
    </row>
    <row r="38" spans="1:42" ht="25.5" customHeight="1" x14ac:dyDescent="0.25">
      <c r="A38" s="65"/>
      <c r="B38" s="90"/>
      <c r="C38" s="91"/>
      <c r="D38" s="219" t="s">
        <v>149</v>
      </c>
      <c r="E38" s="219"/>
      <c r="F38" s="220"/>
      <c r="G38" s="221">
        <f>+H35/$AI$35</f>
        <v>7.6923076923076927E-2</v>
      </c>
      <c r="H38" s="222"/>
      <c r="I38" s="222"/>
      <c r="J38" s="222"/>
      <c r="K38" s="89"/>
      <c r="L38" s="89"/>
      <c r="M38" s="89"/>
      <c r="N38" s="222">
        <f>+O35/$AI$35</f>
        <v>0</v>
      </c>
      <c r="O38" s="222"/>
      <c r="P38" s="222"/>
      <c r="Q38" s="222"/>
      <c r="R38" s="89"/>
      <c r="S38" s="89"/>
      <c r="T38" s="89"/>
      <c r="U38" s="222">
        <f>+V35/$AI$35</f>
        <v>0</v>
      </c>
      <c r="V38" s="222"/>
      <c r="W38" s="222"/>
      <c r="X38" s="222"/>
      <c r="Y38" s="89"/>
      <c r="Z38" s="89"/>
      <c r="AA38" s="89"/>
      <c r="AB38" s="222">
        <f>+AC35/$AI$35</f>
        <v>0</v>
      </c>
      <c r="AC38" s="222"/>
      <c r="AD38" s="222"/>
      <c r="AE38" s="222"/>
      <c r="AF38" s="89"/>
      <c r="AG38" s="89"/>
      <c r="AH38" s="89"/>
      <c r="AI38" s="222">
        <f>+AJ35/$AI$35</f>
        <v>7.6923076923076927E-2</v>
      </c>
      <c r="AJ38" s="222"/>
      <c r="AK38" s="223"/>
      <c r="AL38" s="86"/>
      <c r="AM38" s="86"/>
      <c r="AN38" s="65"/>
      <c r="AO38" s="65"/>
      <c r="AP38" s="65"/>
    </row>
    <row r="39" spans="1:42" ht="23.25" customHeight="1" x14ac:dyDescent="0.25">
      <c r="A39" s="65"/>
      <c r="B39" s="90"/>
      <c r="C39" s="91"/>
      <c r="D39" s="219" t="s">
        <v>160</v>
      </c>
      <c r="E39" s="219"/>
      <c r="F39" s="220"/>
      <c r="G39" s="224">
        <f>+K35/$AI$35</f>
        <v>0</v>
      </c>
      <c r="H39" s="217"/>
      <c r="I39" s="217"/>
      <c r="J39" s="217"/>
      <c r="K39" s="89"/>
      <c r="L39" s="89"/>
      <c r="M39" s="89"/>
      <c r="N39" s="217">
        <f>+R35/$AI$35</f>
        <v>0</v>
      </c>
      <c r="O39" s="217"/>
      <c r="P39" s="217"/>
      <c r="Q39" s="217"/>
      <c r="R39" s="89"/>
      <c r="S39" s="89"/>
      <c r="T39" s="89"/>
      <c r="U39" s="217">
        <f>+Y35/$AI$35</f>
        <v>0</v>
      </c>
      <c r="V39" s="217"/>
      <c r="W39" s="217"/>
      <c r="X39" s="217"/>
      <c r="Y39" s="89"/>
      <c r="Z39" s="89"/>
      <c r="AA39" s="89"/>
      <c r="AB39" s="217">
        <f>+AF35/$AI$35</f>
        <v>0</v>
      </c>
      <c r="AC39" s="217"/>
      <c r="AD39" s="217"/>
      <c r="AE39" s="217"/>
      <c r="AF39" s="89"/>
      <c r="AG39" s="89"/>
      <c r="AH39" s="89"/>
      <c r="AI39" s="217">
        <f>+AL35/$AI$35</f>
        <v>0</v>
      </c>
      <c r="AJ39" s="217"/>
      <c r="AK39" s="218"/>
      <c r="AL39" s="65"/>
      <c r="AM39" s="65"/>
      <c r="AN39" s="65"/>
      <c r="AO39" s="65"/>
      <c r="AP39" s="65"/>
    </row>
    <row r="40" spans="1:42" x14ac:dyDescent="0.25">
      <c r="A40" s="65"/>
      <c r="B40" s="92"/>
      <c r="C40" s="93"/>
      <c r="D40" s="65"/>
      <c r="E40" s="65"/>
      <c r="F40" s="65"/>
      <c r="G40" s="65"/>
      <c r="H40" s="65"/>
      <c r="I40" s="65"/>
      <c r="J40" s="65"/>
      <c r="N40" s="65"/>
      <c r="O40" s="65"/>
      <c r="P40" s="65"/>
      <c r="Q40" s="65"/>
      <c r="U40" s="65"/>
      <c r="V40" s="65"/>
      <c r="W40" s="65"/>
      <c r="X40" s="65"/>
      <c r="AB40" s="65"/>
      <c r="AC40" s="65"/>
      <c r="AD40" s="65"/>
      <c r="AE40" s="65"/>
      <c r="AI40" s="65"/>
      <c r="AJ40" s="65"/>
      <c r="AK40" s="65"/>
      <c r="AL40" s="65"/>
      <c r="AM40" s="65"/>
      <c r="AN40" s="65"/>
      <c r="AO40" s="65"/>
      <c r="AP40" s="65"/>
    </row>
  </sheetData>
  <mergeCells count="69">
    <mergeCell ref="A1:B3"/>
    <mergeCell ref="C1:AN1"/>
    <mergeCell ref="C2:AN2"/>
    <mergeCell ref="C3:AN3"/>
    <mergeCell ref="A5:I5"/>
    <mergeCell ref="N5:X5"/>
    <mergeCell ref="A6:B6"/>
    <mergeCell ref="C6:I6"/>
    <mergeCell ref="N6:P6"/>
    <mergeCell ref="Q6:X6"/>
    <mergeCell ref="A7:B7"/>
    <mergeCell ref="C7:I7"/>
    <mergeCell ref="N7:P7"/>
    <mergeCell ref="Q7:X7"/>
    <mergeCell ref="A8:B8"/>
    <mergeCell ref="C8:I8"/>
    <mergeCell ref="N8:P8"/>
    <mergeCell ref="Q8:X8"/>
    <mergeCell ref="A9:B9"/>
    <mergeCell ref="C9:I9"/>
    <mergeCell ref="N9:P9"/>
    <mergeCell ref="Q9:X9"/>
    <mergeCell ref="A13:A15"/>
    <mergeCell ref="B13:B15"/>
    <mergeCell ref="C13:C15"/>
    <mergeCell ref="D13:D15"/>
    <mergeCell ref="E13:F14"/>
    <mergeCell ref="A10:B10"/>
    <mergeCell ref="C10:I10"/>
    <mergeCell ref="N10:P10"/>
    <mergeCell ref="Q10:X10"/>
    <mergeCell ref="A11:B11"/>
    <mergeCell ref="C11:I11"/>
    <mergeCell ref="G14:J14"/>
    <mergeCell ref="K14:M14"/>
    <mergeCell ref="AB13:AH13"/>
    <mergeCell ref="AI13:AM14"/>
    <mergeCell ref="AN13:AN14"/>
    <mergeCell ref="N14:T14"/>
    <mergeCell ref="U14:X14"/>
    <mergeCell ref="Y14:AA14"/>
    <mergeCell ref="AB14:AE14"/>
    <mergeCell ref="AF14:AH14"/>
    <mergeCell ref="G13:M13"/>
    <mergeCell ref="N13:T13"/>
    <mergeCell ref="U13:AA13"/>
    <mergeCell ref="AI36:AK36"/>
    <mergeCell ref="D37:F37"/>
    <mergeCell ref="G37:J37"/>
    <mergeCell ref="N37:Q37"/>
    <mergeCell ref="U37:X37"/>
    <mergeCell ref="AB37:AE37"/>
    <mergeCell ref="AI37:AK37"/>
    <mergeCell ref="G36:J36"/>
    <mergeCell ref="N36:Q36"/>
    <mergeCell ref="U36:X36"/>
    <mergeCell ref="AB36:AE36"/>
    <mergeCell ref="AI39:AK39"/>
    <mergeCell ref="D38:F38"/>
    <mergeCell ref="G38:J38"/>
    <mergeCell ref="N38:Q38"/>
    <mergeCell ref="U38:X38"/>
    <mergeCell ref="AB38:AE38"/>
    <mergeCell ref="AI38:AK38"/>
    <mergeCell ref="D39:F39"/>
    <mergeCell ref="G39:J39"/>
    <mergeCell ref="N39:Q39"/>
    <mergeCell ref="U39:X39"/>
    <mergeCell ref="AB39:AE39"/>
  </mergeCells>
  <conditionalFormatting sqref="AK25:AK28">
    <cfRule type="iconSet" priority="41">
      <iconSet iconSet="3TrafficLights2">
        <cfvo type="percent" val="0"/>
        <cfvo type="num" val="0.7"/>
        <cfvo type="num" val="0.9"/>
      </iconSet>
    </cfRule>
    <cfRule type="cellIs" dxfId="215" priority="42" stopIfTrue="1" operator="greaterThan">
      <formula>0.9</formula>
    </cfRule>
    <cfRule type="cellIs" dxfId="214" priority="43" stopIfTrue="1" operator="between">
      <formula>0.7</formula>
      <formula>0.89</formula>
    </cfRule>
    <cfRule type="cellIs" dxfId="213" priority="44" stopIfTrue="1" operator="between">
      <formula>0</formula>
      <formula>0.69</formula>
    </cfRule>
  </conditionalFormatting>
  <conditionalFormatting sqref="I25:I28">
    <cfRule type="iconSet" priority="45">
      <iconSet iconSet="3TrafficLights2">
        <cfvo type="percent" val="0"/>
        <cfvo type="num" val="0.7"/>
        <cfvo type="num" val="0.9"/>
      </iconSet>
    </cfRule>
    <cfRule type="cellIs" dxfId="212" priority="46" stopIfTrue="1" operator="greaterThanOrEqual">
      <formula>0.9</formula>
    </cfRule>
    <cfRule type="cellIs" dxfId="211" priority="47" stopIfTrue="1" operator="between">
      <formula>0.7</formula>
      <formula>0.89</formula>
    </cfRule>
    <cfRule type="cellIs" dxfId="210" priority="48" stopIfTrue="1" operator="between">
      <formula>0</formula>
      <formula>0.69</formula>
    </cfRule>
  </conditionalFormatting>
  <conditionalFormatting sqref="W25:W28">
    <cfRule type="iconSet" priority="49">
      <iconSet iconSet="3TrafficLights2">
        <cfvo type="percent" val="0"/>
        <cfvo type="num" val="0.7"/>
        <cfvo type="num" val="0.9"/>
      </iconSet>
    </cfRule>
    <cfRule type="cellIs" dxfId="209" priority="50" stopIfTrue="1" operator="greaterThan">
      <formula>0.9</formula>
    </cfRule>
    <cfRule type="cellIs" dxfId="208" priority="51" stopIfTrue="1" operator="between">
      <formula>0.7</formula>
      <formula>0.89</formula>
    </cfRule>
    <cfRule type="cellIs" dxfId="207" priority="52" stopIfTrue="1" operator="between">
      <formula>0</formula>
      <formula>0.69</formula>
    </cfRule>
  </conditionalFormatting>
  <conditionalFormatting sqref="L25:L28">
    <cfRule type="iconSet" priority="53">
      <iconSet iconSet="3TrafficLights2">
        <cfvo type="percent" val="0"/>
        <cfvo type="num" val="0.7"/>
        <cfvo type="num" val="0.9"/>
      </iconSet>
    </cfRule>
    <cfRule type="cellIs" dxfId="206" priority="54" stopIfTrue="1" operator="greaterThanOrEqual">
      <formula>0.9</formula>
    </cfRule>
    <cfRule type="cellIs" dxfId="205" priority="55" stopIfTrue="1" operator="between">
      <formula>0.7</formula>
      <formula>0.89</formula>
    </cfRule>
    <cfRule type="cellIs" dxfId="204" priority="56" stopIfTrue="1" operator="between">
      <formula>0</formula>
      <formula>0.69</formula>
    </cfRule>
  </conditionalFormatting>
  <conditionalFormatting sqref="P25:P28">
    <cfRule type="iconSet" priority="57">
      <iconSet iconSet="3TrafficLights2">
        <cfvo type="percent" val="0"/>
        <cfvo type="num" val="0.7"/>
        <cfvo type="num" val="0.9"/>
      </iconSet>
    </cfRule>
    <cfRule type="cellIs" dxfId="203" priority="58" stopIfTrue="1" operator="greaterThanOrEqual">
      <formula>0.9</formula>
    </cfRule>
    <cfRule type="cellIs" dxfId="202" priority="59" stopIfTrue="1" operator="between">
      <formula>0.7</formula>
      <formula>0.89</formula>
    </cfRule>
    <cfRule type="cellIs" dxfId="201" priority="60" stopIfTrue="1" operator="between">
      <formula>0</formula>
      <formula>0.69</formula>
    </cfRule>
  </conditionalFormatting>
  <conditionalFormatting sqref="S25:S28">
    <cfRule type="iconSet" priority="61">
      <iconSet iconSet="3TrafficLights2">
        <cfvo type="percent" val="0"/>
        <cfvo type="num" val="0.7"/>
        <cfvo type="num" val="0.9"/>
      </iconSet>
    </cfRule>
    <cfRule type="cellIs" dxfId="200" priority="62" stopIfTrue="1" operator="greaterThanOrEqual">
      <formula>0.9</formula>
    </cfRule>
    <cfRule type="cellIs" dxfId="199" priority="63" stopIfTrue="1" operator="between">
      <formula>0.7</formula>
      <formula>0.89</formula>
    </cfRule>
    <cfRule type="cellIs" dxfId="198" priority="64" stopIfTrue="1" operator="between">
      <formula>0</formula>
      <formula>0.69</formula>
    </cfRule>
  </conditionalFormatting>
  <conditionalFormatting sqref="AD25:AD28">
    <cfRule type="iconSet" priority="65">
      <iconSet iconSet="3TrafficLights2">
        <cfvo type="percent" val="0"/>
        <cfvo type="num" val="0.7"/>
        <cfvo type="num" val="0.9"/>
      </iconSet>
    </cfRule>
    <cfRule type="cellIs" dxfId="197" priority="66" stopIfTrue="1" operator="greaterThanOrEqual">
      <formula>0.9</formula>
    </cfRule>
    <cfRule type="cellIs" dxfId="196" priority="67" stopIfTrue="1" operator="between">
      <formula>0.7</formula>
      <formula>0.89</formula>
    </cfRule>
    <cfRule type="cellIs" dxfId="195" priority="68" stopIfTrue="1" operator="between">
      <formula>0</formula>
      <formula>0.69</formula>
    </cfRule>
  </conditionalFormatting>
  <conditionalFormatting sqref="AG25:AG28">
    <cfRule type="iconSet" priority="69">
      <iconSet iconSet="3TrafficLights2">
        <cfvo type="percent" val="0"/>
        <cfvo type="num" val="0.7"/>
        <cfvo type="num" val="0.9"/>
      </iconSet>
    </cfRule>
    <cfRule type="cellIs" dxfId="194" priority="70" stopIfTrue="1" operator="greaterThanOrEqual">
      <formula>0.9</formula>
    </cfRule>
    <cfRule type="cellIs" dxfId="193" priority="71" stopIfTrue="1" operator="between">
      <formula>0.7</formula>
      <formula>0.89</formula>
    </cfRule>
    <cfRule type="cellIs" dxfId="192" priority="72" stopIfTrue="1" operator="between">
      <formula>0</formula>
      <formula>0.69</formula>
    </cfRule>
  </conditionalFormatting>
  <conditionalFormatting sqref="Z25:Z28">
    <cfRule type="iconSet" priority="73">
      <iconSet iconSet="3TrafficLights2">
        <cfvo type="percent" val="0"/>
        <cfvo type="num" val="0.7"/>
        <cfvo type="num" val="0.9"/>
      </iconSet>
    </cfRule>
    <cfRule type="cellIs" dxfId="191" priority="74" stopIfTrue="1" operator="greaterThanOrEqual">
      <formula>0.9</formula>
    </cfRule>
    <cfRule type="cellIs" dxfId="190" priority="75" stopIfTrue="1" operator="between">
      <formula>0.7</formula>
      <formula>0.89</formula>
    </cfRule>
    <cfRule type="cellIs" dxfId="189" priority="76" stopIfTrue="1" operator="between">
      <formula>0</formula>
      <formula>0.69</formula>
    </cfRule>
  </conditionalFormatting>
  <conditionalFormatting sqref="AM25:AM28">
    <cfRule type="iconSet" priority="77">
      <iconSet iconSet="3TrafficLights2">
        <cfvo type="percent" val="0"/>
        <cfvo type="num" val="0.7"/>
        <cfvo type="num" val="0.9"/>
      </iconSet>
    </cfRule>
    <cfRule type="cellIs" dxfId="188" priority="78" stopIfTrue="1" operator="greaterThanOrEqual">
      <formula>0.9</formula>
    </cfRule>
    <cfRule type="cellIs" dxfId="187" priority="79" stopIfTrue="1" operator="between">
      <formula>0.7</formula>
      <formula>0.89</formula>
    </cfRule>
    <cfRule type="cellIs" dxfId="186" priority="80" stopIfTrue="1" operator="between">
      <formula>0</formula>
      <formula>0.69</formula>
    </cfRule>
  </conditionalFormatting>
  <conditionalFormatting sqref="AK29:AK32">
    <cfRule type="iconSet" priority="1">
      <iconSet iconSet="3TrafficLights2">
        <cfvo type="percent" val="0"/>
        <cfvo type="num" val="0.7"/>
        <cfvo type="num" val="0.9"/>
      </iconSet>
    </cfRule>
    <cfRule type="cellIs" dxfId="185" priority="2" stopIfTrue="1" operator="greaterThan">
      <formula>0.9</formula>
    </cfRule>
    <cfRule type="cellIs" dxfId="184" priority="3" stopIfTrue="1" operator="between">
      <formula>0.7</formula>
      <formula>0.89</formula>
    </cfRule>
    <cfRule type="cellIs" dxfId="183" priority="4" stopIfTrue="1" operator="between">
      <formula>0</formula>
      <formula>0.69</formula>
    </cfRule>
  </conditionalFormatting>
  <conditionalFormatting sqref="I29:I32">
    <cfRule type="iconSet" priority="5">
      <iconSet iconSet="3TrafficLights2">
        <cfvo type="percent" val="0"/>
        <cfvo type="num" val="0.7"/>
        <cfvo type="num" val="0.9"/>
      </iconSet>
    </cfRule>
    <cfRule type="cellIs" dxfId="182" priority="6" stopIfTrue="1" operator="greaterThanOrEqual">
      <formula>0.9</formula>
    </cfRule>
    <cfRule type="cellIs" dxfId="181" priority="7" stopIfTrue="1" operator="between">
      <formula>0.7</formula>
      <formula>0.89</formula>
    </cfRule>
    <cfRule type="cellIs" dxfId="180" priority="8" stopIfTrue="1" operator="between">
      <formula>0</formula>
      <formula>0.69</formula>
    </cfRule>
  </conditionalFormatting>
  <conditionalFormatting sqref="W29:W32">
    <cfRule type="iconSet" priority="9">
      <iconSet iconSet="3TrafficLights2">
        <cfvo type="percent" val="0"/>
        <cfvo type="num" val="0.7"/>
        <cfvo type="num" val="0.9"/>
      </iconSet>
    </cfRule>
    <cfRule type="cellIs" dxfId="179" priority="10" stopIfTrue="1" operator="greaterThan">
      <formula>0.9</formula>
    </cfRule>
    <cfRule type="cellIs" dxfId="178" priority="11" stopIfTrue="1" operator="between">
      <formula>0.7</formula>
      <formula>0.89</formula>
    </cfRule>
    <cfRule type="cellIs" dxfId="177" priority="12" stopIfTrue="1" operator="between">
      <formula>0</formula>
      <formula>0.69</formula>
    </cfRule>
  </conditionalFormatting>
  <conditionalFormatting sqref="L29:L32">
    <cfRule type="iconSet" priority="13">
      <iconSet iconSet="3TrafficLights2">
        <cfvo type="percent" val="0"/>
        <cfvo type="num" val="0.7"/>
        <cfvo type="num" val="0.9"/>
      </iconSet>
    </cfRule>
    <cfRule type="cellIs" dxfId="176" priority="14" stopIfTrue="1" operator="greaterThanOrEqual">
      <formula>0.9</formula>
    </cfRule>
    <cfRule type="cellIs" dxfId="175" priority="15" stopIfTrue="1" operator="between">
      <formula>0.7</formula>
      <formula>0.89</formula>
    </cfRule>
    <cfRule type="cellIs" dxfId="174" priority="16" stopIfTrue="1" operator="between">
      <formula>0</formula>
      <formula>0.69</formula>
    </cfRule>
  </conditionalFormatting>
  <conditionalFormatting sqref="P29:P32">
    <cfRule type="iconSet" priority="17">
      <iconSet iconSet="3TrafficLights2">
        <cfvo type="percent" val="0"/>
        <cfvo type="num" val="0.7"/>
        <cfvo type="num" val="0.9"/>
      </iconSet>
    </cfRule>
    <cfRule type="cellIs" dxfId="173" priority="18" stopIfTrue="1" operator="greaterThanOrEqual">
      <formula>0.9</formula>
    </cfRule>
    <cfRule type="cellIs" dxfId="172" priority="19" stopIfTrue="1" operator="between">
      <formula>0.7</formula>
      <formula>0.89</formula>
    </cfRule>
    <cfRule type="cellIs" dxfId="171" priority="20" stopIfTrue="1" operator="between">
      <formula>0</formula>
      <formula>0.69</formula>
    </cfRule>
  </conditionalFormatting>
  <conditionalFormatting sqref="S29:S32">
    <cfRule type="iconSet" priority="21">
      <iconSet iconSet="3TrafficLights2">
        <cfvo type="percent" val="0"/>
        <cfvo type="num" val="0.7"/>
        <cfvo type="num" val="0.9"/>
      </iconSet>
    </cfRule>
    <cfRule type="cellIs" dxfId="170" priority="22" stopIfTrue="1" operator="greaterThanOrEqual">
      <formula>0.9</formula>
    </cfRule>
    <cfRule type="cellIs" dxfId="169" priority="23" stopIfTrue="1" operator="between">
      <formula>0.7</formula>
      <formula>0.89</formula>
    </cfRule>
    <cfRule type="cellIs" dxfId="168" priority="24" stopIfTrue="1" operator="between">
      <formula>0</formula>
      <formula>0.69</formula>
    </cfRule>
  </conditionalFormatting>
  <conditionalFormatting sqref="AD29:AD32">
    <cfRule type="iconSet" priority="25">
      <iconSet iconSet="3TrafficLights2">
        <cfvo type="percent" val="0"/>
        <cfvo type="num" val="0.7"/>
        <cfvo type="num" val="0.9"/>
      </iconSet>
    </cfRule>
    <cfRule type="cellIs" dxfId="167" priority="26" stopIfTrue="1" operator="greaterThanOrEqual">
      <formula>0.9</formula>
    </cfRule>
    <cfRule type="cellIs" dxfId="166" priority="27" stopIfTrue="1" operator="between">
      <formula>0.7</formula>
      <formula>0.89</formula>
    </cfRule>
    <cfRule type="cellIs" dxfId="165" priority="28" stopIfTrue="1" operator="between">
      <formula>0</formula>
      <formula>0.69</formula>
    </cfRule>
  </conditionalFormatting>
  <conditionalFormatting sqref="AG29:AG32">
    <cfRule type="iconSet" priority="29">
      <iconSet iconSet="3TrafficLights2">
        <cfvo type="percent" val="0"/>
        <cfvo type="num" val="0.7"/>
        <cfvo type="num" val="0.9"/>
      </iconSet>
    </cfRule>
    <cfRule type="cellIs" dxfId="164" priority="30" stopIfTrue="1" operator="greaterThanOrEqual">
      <formula>0.9</formula>
    </cfRule>
    <cfRule type="cellIs" dxfId="163" priority="31" stopIfTrue="1" operator="between">
      <formula>0.7</formula>
      <formula>0.89</formula>
    </cfRule>
    <cfRule type="cellIs" dxfId="162" priority="32" stopIfTrue="1" operator="between">
      <formula>0</formula>
      <formula>0.69</formula>
    </cfRule>
  </conditionalFormatting>
  <conditionalFormatting sqref="Z29:Z32">
    <cfRule type="iconSet" priority="33">
      <iconSet iconSet="3TrafficLights2">
        <cfvo type="percent" val="0"/>
        <cfvo type="num" val="0.7"/>
        <cfvo type="num" val="0.9"/>
      </iconSet>
    </cfRule>
    <cfRule type="cellIs" dxfId="161" priority="34" stopIfTrue="1" operator="greaterThanOrEqual">
      <formula>0.9</formula>
    </cfRule>
    <cfRule type="cellIs" dxfId="160" priority="35" stopIfTrue="1" operator="between">
      <formula>0.7</formula>
      <formula>0.89</formula>
    </cfRule>
    <cfRule type="cellIs" dxfId="159" priority="36" stopIfTrue="1" operator="between">
      <formula>0</formula>
      <formula>0.69</formula>
    </cfRule>
  </conditionalFormatting>
  <conditionalFormatting sqref="AM29:AM32">
    <cfRule type="iconSet" priority="37">
      <iconSet iconSet="3TrafficLights2">
        <cfvo type="percent" val="0"/>
        <cfvo type="num" val="0.7"/>
        <cfvo type="num" val="0.9"/>
      </iconSet>
    </cfRule>
    <cfRule type="cellIs" dxfId="158" priority="38" stopIfTrue="1" operator="greaterThanOrEqual">
      <formula>0.9</formula>
    </cfRule>
    <cfRule type="cellIs" dxfId="157" priority="39" stopIfTrue="1" operator="between">
      <formula>0.7</formula>
      <formula>0.89</formula>
    </cfRule>
    <cfRule type="cellIs" dxfId="156" priority="40" stopIfTrue="1" operator="between">
      <formula>0</formula>
      <formula>0.69</formula>
    </cfRule>
  </conditionalFormatting>
  <conditionalFormatting sqref="AK16:AK24 AK33:AK34">
    <cfRule type="iconSet" priority="81">
      <iconSet iconSet="3TrafficLights2">
        <cfvo type="percent" val="0"/>
        <cfvo type="num" val="0.7"/>
        <cfvo type="num" val="0.9"/>
      </iconSet>
    </cfRule>
    <cfRule type="cellIs" dxfId="155" priority="82" stopIfTrue="1" operator="greaterThan">
      <formula>0.9</formula>
    </cfRule>
    <cfRule type="cellIs" dxfId="154" priority="83" stopIfTrue="1" operator="between">
      <formula>0.7</formula>
      <formula>0.89</formula>
    </cfRule>
    <cfRule type="cellIs" dxfId="153" priority="84" stopIfTrue="1" operator="between">
      <formula>0</formula>
      <formula>0.69</formula>
    </cfRule>
  </conditionalFormatting>
  <conditionalFormatting sqref="I16:I24 I33:I34">
    <cfRule type="iconSet" priority="85">
      <iconSet iconSet="3TrafficLights2">
        <cfvo type="percent" val="0"/>
        <cfvo type="num" val="0.7"/>
        <cfvo type="num" val="0.9"/>
      </iconSet>
    </cfRule>
    <cfRule type="cellIs" dxfId="152" priority="86" stopIfTrue="1" operator="greaterThanOrEqual">
      <formula>0.9</formula>
    </cfRule>
    <cfRule type="cellIs" dxfId="151" priority="87" stopIfTrue="1" operator="between">
      <formula>0.7</formula>
      <formula>0.89</formula>
    </cfRule>
    <cfRule type="cellIs" dxfId="150" priority="88" stopIfTrue="1" operator="between">
      <formula>0</formula>
      <formula>0.69</formula>
    </cfRule>
  </conditionalFormatting>
  <conditionalFormatting sqref="W16:W24 W33:W34">
    <cfRule type="iconSet" priority="89">
      <iconSet iconSet="3TrafficLights2">
        <cfvo type="percent" val="0"/>
        <cfvo type="num" val="0.7"/>
        <cfvo type="num" val="0.9"/>
      </iconSet>
    </cfRule>
    <cfRule type="cellIs" dxfId="149" priority="90" stopIfTrue="1" operator="greaterThan">
      <formula>0.9</formula>
    </cfRule>
    <cfRule type="cellIs" dxfId="148" priority="91" stopIfTrue="1" operator="between">
      <formula>0.7</formula>
      <formula>0.89</formula>
    </cfRule>
    <cfRule type="cellIs" dxfId="147" priority="92" stopIfTrue="1" operator="between">
      <formula>0</formula>
      <formula>0.69</formula>
    </cfRule>
  </conditionalFormatting>
  <conditionalFormatting sqref="L16:L24 L33:L34">
    <cfRule type="iconSet" priority="93">
      <iconSet iconSet="3TrafficLights2">
        <cfvo type="percent" val="0"/>
        <cfvo type="num" val="0.7"/>
        <cfvo type="num" val="0.9"/>
      </iconSet>
    </cfRule>
    <cfRule type="cellIs" dxfId="146" priority="94" stopIfTrue="1" operator="greaterThanOrEqual">
      <formula>0.9</formula>
    </cfRule>
    <cfRule type="cellIs" dxfId="145" priority="95" stopIfTrue="1" operator="between">
      <formula>0.7</formula>
      <formula>0.89</formula>
    </cfRule>
    <cfRule type="cellIs" dxfId="144" priority="96" stopIfTrue="1" operator="between">
      <formula>0</formula>
      <formula>0.69</formula>
    </cfRule>
  </conditionalFormatting>
  <conditionalFormatting sqref="P16:P24 P33:P34">
    <cfRule type="iconSet" priority="97">
      <iconSet iconSet="3TrafficLights2">
        <cfvo type="percent" val="0"/>
        <cfvo type="num" val="0.7"/>
        <cfvo type="num" val="0.9"/>
      </iconSet>
    </cfRule>
    <cfRule type="cellIs" dxfId="143" priority="98" stopIfTrue="1" operator="greaterThanOrEqual">
      <formula>0.9</formula>
    </cfRule>
    <cfRule type="cellIs" dxfId="142" priority="99" stopIfTrue="1" operator="between">
      <formula>0.7</formula>
      <formula>0.89</formula>
    </cfRule>
    <cfRule type="cellIs" dxfId="141" priority="100" stopIfTrue="1" operator="between">
      <formula>0</formula>
      <formula>0.69</formula>
    </cfRule>
  </conditionalFormatting>
  <conditionalFormatting sqref="S16:S24 S33:S34">
    <cfRule type="iconSet" priority="101">
      <iconSet iconSet="3TrafficLights2">
        <cfvo type="percent" val="0"/>
        <cfvo type="num" val="0.7"/>
        <cfvo type="num" val="0.9"/>
      </iconSet>
    </cfRule>
    <cfRule type="cellIs" dxfId="140" priority="102" stopIfTrue="1" operator="greaterThanOrEqual">
      <formula>0.9</formula>
    </cfRule>
    <cfRule type="cellIs" dxfId="139" priority="103" stopIfTrue="1" operator="between">
      <formula>0.7</formula>
      <formula>0.89</formula>
    </cfRule>
    <cfRule type="cellIs" dxfId="138" priority="104" stopIfTrue="1" operator="between">
      <formula>0</formula>
      <formula>0.69</formula>
    </cfRule>
  </conditionalFormatting>
  <conditionalFormatting sqref="AD16:AD24 AD33:AD34">
    <cfRule type="iconSet" priority="105">
      <iconSet iconSet="3TrafficLights2">
        <cfvo type="percent" val="0"/>
        <cfvo type="num" val="0.7"/>
        <cfvo type="num" val="0.9"/>
      </iconSet>
    </cfRule>
    <cfRule type="cellIs" dxfId="137" priority="106" stopIfTrue="1" operator="greaterThanOrEqual">
      <formula>0.9</formula>
    </cfRule>
    <cfRule type="cellIs" dxfId="136" priority="107" stopIfTrue="1" operator="between">
      <formula>0.7</formula>
      <formula>0.89</formula>
    </cfRule>
    <cfRule type="cellIs" dxfId="135" priority="108" stopIfTrue="1" operator="between">
      <formula>0</formula>
      <formula>0.69</formula>
    </cfRule>
  </conditionalFormatting>
  <conditionalFormatting sqref="AG16:AG24 AG33:AG34">
    <cfRule type="iconSet" priority="109">
      <iconSet iconSet="3TrafficLights2">
        <cfvo type="percent" val="0"/>
        <cfvo type="num" val="0.7"/>
        <cfvo type="num" val="0.9"/>
      </iconSet>
    </cfRule>
    <cfRule type="cellIs" dxfId="134" priority="110" stopIfTrue="1" operator="greaterThanOrEqual">
      <formula>0.9</formula>
    </cfRule>
    <cfRule type="cellIs" dxfId="133" priority="111" stopIfTrue="1" operator="between">
      <formula>0.7</formula>
      <formula>0.89</formula>
    </cfRule>
    <cfRule type="cellIs" dxfId="132" priority="112" stopIfTrue="1" operator="between">
      <formula>0</formula>
      <formula>0.69</formula>
    </cfRule>
  </conditionalFormatting>
  <conditionalFormatting sqref="Z16:Z24 Z33:Z34">
    <cfRule type="iconSet" priority="113">
      <iconSet iconSet="3TrafficLights2">
        <cfvo type="percent" val="0"/>
        <cfvo type="num" val="0.7"/>
        <cfvo type="num" val="0.9"/>
      </iconSet>
    </cfRule>
    <cfRule type="cellIs" dxfId="131" priority="114" stopIfTrue="1" operator="greaterThanOrEqual">
      <formula>0.9</formula>
    </cfRule>
    <cfRule type="cellIs" dxfId="130" priority="115" stopIfTrue="1" operator="between">
      <formula>0.7</formula>
      <formula>0.89</formula>
    </cfRule>
    <cfRule type="cellIs" dxfId="129" priority="116" stopIfTrue="1" operator="between">
      <formula>0</formula>
      <formula>0.69</formula>
    </cfRule>
  </conditionalFormatting>
  <conditionalFormatting sqref="AM16:AM24 AM33:AM34">
    <cfRule type="iconSet" priority="117">
      <iconSet iconSet="3TrafficLights2">
        <cfvo type="percent" val="0"/>
        <cfvo type="num" val="0.7"/>
        <cfvo type="num" val="0.9"/>
      </iconSet>
    </cfRule>
    <cfRule type="cellIs" dxfId="128" priority="118" stopIfTrue="1" operator="greaterThanOrEqual">
      <formula>0.9</formula>
    </cfRule>
    <cfRule type="cellIs" dxfId="127" priority="119" stopIfTrue="1" operator="between">
      <formula>0.7</formula>
      <formula>0.89</formula>
    </cfRule>
    <cfRule type="cellIs" dxfId="126" priority="120" stopIfTrue="1" operator="between">
      <formula>0</formula>
      <formula>0.69</formula>
    </cfRule>
  </conditionalFormatting>
  <dataValidations count="5">
    <dataValidation type="list" allowBlank="1" showInputMessage="1" showErrorMessage="1" sqref="Q10">
      <formula1>INDIRECT($AN$9)</formula1>
    </dataValidation>
    <dataValidation type="list" allowBlank="1" showInputMessage="1" showErrorMessage="1" sqref="Q8:X8">
      <formula1>INDIRECT($AN$8)</formula1>
    </dataValidation>
    <dataValidation type="list" allowBlank="1" showInputMessage="1" showErrorMessage="1" sqref="Q7">
      <formula1>INDIRECT($AN$6)</formula1>
    </dataValidation>
    <dataValidation type="date" allowBlank="1" showInputMessage="1" showErrorMessage="1" sqref="C37:C40 E26:F34">
      <formula1>43831</formula1>
      <formula2>44196</formula2>
    </dataValidation>
    <dataValidation type="list" allowBlank="1" showInputMessage="1" showErrorMessage="1" sqref="B37:B40">
      <formula1>"Formulación versión 1, Actualización versión 2, Actualización versión 3, Actualización versión 4"</formula1>
    </dataValidation>
  </dataValidations>
  <hyperlinks>
    <hyperlink ref="C11" r:id="rId1"/>
  </hyperlinks>
  <pageMargins left="0.7" right="0.7" top="0.75" bottom="0.75" header="0.3" footer="0.3"/>
  <pageSetup orientation="portrait" horizontalDpi="4294967293" verticalDpi="0" r:id="rId2"/>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[2]Listas!#REF!</xm:f>
          </x14:formula1>
          <xm:sqref>Q9</xm:sqref>
        </x14:dataValidation>
        <x14:dataValidation type="list" allowBlank="1" showInputMessage="1" showErrorMessage="1">
          <x14:formula1>
            <xm:f>[2]Listas!#REF!</xm:f>
          </x14:formula1>
          <xm:sqref>Q6:X6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27"/>
  <sheetViews>
    <sheetView topLeftCell="C13" workbookViewId="0">
      <selection activeCell="J16" sqref="J16"/>
    </sheetView>
  </sheetViews>
  <sheetFormatPr baseColWidth="10" defaultRowHeight="16.5" outlineLevelCol="1" x14ac:dyDescent="0.25"/>
  <cols>
    <col min="1" max="1" width="9.42578125" style="25" customWidth="1"/>
    <col min="2" max="2" width="50.5703125" style="25" customWidth="1"/>
    <col min="3" max="3" width="26.140625" style="25" customWidth="1"/>
    <col min="4" max="4" width="19.5703125" style="25" customWidth="1"/>
    <col min="5" max="5" width="13.7109375" style="25" customWidth="1"/>
    <col min="6" max="6" width="11.85546875" style="25" customWidth="1"/>
    <col min="7" max="8" width="7.7109375" style="25" customWidth="1"/>
    <col min="9" max="9" width="10.42578125" style="25" customWidth="1"/>
    <col min="10" max="10" width="33.140625" style="25" customWidth="1"/>
    <col min="11" max="11" width="7.140625" style="25" hidden="1" customWidth="1" outlineLevel="1"/>
    <col min="12" max="12" width="9.42578125" style="25" hidden="1" customWidth="1" outlineLevel="1"/>
    <col min="13" max="13" width="32.7109375" style="25" hidden="1" customWidth="1" outlineLevel="1"/>
    <col min="14" max="14" width="8.42578125" style="25" customWidth="1" collapsed="1"/>
    <col min="15" max="15" width="7.7109375" style="25" customWidth="1"/>
    <col min="16" max="16" width="10.42578125" style="25" customWidth="1"/>
    <col min="17" max="17" width="33.140625" style="25" customWidth="1"/>
    <col min="18" max="18" width="6.85546875" style="25" hidden="1" customWidth="1" outlineLevel="1"/>
    <col min="19" max="19" width="9.140625" style="25" hidden="1" customWidth="1" outlineLevel="1"/>
    <col min="20" max="20" width="33.140625" style="25" hidden="1" customWidth="1" outlineLevel="1"/>
    <col min="21" max="21" width="7.7109375" style="25" customWidth="1" collapsed="1"/>
    <col min="22" max="22" width="7.7109375" style="25" customWidth="1"/>
    <col min="23" max="23" width="10.42578125" style="25" customWidth="1"/>
    <col min="24" max="24" width="33.140625" style="25" customWidth="1"/>
    <col min="25" max="25" width="7.42578125" style="25" hidden="1" customWidth="1" outlineLevel="1"/>
    <col min="26" max="26" width="8.28515625" style="25" hidden="1" customWidth="1" outlineLevel="1"/>
    <col min="27" max="27" width="33.140625" style="25" hidden="1" customWidth="1" outlineLevel="1"/>
    <col min="28" max="28" width="7.7109375" style="25" customWidth="1" collapsed="1"/>
    <col min="29" max="29" width="7.7109375" style="25" customWidth="1"/>
    <col min="30" max="30" width="10.42578125" style="25" customWidth="1"/>
    <col min="31" max="31" width="33.140625" style="25" customWidth="1"/>
    <col min="32" max="32" width="6.85546875" style="25" customWidth="1" outlineLevel="1"/>
    <col min="33" max="33" width="8.28515625" style="25" customWidth="1" outlineLevel="1"/>
    <col min="34" max="34" width="33.140625" style="25" customWidth="1" outlineLevel="1"/>
    <col min="35" max="35" width="9.5703125" style="25" customWidth="1"/>
    <col min="36" max="36" width="8.85546875" style="25" customWidth="1"/>
    <col min="37" max="37" width="15" style="25" customWidth="1"/>
    <col min="38" max="38" width="7.7109375" style="25" customWidth="1" outlineLevel="1"/>
    <col min="39" max="39" width="13" style="25" customWidth="1" outlineLevel="1"/>
    <col min="40" max="40" width="35.7109375" style="25" customWidth="1"/>
    <col min="41" max="41" width="11.42578125" style="25"/>
  </cols>
  <sheetData>
    <row r="1" spans="1:41" ht="20.25" x14ac:dyDescent="0.25">
      <c r="A1" s="195"/>
      <c r="B1" s="195"/>
      <c r="C1" s="196" t="s">
        <v>54</v>
      </c>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21"/>
    </row>
    <row r="2" spans="1:41" ht="20.25" x14ac:dyDescent="0.25">
      <c r="A2" s="195"/>
      <c r="B2" s="195"/>
      <c r="C2" s="196" t="s">
        <v>150</v>
      </c>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c r="AN2" s="196"/>
      <c r="AO2" s="21"/>
    </row>
    <row r="3" spans="1:41" ht="22.5" x14ac:dyDescent="0.25">
      <c r="A3" s="195"/>
      <c r="B3" s="195"/>
      <c r="C3" s="197" t="s">
        <v>143</v>
      </c>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197"/>
      <c r="AJ3" s="197"/>
      <c r="AK3" s="197"/>
      <c r="AL3" s="197"/>
      <c r="AM3" s="197"/>
      <c r="AN3" s="197"/>
      <c r="AO3" s="21"/>
    </row>
    <row r="4" spans="1:41" x14ac:dyDescent="0.25">
      <c r="A4" s="26"/>
    </row>
    <row r="5" spans="1:41" ht="18.75" x14ac:dyDescent="0.25">
      <c r="A5" s="204" t="s">
        <v>14</v>
      </c>
      <c r="B5" s="204"/>
      <c r="C5" s="204"/>
      <c r="D5" s="204"/>
      <c r="E5" s="204"/>
      <c r="F5" s="204"/>
      <c r="G5" s="204"/>
      <c r="H5" s="204"/>
      <c r="I5" s="204"/>
      <c r="N5" s="207" t="s">
        <v>118</v>
      </c>
      <c r="O5" s="208"/>
      <c r="P5" s="208"/>
      <c r="Q5" s="208"/>
      <c r="R5" s="208"/>
      <c r="S5" s="208"/>
      <c r="T5" s="208"/>
      <c r="U5" s="208"/>
      <c r="V5" s="208"/>
      <c r="W5" s="208"/>
      <c r="X5" s="209"/>
      <c r="Y5" s="27"/>
      <c r="Z5" s="27"/>
      <c r="AA5" s="27"/>
      <c r="AB5" s="27"/>
      <c r="AC5" s="27"/>
      <c r="AD5" s="27"/>
      <c r="AE5" s="27"/>
      <c r="AF5" s="27"/>
      <c r="AG5" s="27"/>
      <c r="AH5" s="27"/>
      <c r="AI5" s="27"/>
      <c r="AJ5" s="27"/>
      <c r="AK5" s="27"/>
      <c r="AL5" s="27"/>
      <c r="AM5" s="28"/>
      <c r="AN5" s="29"/>
      <c r="AO5" s="30"/>
    </row>
    <row r="6" spans="1:41" ht="18.75" x14ac:dyDescent="0.25">
      <c r="A6" s="198" t="s">
        <v>124</v>
      </c>
      <c r="B6" s="199"/>
      <c r="C6" s="179" t="s">
        <v>272</v>
      </c>
      <c r="D6" s="179"/>
      <c r="E6" s="179"/>
      <c r="F6" s="179"/>
      <c r="G6" s="179"/>
      <c r="H6" s="179"/>
      <c r="I6" s="180"/>
      <c r="N6" s="186" t="s">
        <v>145</v>
      </c>
      <c r="O6" s="187"/>
      <c r="P6" s="187"/>
      <c r="Q6" s="173" t="s">
        <v>65</v>
      </c>
      <c r="R6" s="173"/>
      <c r="S6" s="173"/>
      <c r="T6" s="173"/>
      <c r="U6" s="173"/>
      <c r="V6" s="173"/>
      <c r="W6" s="173"/>
      <c r="X6" s="174"/>
      <c r="Y6" s="27"/>
      <c r="Z6" s="27"/>
      <c r="AA6" s="27"/>
      <c r="AB6" s="27"/>
      <c r="AC6" s="27"/>
      <c r="AD6" s="27"/>
      <c r="AE6" s="27"/>
      <c r="AF6" s="27"/>
      <c r="AG6" s="27"/>
      <c r="AH6" s="27"/>
      <c r="AI6" s="27"/>
      <c r="AJ6" s="27"/>
      <c r="AK6" s="27"/>
      <c r="AL6" s="27"/>
      <c r="AM6" s="28"/>
      <c r="AN6" s="32" t="str">
        <f>+VLOOKUP(Q6,Listas!B13:C29,2,FALSE)</f>
        <v>SGC</v>
      </c>
      <c r="AO6" s="28"/>
    </row>
    <row r="7" spans="1:41" ht="17.25" x14ac:dyDescent="0.25">
      <c r="A7" s="200" t="s">
        <v>146</v>
      </c>
      <c r="B7" s="201"/>
      <c r="C7" s="181" t="s">
        <v>171</v>
      </c>
      <c r="D7" s="181"/>
      <c r="E7" s="181"/>
      <c r="F7" s="181"/>
      <c r="G7" s="181"/>
      <c r="H7" s="181"/>
      <c r="I7" s="182"/>
      <c r="N7" s="188" t="s">
        <v>125</v>
      </c>
      <c r="O7" s="189"/>
      <c r="P7" s="189"/>
      <c r="Q7" s="175" t="s">
        <v>77</v>
      </c>
      <c r="R7" s="175"/>
      <c r="S7" s="175"/>
      <c r="T7" s="175"/>
      <c r="U7" s="175"/>
      <c r="V7" s="175"/>
      <c r="W7" s="175"/>
      <c r="X7" s="176"/>
      <c r="Y7" s="27"/>
      <c r="Z7" s="27"/>
      <c r="AA7" s="27"/>
      <c r="AB7" s="27"/>
      <c r="AC7" s="27"/>
      <c r="AD7" s="27"/>
      <c r="AE7" s="27"/>
      <c r="AF7" s="27"/>
      <c r="AG7" s="27"/>
      <c r="AH7" s="27"/>
      <c r="AI7" s="27"/>
      <c r="AJ7" s="27"/>
      <c r="AK7" s="27"/>
      <c r="AL7" s="27"/>
      <c r="AM7" s="28"/>
      <c r="AN7" s="32"/>
      <c r="AO7" s="28"/>
    </row>
    <row r="8" spans="1:41" ht="17.25" x14ac:dyDescent="0.25">
      <c r="A8" s="200" t="s">
        <v>147</v>
      </c>
      <c r="B8" s="201"/>
      <c r="C8" s="181" t="s">
        <v>172</v>
      </c>
      <c r="D8" s="181"/>
      <c r="E8" s="181"/>
      <c r="F8" s="181"/>
      <c r="G8" s="181"/>
      <c r="H8" s="181"/>
      <c r="I8" s="182"/>
      <c r="N8" s="188" t="s">
        <v>120</v>
      </c>
      <c r="O8" s="189"/>
      <c r="P8" s="189"/>
      <c r="Q8" s="175" t="s">
        <v>67</v>
      </c>
      <c r="R8" s="175"/>
      <c r="S8" s="175"/>
      <c r="T8" s="175"/>
      <c r="U8" s="175"/>
      <c r="V8" s="175"/>
      <c r="W8" s="175"/>
      <c r="X8" s="176"/>
      <c r="Y8" s="27"/>
      <c r="Z8" s="27"/>
      <c r="AA8" s="27"/>
      <c r="AB8" s="27"/>
      <c r="AC8" s="27"/>
      <c r="AD8" s="27"/>
      <c r="AE8" s="27"/>
      <c r="AF8" s="27"/>
      <c r="AG8" s="27"/>
      <c r="AH8" s="27"/>
      <c r="AI8" s="27"/>
      <c r="AJ8" s="27"/>
      <c r="AK8" s="27"/>
      <c r="AL8" s="27"/>
      <c r="AM8" s="28"/>
      <c r="AN8" s="32" t="str">
        <f>+VLOOKUP(Q6,Listas!F13:G20,2,FALSE)</f>
        <v>SGC_PI</v>
      </c>
      <c r="AO8" s="28"/>
    </row>
    <row r="9" spans="1:41" ht="17.25" x14ac:dyDescent="0.25">
      <c r="A9" s="200" t="s">
        <v>122</v>
      </c>
      <c r="B9" s="201"/>
      <c r="C9" s="181" t="s">
        <v>170</v>
      </c>
      <c r="D9" s="181"/>
      <c r="E9" s="181"/>
      <c r="F9" s="181"/>
      <c r="G9" s="181"/>
      <c r="H9" s="181"/>
      <c r="I9" s="182"/>
      <c r="N9" s="188" t="s">
        <v>121</v>
      </c>
      <c r="O9" s="189"/>
      <c r="P9" s="189"/>
      <c r="Q9" s="175" t="s">
        <v>38</v>
      </c>
      <c r="R9" s="175"/>
      <c r="S9" s="175"/>
      <c r="T9" s="175"/>
      <c r="U9" s="175"/>
      <c r="V9" s="175"/>
      <c r="W9" s="175"/>
      <c r="X9" s="176"/>
      <c r="Y9" s="27"/>
      <c r="Z9" s="27"/>
      <c r="AA9" s="27"/>
      <c r="AB9" s="27"/>
      <c r="AC9" s="27"/>
      <c r="AD9" s="27"/>
      <c r="AE9" s="27"/>
      <c r="AF9" s="27"/>
      <c r="AG9" s="27"/>
      <c r="AH9" s="27"/>
      <c r="AI9" s="27"/>
      <c r="AJ9" s="27"/>
      <c r="AK9" s="27"/>
      <c r="AL9" s="27"/>
      <c r="AM9" s="28"/>
      <c r="AN9" s="32" t="str">
        <f>+VLOOKUP(Q9,Listas!Q4:R30,2,FALSE)</f>
        <v>OBJ_5</v>
      </c>
      <c r="AO9" s="28"/>
    </row>
    <row r="10" spans="1:41" ht="17.25" x14ac:dyDescent="0.25">
      <c r="A10" s="200" t="s">
        <v>123</v>
      </c>
      <c r="B10" s="201"/>
      <c r="C10" s="181"/>
      <c r="D10" s="181"/>
      <c r="E10" s="181"/>
      <c r="F10" s="181"/>
      <c r="G10" s="181"/>
      <c r="H10" s="181"/>
      <c r="I10" s="182"/>
      <c r="N10" s="190" t="s">
        <v>151</v>
      </c>
      <c r="O10" s="191"/>
      <c r="P10" s="191"/>
      <c r="Q10" s="177" t="s">
        <v>43</v>
      </c>
      <c r="R10" s="177"/>
      <c r="S10" s="177"/>
      <c r="T10" s="177"/>
      <c r="U10" s="177"/>
      <c r="V10" s="177"/>
      <c r="W10" s="177"/>
      <c r="X10" s="178"/>
      <c r="Y10" s="27"/>
      <c r="Z10" s="27"/>
      <c r="AA10" s="27"/>
      <c r="AB10" s="27"/>
      <c r="AC10" s="27"/>
      <c r="AD10" s="27"/>
      <c r="AE10" s="27"/>
      <c r="AF10" s="27"/>
      <c r="AG10" s="27"/>
      <c r="AH10" s="27"/>
      <c r="AI10" s="27"/>
      <c r="AJ10" s="27"/>
      <c r="AK10" s="27"/>
      <c r="AL10" s="27"/>
      <c r="AM10" s="28"/>
      <c r="AN10" s="32"/>
      <c r="AO10" s="28"/>
    </row>
    <row r="11" spans="1:41" x14ac:dyDescent="0.25">
      <c r="A11" s="202" t="s">
        <v>117</v>
      </c>
      <c r="B11" s="203"/>
      <c r="C11" s="170" t="s">
        <v>174</v>
      </c>
      <c r="D11" s="171"/>
      <c r="E11" s="171"/>
      <c r="F11" s="171"/>
      <c r="G11" s="171"/>
      <c r="H11" s="171"/>
      <c r="I11" s="172"/>
      <c r="O11" s="33"/>
      <c r="P11" s="33"/>
      <c r="Q11" s="27"/>
      <c r="R11" s="27"/>
      <c r="S11" s="27"/>
      <c r="T11" s="27"/>
      <c r="U11" s="27"/>
      <c r="V11" s="27"/>
      <c r="W11" s="27"/>
      <c r="X11" s="27"/>
      <c r="Y11" s="27"/>
      <c r="Z11" s="27"/>
      <c r="AA11" s="27"/>
      <c r="AB11" s="27"/>
      <c r="AC11" s="27"/>
      <c r="AD11" s="27"/>
      <c r="AE11" s="27"/>
      <c r="AF11" s="27"/>
      <c r="AG11" s="27"/>
      <c r="AH11" s="27"/>
      <c r="AI11" s="27"/>
      <c r="AJ11" s="27"/>
      <c r="AK11" s="27"/>
      <c r="AL11" s="27"/>
      <c r="AM11" s="27"/>
      <c r="AN11" s="34"/>
      <c r="AO11" s="28"/>
    </row>
    <row r="12" spans="1:41" ht="15" x14ac:dyDescent="0.25">
      <c r="A12" s="28"/>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6"/>
      <c r="AO12" s="28"/>
    </row>
    <row r="13" spans="1:41" x14ac:dyDescent="0.25">
      <c r="A13" s="169" t="s">
        <v>55</v>
      </c>
      <c r="B13" s="169" t="s">
        <v>0</v>
      </c>
      <c r="C13" s="167" t="s">
        <v>10</v>
      </c>
      <c r="D13" s="169" t="s">
        <v>1</v>
      </c>
      <c r="E13" s="169" t="s">
        <v>119</v>
      </c>
      <c r="F13" s="169"/>
      <c r="G13" s="183" t="s">
        <v>5</v>
      </c>
      <c r="H13" s="183"/>
      <c r="I13" s="183"/>
      <c r="J13" s="183"/>
      <c r="K13" s="183"/>
      <c r="L13" s="183"/>
      <c r="M13" s="183"/>
      <c r="N13" s="183" t="s">
        <v>6</v>
      </c>
      <c r="O13" s="183"/>
      <c r="P13" s="183"/>
      <c r="Q13" s="183"/>
      <c r="R13" s="183"/>
      <c r="S13" s="183"/>
      <c r="T13" s="183"/>
      <c r="U13" s="183" t="s">
        <v>7</v>
      </c>
      <c r="V13" s="183"/>
      <c r="W13" s="183"/>
      <c r="X13" s="183"/>
      <c r="Y13" s="183"/>
      <c r="Z13" s="183"/>
      <c r="AA13" s="183"/>
      <c r="AB13" s="183" t="s">
        <v>8</v>
      </c>
      <c r="AC13" s="183"/>
      <c r="AD13" s="183"/>
      <c r="AE13" s="183"/>
      <c r="AF13" s="183"/>
      <c r="AG13" s="183"/>
      <c r="AH13" s="183"/>
      <c r="AI13" s="183" t="s">
        <v>11</v>
      </c>
      <c r="AJ13" s="183"/>
      <c r="AK13" s="183"/>
      <c r="AL13" s="183"/>
      <c r="AM13" s="183"/>
      <c r="AN13" s="205" t="s">
        <v>161</v>
      </c>
      <c r="AO13" s="37"/>
    </row>
    <row r="14" spans="1:41" ht="17.25" x14ac:dyDescent="0.25">
      <c r="A14" s="169"/>
      <c r="B14" s="169"/>
      <c r="C14" s="168"/>
      <c r="D14" s="169"/>
      <c r="E14" s="169"/>
      <c r="F14" s="169"/>
      <c r="G14" s="183" t="s">
        <v>153</v>
      </c>
      <c r="H14" s="183"/>
      <c r="I14" s="183"/>
      <c r="J14" s="183"/>
      <c r="K14" s="183" t="s">
        <v>154</v>
      </c>
      <c r="L14" s="183"/>
      <c r="M14" s="183"/>
      <c r="N14" s="183" t="s">
        <v>154</v>
      </c>
      <c r="O14" s="183"/>
      <c r="P14" s="183"/>
      <c r="Q14" s="183"/>
      <c r="R14" s="183"/>
      <c r="S14" s="183"/>
      <c r="T14" s="183"/>
      <c r="U14" s="183" t="s">
        <v>153</v>
      </c>
      <c r="V14" s="183"/>
      <c r="W14" s="183"/>
      <c r="X14" s="183"/>
      <c r="Y14" s="183" t="s">
        <v>154</v>
      </c>
      <c r="Z14" s="183"/>
      <c r="AA14" s="183"/>
      <c r="AB14" s="183" t="s">
        <v>153</v>
      </c>
      <c r="AC14" s="183"/>
      <c r="AD14" s="183"/>
      <c r="AE14" s="183"/>
      <c r="AF14" s="183" t="s">
        <v>154</v>
      </c>
      <c r="AG14" s="183"/>
      <c r="AH14" s="183"/>
      <c r="AI14" s="183"/>
      <c r="AJ14" s="183"/>
      <c r="AK14" s="183"/>
      <c r="AL14" s="183"/>
      <c r="AM14" s="183"/>
      <c r="AN14" s="206"/>
      <c r="AO14" s="38"/>
    </row>
    <row r="15" spans="1:41" ht="25.5" x14ac:dyDescent="0.25">
      <c r="A15" s="167"/>
      <c r="B15" s="167"/>
      <c r="C15" s="168"/>
      <c r="D15" s="167"/>
      <c r="E15" s="60" t="s">
        <v>3</v>
      </c>
      <c r="F15" s="60" t="s">
        <v>4</v>
      </c>
      <c r="G15" s="60" t="s">
        <v>12</v>
      </c>
      <c r="H15" s="60" t="s">
        <v>13</v>
      </c>
      <c r="I15" s="60" t="s">
        <v>168</v>
      </c>
      <c r="J15" s="60" t="s">
        <v>9</v>
      </c>
      <c r="K15" s="60" t="s">
        <v>157</v>
      </c>
      <c r="L15" s="60" t="s">
        <v>155</v>
      </c>
      <c r="M15" s="60" t="s">
        <v>152</v>
      </c>
      <c r="N15" s="60" t="s">
        <v>12</v>
      </c>
      <c r="O15" s="60" t="s">
        <v>13</v>
      </c>
      <c r="P15" s="60" t="s">
        <v>168</v>
      </c>
      <c r="Q15" s="60" t="s">
        <v>9</v>
      </c>
      <c r="R15" s="60" t="s">
        <v>157</v>
      </c>
      <c r="S15" s="60" t="s">
        <v>155</v>
      </c>
      <c r="T15" s="60" t="s">
        <v>152</v>
      </c>
      <c r="U15" s="60" t="s">
        <v>12</v>
      </c>
      <c r="V15" s="60" t="s">
        <v>13</v>
      </c>
      <c r="W15" s="60" t="s">
        <v>168</v>
      </c>
      <c r="X15" s="60" t="s">
        <v>9</v>
      </c>
      <c r="Y15" s="60" t="s">
        <v>157</v>
      </c>
      <c r="Z15" s="60" t="s">
        <v>155</v>
      </c>
      <c r="AA15" s="60" t="s">
        <v>152</v>
      </c>
      <c r="AB15" s="60" t="s">
        <v>12</v>
      </c>
      <c r="AC15" s="60" t="s">
        <v>13</v>
      </c>
      <c r="AD15" s="60" t="s">
        <v>168</v>
      </c>
      <c r="AE15" s="60" t="s">
        <v>9</v>
      </c>
      <c r="AF15" s="60" t="s">
        <v>157</v>
      </c>
      <c r="AG15" s="60" t="s">
        <v>155</v>
      </c>
      <c r="AH15" s="60" t="s">
        <v>152</v>
      </c>
      <c r="AI15" s="60" t="s">
        <v>12</v>
      </c>
      <c r="AJ15" s="95" t="s">
        <v>13</v>
      </c>
      <c r="AK15" s="95" t="s">
        <v>158</v>
      </c>
      <c r="AL15" s="60" t="s">
        <v>157</v>
      </c>
      <c r="AM15" s="95" t="s">
        <v>159</v>
      </c>
      <c r="AN15" s="95" t="s">
        <v>156</v>
      </c>
      <c r="AO15" s="39"/>
    </row>
    <row r="16" spans="1:41" ht="199.5" x14ac:dyDescent="0.25">
      <c r="A16" s="59">
        <v>1</v>
      </c>
      <c r="B16" s="105" t="s">
        <v>273</v>
      </c>
      <c r="C16" s="48" t="s">
        <v>312</v>
      </c>
      <c r="D16" s="49" t="s">
        <v>193</v>
      </c>
      <c r="E16" s="51">
        <v>43850</v>
      </c>
      <c r="F16" s="51">
        <v>44195</v>
      </c>
      <c r="G16" s="49">
        <v>1</v>
      </c>
      <c r="H16" s="106">
        <v>1</v>
      </c>
      <c r="I16" s="107">
        <f t="shared" ref="I16:I21" si="0">IFERROR(H16/G16,"")</f>
        <v>1</v>
      </c>
      <c r="J16" s="59" t="s">
        <v>304</v>
      </c>
      <c r="K16" s="108"/>
      <c r="L16" s="107">
        <f t="shared" ref="L16:L21" si="1">IFERROR(K16/G16,"")</f>
        <v>0</v>
      </c>
      <c r="M16" s="109"/>
      <c r="N16" s="49">
        <v>1</v>
      </c>
      <c r="O16" s="59"/>
      <c r="P16" s="107">
        <f>IFERROR(O16/N16,"")</f>
        <v>0</v>
      </c>
      <c r="Q16" s="59"/>
      <c r="R16" s="109"/>
      <c r="S16" s="107">
        <f>IFERROR(R16/N16,"")</f>
        <v>0</v>
      </c>
      <c r="T16" s="109"/>
      <c r="U16" s="49">
        <v>1</v>
      </c>
      <c r="V16" s="106"/>
      <c r="W16" s="107">
        <f>IFERROR(V16/U16,"")</f>
        <v>0</v>
      </c>
      <c r="X16" s="59"/>
      <c r="Y16" s="108"/>
      <c r="Z16" s="107">
        <f>IFERROR(Y16/U16,"")</f>
        <v>0</v>
      </c>
      <c r="AA16" s="109"/>
      <c r="AB16" s="49">
        <v>1</v>
      </c>
      <c r="AC16" s="59"/>
      <c r="AD16" s="107">
        <f>IFERROR(AC16/AB16,"")</f>
        <v>0</v>
      </c>
      <c r="AE16" s="59"/>
      <c r="AF16" s="108"/>
      <c r="AG16" s="107">
        <f>IFERROR(AF16/AB16,"")</f>
        <v>0</v>
      </c>
      <c r="AH16" s="109"/>
      <c r="AI16" s="110">
        <f t="shared" ref="AI16:AJ21" si="2">SUM(G16,N16,U16,AB16)</f>
        <v>4</v>
      </c>
      <c r="AJ16" s="111">
        <f t="shared" si="2"/>
        <v>1</v>
      </c>
      <c r="AK16" s="107">
        <f>IFERROR(AJ16/AI16,"")</f>
        <v>0.25</v>
      </c>
      <c r="AL16" s="112">
        <f>SUM(K16,R16,Y16,AF16)</f>
        <v>0</v>
      </c>
      <c r="AM16" s="107">
        <f>IFERROR(AL16/AI16,"")</f>
        <v>0</v>
      </c>
      <c r="AN16" s="113" t="s">
        <v>289</v>
      </c>
      <c r="AO16" s="40"/>
    </row>
    <row r="17" spans="1:41" ht="57" x14ac:dyDescent="0.25">
      <c r="A17" s="59"/>
      <c r="B17" s="114"/>
      <c r="C17" s="48"/>
      <c r="D17" s="49"/>
      <c r="E17" s="51"/>
      <c r="F17" s="51"/>
      <c r="G17" s="49"/>
      <c r="H17" s="59" t="s">
        <v>293</v>
      </c>
      <c r="I17" s="107" t="str">
        <f t="shared" si="0"/>
        <v/>
      </c>
      <c r="J17" s="59"/>
      <c r="K17" s="109"/>
      <c r="L17" s="107" t="str">
        <f t="shared" si="1"/>
        <v/>
      </c>
      <c r="M17" s="109"/>
      <c r="N17" s="49"/>
      <c r="O17" s="59"/>
      <c r="P17" s="107" t="str">
        <f t="shared" ref="P17:P21" si="3">IFERROR(O17/N17,"")</f>
        <v/>
      </c>
      <c r="Q17" s="59"/>
      <c r="R17" s="109"/>
      <c r="S17" s="107" t="str">
        <f t="shared" ref="S17:S21" si="4">IFERROR(R17/N17,"")</f>
        <v/>
      </c>
      <c r="T17" s="109"/>
      <c r="U17" s="49"/>
      <c r="V17" s="59"/>
      <c r="W17" s="107" t="str">
        <f t="shared" ref="W17:W21" si="5">IFERROR(V17/U17,"")</f>
        <v/>
      </c>
      <c r="X17" s="59"/>
      <c r="Y17" s="109"/>
      <c r="Z17" s="107" t="str">
        <f t="shared" ref="Z17:Z21" si="6">IFERROR(Y17/U17,"")</f>
        <v/>
      </c>
      <c r="AA17" s="109"/>
      <c r="AB17" s="49"/>
      <c r="AC17" s="59"/>
      <c r="AD17" s="107" t="str">
        <f t="shared" ref="AD17:AD21" si="7">IFERROR(AC17/AB17,"")</f>
        <v/>
      </c>
      <c r="AE17" s="59"/>
      <c r="AF17" s="109"/>
      <c r="AG17" s="107" t="str">
        <f t="shared" ref="AG17:AG21" si="8">IFERROR(AF17/AB17,"")</f>
        <v/>
      </c>
      <c r="AH17" s="109"/>
      <c r="AI17" s="115">
        <f t="shared" si="2"/>
        <v>0</v>
      </c>
      <c r="AJ17" s="115">
        <f t="shared" si="2"/>
        <v>0</v>
      </c>
      <c r="AK17" s="107" t="str">
        <f t="shared" ref="AK17:AK21" si="9">IFERROR(AJ17/AI17,"")</f>
        <v/>
      </c>
      <c r="AL17" s="112">
        <f t="shared" ref="AL17:AL21" si="10">SUM(K17,R17,Y17,AF17)</f>
        <v>0</v>
      </c>
      <c r="AM17" s="107" t="str">
        <f t="shared" ref="AM17:AM21" si="11">IFERROR(AL17/AI17,"")</f>
        <v/>
      </c>
      <c r="AN17" s="113" t="s">
        <v>53</v>
      </c>
      <c r="AO17" s="40"/>
    </row>
    <row r="18" spans="1:41" ht="57" x14ac:dyDescent="0.25">
      <c r="A18" s="59"/>
      <c r="B18" s="105"/>
      <c r="C18" s="48"/>
      <c r="D18" s="49"/>
      <c r="E18" s="116"/>
      <c r="F18" s="116"/>
      <c r="G18" s="117"/>
      <c r="H18" s="59"/>
      <c r="I18" s="107" t="str">
        <f t="shared" si="0"/>
        <v/>
      </c>
      <c r="J18" s="117"/>
      <c r="K18" s="109"/>
      <c r="L18" s="107" t="str">
        <f t="shared" si="1"/>
        <v/>
      </c>
      <c r="M18" s="109"/>
      <c r="N18" s="117"/>
      <c r="O18" s="59"/>
      <c r="P18" s="107" t="str">
        <f t="shared" si="3"/>
        <v/>
      </c>
      <c r="Q18" s="117"/>
      <c r="R18" s="109"/>
      <c r="S18" s="107" t="str">
        <f t="shared" si="4"/>
        <v/>
      </c>
      <c r="T18" s="109"/>
      <c r="U18" s="117"/>
      <c r="V18" s="59"/>
      <c r="W18" s="107" t="str">
        <f t="shared" si="5"/>
        <v/>
      </c>
      <c r="X18" s="117"/>
      <c r="Y18" s="109"/>
      <c r="Z18" s="107" t="str">
        <f t="shared" si="6"/>
        <v/>
      </c>
      <c r="AA18" s="109"/>
      <c r="AB18" s="117"/>
      <c r="AC18" s="59"/>
      <c r="AD18" s="107" t="str">
        <f t="shared" si="7"/>
        <v/>
      </c>
      <c r="AE18" s="117"/>
      <c r="AF18" s="109"/>
      <c r="AG18" s="107" t="str">
        <f t="shared" si="8"/>
        <v/>
      </c>
      <c r="AH18" s="109"/>
      <c r="AI18" s="115">
        <f t="shared" si="2"/>
        <v>0</v>
      </c>
      <c r="AJ18" s="115">
        <f t="shared" si="2"/>
        <v>0</v>
      </c>
      <c r="AK18" s="107" t="str">
        <f t="shared" si="9"/>
        <v/>
      </c>
      <c r="AL18" s="112">
        <f t="shared" si="10"/>
        <v>0</v>
      </c>
      <c r="AM18" s="107" t="str">
        <f t="shared" si="11"/>
        <v/>
      </c>
      <c r="AN18" s="113" t="s">
        <v>53</v>
      </c>
      <c r="AO18" s="40"/>
    </row>
    <row r="19" spans="1:41" ht="57" x14ac:dyDescent="0.25">
      <c r="A19" s="59"/>
      <c r="B19" s="114"/>
      <c r="C19" s="48"/>
      <c r="D19" s="49"/>
      <c r="E19" s="116"/>
      <c r="F19" s="116"/>
      <c r="G19" s="117"/>
      <c r="H19" s="59"/>
      <c r="I19" s="107" t="str">
        <f t="shared" si="0"/>
        <v/>
      </c>
      <c r="J19" s="117"/>
      <c r="K19" s="109"/>
      <c r="L19" s="107" t="str">
        <f t="shared" si="1"/>
        <v/>
      </c>
      <c r="M19" s="109"/>
      <c r="N19" s="117"/>
      <c r="O19" s="59"/>
      <c r="P19" s="107" t="str">
        <f t="shared" si="3"/>
        <v/>
      </c>
      <c r="Q19" s="117"/>
      <c r="R19" s="109"/>
      <c r="S19" s="107" t="str">
        <f t="shared" si="4"/>
        <v/>
      </c>
      <c r="T19" s="109"/>
      <c r="U19" s="117"/>
      <c r="V19" s="59"/>
      <c r="W19" s="107" t="str">
        <f t="shared" si="5"/>
        <v/>
      </c>
      <c r="X19" s="117"/>
      <c r="Y19" s="109"/>
      <c r="Z19" s="107" t="str">
        <f t="shared" si="6"/>
        <v/>
      </c>
      <c r="AA19" s="109"/>
      <c r="AB19" s="117"/>
      <c r="AC19" s="59"/>
      <c r="AD19" s="107" t="str">
        <f t="shared" si="7"/>
        <v/>
      </c>
      <c r="AE19" s="117"/>
      <c r="AF19" s="109"/>
      <c r="AG19" s="107" t="str">
        <f t="shared" si="8"/>
        <v/>
      </c>
      <c r="AH19" s="109"/>
      <c r="AI19" s="115">
        <f t="shared" si="2"/>
        <v>0</v>
      </c>
      <c r="AJ19" s="115">
        <f t="shared" si="2"/>
        <v>0</v>
      </c>
      <c r="AK19" s="107" t="str">
        <f t="shared" si="9"/>
        <v/>
      </c>
      <c r="AL19" s="112">
        <f t="shared" si="10"/>
        <v>0</v>
      </c>
      <c r="AM19" s="107" t="str">
        <f t="shared" si="11"/>
        <v/>
      </c>
      <c r="AN19" s="113" t="s">
        <v>53</v>
      </c>
      <c r="AO19" s="40"/>
    </row>
    <row r="20" spans="1:41" ht="57" x14ac:dyDescent="0.25">
      <c r="A20" s="118"/>
      <c r="B20" s="118"/>
      <c r="C20" s="117"/>
      <c r="D20" s="117"/>
      <c r="E20" s="117"/>
      <c r="F20" s="117"/>
      <c r="G20" s="117"/>
      <c r="H20" s="59"/>
      <c r="I20" s="107" t="str">
        <f t="shared" si="0"/>
        <v/>
      </c>
      <c r="J20" s="117"/>
      <c r="K20" s="109"/>
      <c r="L20" s="107" t="str">
        <f t="shared" si="1"/>
        <v/>
      </c>
      <c r="M20" s="109"/>
      <c r="N20" s="117"/>
      <c r="O20" s="59"/>
      <c r="P20" s="107" t="str">
        <f t="shared" si="3"/>
        <v/>
      </c>
      <c r="Q20" s="117"/>
      <c r="R20" s="109"/>
      <c r="S20" s="107" t="str">
        <f t="shared" si="4"/>
        <v/>
      </c>
      <c r="T20" s="109"/>
      <c r="U20" s="117"/>
      <c r="V20" s="59"/>
      <c r="W20" s="107" t="str">
        <f t="shared" si="5"/>
        <v/>
      </c>
      <c r="X20" s="117"/>
      <c r="Y20" s="109"/>
      <c r="Z20" s="107" t="str">
        <f t="shared" si="6"/>
        <v/>
      </c>
      <c r="AA20" s="109"/>
      <c r="AB20" s="117"/>
      <c r="AC20" s="59"/>
      <c r="AD20" s="107" t="str">
        <f t="shared" si="7"/>
        <v/>
      </c>
      <c r="AE20" s="117"/>
      <c r="AF20" s="109"/>
      <c r="AG20" s="107" t="str">
        <f t="shared" si="8"/>
        <v/>
      </c>
      <c r="AH20" s="109"/>
      <c r="AI20" s="115">
        <f t="shared" si="2"/>
        <v>0</v>
      </c>
      <c r="AJ20" s="115">
        <f t="shared" si="2"/>
        <v>0</v>
      </c>
      <c r="AK20" s="107" t="str">
        <f t="shared" si="9"/>
        <v/>
      </c>
      <c r="AL20" s="112">
        <f t="shared" si="10"/>
        <v>0</v>
      </c>
      <c r="AM20" s="107" t="str">
        <f t="shared" si="11"/>
        <v/>
      </c>
      <c r="AN20" s="113" t="s">
        <v>53</v>
      </c>
      <c r="AO20" s="40"/>
    </row>
    <row r="21" spans="1:41" ht="57" x14ac:dyDescent="0.25">
      <c r="A21" s="96"/>
      <c r="B21" s="97" t="s">
        <v>169</v>
      </c>
      <c r="C21" s="98"/>
      <c r="D21" s="98"/>
      <c r="E21" s="98"/>
      <c r="F21" s="98"/>
      <c r="G21" s="98"/>
      <c r="H21" s="99"/>
      <c r="I21" s="100" t="str">
        <f t="shared" si="0"/>
        <v/>
      </c>
      <c r="J21" s="98"/>
      <c r="K21" s="101"/>
      <c r="L21" s="100" t="str">
        <f t="shared" si="1"/>
        <v/>
      </c>
      <c r="M21" s="101"/>
      <c r="N21" s="98"/>
      <c r="O21" s="99"/>
      <c r="P21" s="100" t="str">
        <f t="shared" si="3"/>
        <v/>
      </c>
      <c r="Q21" s="98"/>
      <c r="R21" s="101"/>
      <c r="S21" s="100" t="str">
        <f t="shared" si="4"/>
        <v/>
      </c>
      <c r="T21" s="101"/>
      <c r="U21" s="98"/>
      <c r="V21" s="99"/>
      <c r="W21" s="100" t="str">
        <f t="shared" si="5"/>
        <v/>
      </c>
      <c r="X21" s="98"/>
      <c r="Y21" s="101"/>
      <c r="Z21" s="100" t="str">
        <f t="shared" si="6"/>
        <v/>
      </c>
      <c r="AA21" s="101"/>
      <c r="AB21" s="98"/>
      <c r="AC21" s="99"/>
      <c r="AD21" s="100" t="str">
        <f t="shared" si="7"/>
        <v/>
      </c>
      <c r="AE21" s="98"/>
      <c r="AF21" s="101"/>
      <c r="AG21" s="100" t="str">
        <f t="shared" si="8"/>
        <v/>
      </c>
      <c r="AH21" s="101"/>
      <c r="AI21" s="102">
        <f t="shared" si="2"/>
        <v>0</v>
      </c>
      <c r="AJ21" s="102">
        <f t="shared" si="2"/>
        <v>0</v>
      </c>
      <c r="AK21" s="100" t="str">
        <f t="shared" si="9"/>
        <v/>
      </c>
      <c r="AL21" s="103">
        <f t="shared" si="10"/>
        <v>0</v>
      </c>
      <c r="AM21" s="100" t="str">
        <f t="shared" si="11"/>
        <v/>
      </c>
      <c r="AN21" s="104" t="s">
        <v>53</v>
      </c>
      <c r="AO21" s="40"/>
    </row>
    <row r="22" spans="1:41" ht="15" x14ac:dyDescent="0.25">
      <c r="A22" s="41"/>
      <c r="B22" s="41"/>
      <c r="C22" s="41"/>
      <c r="D22" s="41"/>
      <c r="E22" s="41"/>
      <c r="F22" s="41"/>
      <c r="G22" s="41">
        <f>SUM(G16:G21)</f>
        <v>1</v>
      </c>
      <c r="H22" s="41">
        <f>SUM(H16:H21)</f>
        <v>1</v>
      </c>
      <c r="I22" s="42"/>
      <c r="J22" s="41"/>
      <c r="K22" s="41">
        <f>SUM(K16:K21)</f>
        <v>0</v>
      </c>
      <c r="L22" s="41"/>
      <c r="M22" s="41"/>
      <c r="N22" s="41">
        <f>SUM(N16:N21)</f>
        <v>1</v>
      </c>
      <c r="O22" s="41">
        <f>SUM(O16:O21)</f>
        <v>0</v>
      </c>
      <c r="P22" s="41"/>
      <c r="Q22" s="41"/>
      <c r="R22" s="41">
        <f>SUM(R16:R21)</f>
        <v>0</v>
      </c>
      <c r="S22" s="41"/>
      <c r="T22" s="41"/>
      <c r="U22" s="41">
        <f>SUM(U16:U21)</f>
        <v>1</v>
      </c>
      <c r="V22" s="41">
        <f>SUM(V16:V21)</f>
        <v>0</v>
      </c>
      <c r="W22" s="41"/>
      <c r="X22" s="41"/>
      <c r="Y22" s="41">
        <f>SUM(Y16:Y21)</f>
        <v>0</v>
      </c>
      <c r="Z22" s="41"/>
      <c r="AA22" s="41"/>
      <c r="AB22" s="41">
        <f>SUM(AB16:AB21)</f>
        <v>1</v>
      </c>
      <c r="AC22" s="41">
        <f>SUM(AC16:AC21)</f>
        <v>0</v>
      </c>
      <c r="AD22" s="41"/>
      <c r="AE22" s="41"/>
      <c r="AF22" s="41">
        <f>SUM(AF16:AF21)</f>
        <v>0</v>
      </c>
      <c r="AG22" s="41"/>
      <c r="AH22" s="41"/>
      <c r="AI22" s="41">
        <f t="shared" ref="AI22:AL22" si="12">SUM(AI16:AI21)</f>
        <v>4</v>
      </c>
      <c r="AJ22" s="41">
        <f t="shared" si="12"/>
        <v>1</v>
      </c>
      <c r="AK22" s="42"/>
      <c r="AL22" s="41">
        <f t="shared" si="12"/>
        <v>0</v>
      </c>
      <c r="AM22" s="42"/>
      <c r="AN22" s="41"/>
      <c r="AO22" s="41"/>
    </row>
    <row r="23" spans="1:41" ht="17.25" x14ac:dyDescent="0.25">
      <c r="A23" s="27"/>
      <c r="B23" s="61" t="s">
        <v>142</v>
      </c>
      <c r="C23" s="61" t="s">
        <v>2</v>
      </c>
      <c r="D23" s="23"/>
      <c r="E23" s="23"/>
      <c r="F23" s="23"/>
      <c r="G23" s="192" t="s">
        <v>5</v>
      </c>
      <c r="H23" s="192"/>
      <c r="I23" s="192"/>
      <c r="J23" s="192"/>
      <c r="K23" s="24"/>
      <c r="L23" s="24"/>
      <c r="M23" s="24"/>
      <c r="N23" s="192" t="s">
        <v>6</v>
      </c>
      <c r="O23" s="192"/>
      <c r="P23" s="192"/>
      <c r="Q23" s="192"/>
      <c r="R23" s="24"/>
      <c r="S23" s="24"/>
      <c r="T23" s="24"/>
      <c r="U23" s="192" t="s">
        <v>7</v>
      </c>
      <c r="V23" s="192"/>
      <c r="W23" s="192"/>
      <c r="X23" s="192"/>
      <c r="Y23" s="24"/>
      <c r="Z23" s="24"/>
      <c r="AA23" s="24"/>
      <c r="AB23" s="192" t="s">
        <v>8</v>
      </c>
      <c r="AC23" s="192"/>
      <c r="AD23" s="192"/>
      <c r="AE23" s="192"/>
      <c r="AF23" s="24"/>
      <c r="AG23" s="24"/>
      <c r="AH23" s="24"/>
      <c r="AI23" s="192" t="s">
        <v>141</v>
      </c>
      <c r="AJ23" s="192"/>
      <c r="AK23" s="192"/>
      <c r="AL23" s="44"/>
      <c r="AM23" s="27"/>
      <c r="AN23" s="27"/>
      <c r="AO23" s="27"/>
    </row>
    <row r="24" spans="1:41" ht="23.25" customHeight="1" x14ac:dyDescent="0.25">
      <c r="A24" s="27"/>
      <c r="B24" s="45"/>
      <c r="C24" s="20"/>
      <c r="D24" s="212" t="s">
        <v>148</v>
      </c>
      <c r="E24" s="212"/>
      <c r="F24" s="213"/>
      <c r="G24" s="215">
        <f>+G22/$AI$22</f>
        <v>0.25</v>
      </c>
      <c r="H24" s="210"/>
      <c r="I24" s="210"/>
      <c r="J24" s="210"/>
      <c r="K24" s="22"/>
      <c r="L24" s="22"/>
      <c r="M24" s="22"/>
      <c r="N24" s="210">
        <f>+N22/$AI$22</f>
        <v>0.25</v>
      </c>
      <c r="O24" s="210"/>
      <c r="P24" s="210"/>
      <c r="Q24" s="210"/>
      <c r="R24" s="22"/>
      <c r="S24" s="22"/>
      <c r="T24" s="22"/>
      <c r="U24" s="210">
        <f>+U22/$AI$22</f>
        <v>0.25</v>
      </c>
      <c r="V24" s="210"/>
      <c r="W24" s="210"/>
      <c r="X24" s="210"/>
      <c r="Y24" s="22"/>
      <c r="Z24" s="22"/>
      <c r="AA24" s="22"/>
      <c r="AB24" s="210">
        <f>+AB22/$AI$22</f>
        <v>0.25</v>
      </c>
      <c r="AC24" s="210"/>
      <c r="AD24" s="210"/>
      <c r="AE24" s="210"/>
      <c r="AF24" s="22"/>
      <c r="AG24" s="22"/>
      <c r="AH24" s="22"/>
      <c r="AI24" s="210">
        <f>+AI22/$AI$22</f>
        <v>1</v>
      </c>
      <c r="AJ24" s="210"/>
      <c r="AK24" s="211"/>
      <c r="AL24" s="44"/>
      <c r="AM24" s="44"/>
      <c r="AN24" s="27"/>
      <c r="AO24" s="27"/>
    </row>
    <row r="25" spans="1:41" ht="23.25" customHeight="1" x14ac:dyDescent="0.25">
      <c r="A25" s="27"/>
      <c r="B25" s="46"/>
      <c r="C25" s="18"/>
      <c r="D25" s="212" t="s">
        <v>149</v>
      </c>
      <c r="E25" s="212"/>
      <c r="F25" s="213"/>
      <c r="G25" s="216">
        <f>+H22/$AI$22</f>
        <v>0.25</v>
      </c>
      <c r="H25" s="193"/>
      <c r="I25" s="193"/>
      <c r="J25" s="193"/>
      <c r="K25" s="22"/>
      <c r="L25" s="22"/>
      <c r="M25" s="22"/>
      <c r="N25" s="193">
        <f>+O22/$AI$22</f>
        <v>0</v>
      </c>
      <c r="O25" s="193"/>
      <c r="P25" s="193"/>
      <c r="Q25" s="193"/>
      <c r="R25" s="22"/>
      <c r="S25" s="22"/>
      <c r="T25" s="22"/>
      <c r="U25" s="193">
        <f>+V22/$AI$22</f>
        <v>0</v>
      </c>
      <c r="V25" s="193"/>
      <c r="W25" s="193"/>
      <c r="X25" s="193"/>
      <c r="Y25" s="22"/>
      <c r="Z25" s="22"/>
      <c r="AA25" s="22"/>
      <c r="AB25" s="193">
        <f>+AC22/$AI$22</f>
        <v>0</v>
      </c>
      <c r="AC25" s="193"/>
      <c r="AD25" s="193"/>
      <c r="AE25" s="193"/>
      <c r="AF25" s="22"/>
      <c r="AG25" s="22"/>
      <c r="AH25" s="22"/>
      <c r="AI25" s="193">
        <f>+AJ22/$AI$22</f>
        <v>0.25</v>
      </c>
      <c r="AJ25" s="193"/>
      <c r="AK25" s="194"/>
      <c r="AL25" s="44"/>
      <c r="AM25" s="44"/>
      <c r="AN25" s="27"/>
      <c r="AO25" s="27"/>
    </row>
    <row r="26" spans="1:41" ht="23.25" customHeight="1" x14ac:dyDescent="0.25">
      <c r="A26" s="27"/>
      <c r="B26" s="46"/>
      <c r="C26" s="18"/>
      <c r="D26" s="212" t="s">
        <v>160</v>
      </c>
      <c r="E26" s="212"/>
      <c r="F26" s="213"/>
      <c r="G26" s="214">
        <f>+K22/$AI$22</f>
        <v>0</v>
      </c>
      <c r="H26" s="184"/>
      <c r="I26" s="184"/>
      <c r="J26" s="184"/>
      <c r="K26" s="22"/>
      <c r="L26" s="22"/>
      <c r="M26" s="22"/>
      <c r="N26" s="184">
        <f>+R22/$AI$22</f>
        <v>0</v>
      </c>
      <c r="O26" s="184"/>
      <c r="P26" s="184"/>
      <c r="Q26" s="184"/>
      <c r="R26" s="22"/>
      <c r="S26" s="22"/>
      <c r="T26" s="22"/>
      <c r="U26" s="184">
        <f>+Y22/$AI$22</f>
        <v>0</v>
      </c>
      <c r="V26" s="184"/>
      <c r="W26" s="184"/>
      <c r="X26" s="184"/>
      <c r="Y26" s="22"/>
      <c r="Z26" s="22"/>
      <c r="AA26" s="22"/>
      <c r="AB26" s="184">
        <f>+AF22/$AI$22</f>
        <v>0</v>
      </c>
      <c r="AC26" s="184"/>
      <c r="AD26" s="184"/>
      <c r="AE26" s="184"/>
      <c r="AF26" s="22"/>
      <c r="AG26" s="22"/>
      <c r="AH26" s="22"/>
      <c r="AI26" s="184">
        <f>+AL22/$AI$22</f>
        <v>0</v>
      </c>
      <c r="AJ26" s="184"/>
      <c r="AK26" s="185"/>
      <c r="AL26" s="27"/>
      <c r="AM26" s="27"/>
      <c r="AN26" s="27"/>
      <c r="AO26" s="27"/>
    </row>
    <row r="27" spans="1:41" x14ac:dyDescent="0.25">
      <c r="A27" s="27"/>
      <c r="B27" s="47"/>
      <c r="C27" s="19"/>
      <c r="D27" s="27"/>
      <c r="E27" s="27"/>
      <c r="F27" s="27"/>
      <c r="G27" s="27"/>
      <c r="H27" s="27"/>
      <c r="I27" s="27"/>
      <c r="J27" s="27"/>
      <c r="N27" s="27"/>
      <c r="O27" s="27"/>
      <c r="P27" s="27"/>
      <c r="Q27" s="27"/>
      <c r="U27" s="27"/>
      <c r="V27" s="27"/>
      <c r="W27" s="27"/>
      <c r="X27" s="27"/>
      <c r="AB27" s="27"/>
      <c r="AC27" s="27"/>
      <c r="AD27" s="27"/>
      <c r="AE27" s="27"/>
      <c r="AI27" s="27"/>
      <c r="AJ27" s="27"/>
      <c r="AK27" s="27"/>
      <c r="AL27" s="27"/>
      <c r="AM27" s="27"/>
      <c r="AN27" s="27"/>
      <c r="AO27" s="27"/>
    </row>
  </sheetData>
  <mergeCells count="69">
    <mergeCell ref="A1:B3"/>
    <mergeCell ref="C1:AN1"/>
    <mergeCell ref="C2:AN2"/>
    <mergeCell ref="C3:AN3"/>
    <mergeCell ref="A5:I5"/>
    <mergeCell ref="N5:X5"/>
    <mergeCell ref="A6:B6"/>
    <mergeCell ref="C6:I6"/>
    <mergeCell ref="N6:P6"/>
    <mergeCell ref="Q6:X6"/>
    <mergeCell ref="A7:B7"/>
    <mergeCell ref="C7:I7"/>
    <mergeCell ref="N7:P7"/>
    <mergeCell ref="Q7:X7"/>
    <mergeCell ref="A8:B8"/>
    <mergeCell ref="C8:I8"/>
    <mergeCell ref="N8:P8"/>
    <mergeCell ref="Q8:X8"/>
    <mergeCell ref="A9:B9"/>
    <mergeCell ref="C9:I9"/>
    <mergeCell ref="N9:P9"/>
    <mergeCell ref="Q9:X9"/>
    <mergeCell ref="A13:A15"/>
    <mergeCell ref="B13:B15"/>
    <mergeCell ref="C13:C15"/>
    <mergeCell ref="D13:D15"/>
    <mergeCell ref="E13:F14"/>
    <mergeCell ref="A10:B10"/>
    <mergeCell ref="C10:I10"/>
    <mergeCell ref="N10:P10"/>
    <mergeCell ref="Q10:X10"/>
    <mergeCell ref="A11:B11"/>
    <mergeCell ref="C11:I11"/>
    <mergeCell ref="G14:J14"/>
    <mergeCell ref="K14:M14"/>
    <mergeCell ref="AB13:AH13"/>
    <mergeCell ref="AI13:AM14"/>
    <mergeCell ref="AN13:AN14"/>
    <mergeCell ref="N14:T14"/>
    <mergeCell ref="U14:X14"/>
    <mergeCell ref="Y14:AA14"/>
    <mergeCell ref="AB14:AE14"/>
    <mergeCell ref="AF14:AH14"/>
    <mergeCell ref="G13:M13"/>
    <mergeCell ref="N13:T13"/>
    <mergeCell ref="U13:AA13"/>
    <mergeCell ref="AI23:AK23"/>
    <mergeCell ref="D24:F24"/>
    <mergeCell ref="G24:J24"/>
    <mergeCell ref="N24:Q24"/>
    <mergeCell ref="U24:X24"/>
    <mergeCell ref="AB24:AE24"/>
    <mergeCell ref="AI24:AK24"/>
    <mergeCell ref="G23:J23"/>
    <mergeCell ref="N23:Q23"/>
    <mergeCell ref="U23:X23"/>
    <mergeCell ref="AB23:AE23"/>
    <mergeCell ref="AI26:AK26"/>
    <mergeCell ref="D25:F25"/>
    <mergeCell ref="G25:J25"/>
    <mergeCell ref="N25:Q25"/>
    <mergeCell ref="U25:X25"/>
    <mergeCell ref="AB25:AE25"/>
    <mergeCell ref="AI25:AK25"/>
    <mergeCell ref="D26:F26"/>
    <mergeCell ref="G26:J26"/>
    <mergeCell ref="N26:Q26"/>
    <mergeCell ref="U26:X26"/>
    <mergeCell ref="AB26:AE26"/>
  </mergeCells>
  <conditionalFormatting sqref="AK16:AK21">
    <cfRule type="iconSet" priority="1657">
      <iconSet iconSet="3TrafficLights2">
        <cfvo type="percent" val="0"/>
        <cfvo type="num" val="0.7"/>
        <cfvo type="num" val="0.9"/>
      </iconSet>
    </cfRule>
    <cfRule type="cellIs" dxfId="125" priority="1658" stopIfTrue="1" operator="greaterThan">
      <formula>0.9</formula>
    </cfRule>
    <cfRule type="cellIs" dxfId="124" priority="1659" stopIfTrue="1" operator="between">
      <formula>0.7</formula>
      <formula>0.89</formula>
    </cfRule>
    <cfRule type="cellIs" dxfId="123" priority="1660" stopIfTrue="1" operator="between">
      <formula>0</formula>
      <formula>0.69</formula>
    </cfRule>
  </conditionalFormatting>
  <conditionalFormatting sqref="I16:I21">
    <cfRule type="iconSet" priority="1665">
      <iconSet iconSet="3TrafficLights2">
        <cfvo type="percent" val="0"/>
        <cfvo type="num" val="0.7"/>
        <cfvo type="num" val="0.9"/>
      </iconSet>
    </cfRule>
    <cfRule type="cellIs" dxfId="122" priority="1666" stopIfTrue="1" operator="greaterThanOrEqual">
      <formula>0.9</formula>
    </cfRule>
    <cfRule type="cellIs" dxfId="121" priority="1667" stopIfTrue="1" operator="between">
      <formula>0.7</formula>
      <formula>0.89</formula>
    </cfRule>
    <cfRule type="cellIs" dxfId="120" priority="1668" stopIfTrue="1" operator="between">
      <formula>0</formula>
      <formula>0.69</formula>
    </cfRule>
  </conditionalFormatting>
  <conditionalFormatting sqref="W16:W21">
    <cfRule type="iconSet" priority="1673">
      <iconSet iconSet="3TrafficLights2">
        <cfvo type="percent" val="0"/>
        <cfvo type="num" val="0.7"/>
        <cfvo type="num" val="0.9"/>
      </iconSet>
    </cfRule>
    <cfRule type="cellIs" dxfId="119" priority="1674" stopIfTrue="1" operator="greaterThan">
      <formula>0.9</formula>
    </cfRule>
    <cfRule type="cellIs" dxfId="118" priority="1675" stopIfTrue="1" operator="between">
      <formula>0.7</formula>
      <formula>0.89</formula>
    </cfRule>
    <cfRule type="cellIs" dxfId="117" priority="1676" stopIfTrue="1" operator="between">
      <formula>0</formula>
      <formula>0.69</formula>
    </cfRule>
  </conditionalFormatting>
  <conditionalFormatting sqref="L16:L21">
    <cfRule type="iconSet" priority="1681">
      <iconSet iconSet="3TrafficLights2">
        <cfvo type="percent" val="0"/>
        <cfvo type="num" val="0.7"/>
        <cfvo type="num" val="0.9"/>
      </iconSet>
    </cfRule>
    <cfRule type="cellIs" dxfId="116" priority="1682" stopIfTrue="1" operator="greaterThanOrEqual">
      <formula>0.9</formula>
    </cfRule>
    <cfRule type="cellIs" dxfId="115" priority="1683" stopIfTrue="1" operator="between">
      <formula>0.7</formula>
      <formula>0.89</formula>
    </cfRule>
    <cfRule type="cellIs" dxfId="114" priority="1684" stopIfTrue="1" operator="between">
      <formula>0</formula>
      <formula>0.69</formula>
    </cfRule>
  </conditionalFormatting>
  <conditionalFormatting sqref="P16:P21">
    <cfRule type="iconSet" priority="1689">
      <iconSet iconSet="3TrafficLights2">
        <cfvo type="percent" val="0"/>
        <cfvo type="num" val="0.7"/>
        <cfvo type="num" val="0.9"/>
      </iconSet>
    </cfRule>
    <cfRule type="cellIs" dxfId="113" priority="1690" stopIfTrue="1" operator="greaterThanOrEqual">
      <formula>0.9</formula>
    </cfRule>
    <cfRule type="cellIs" dxfId="112" priority="1691" stopIfTrue="1" operator="between">
      <formula>0.7</formula>
      <formula>0.89</formula>
    </cfRule>
    <cfRule type="cellIs" dxfId="111" priority="1692" stopIfTrue="1" operator="between">
      <formula>0</formula>
      <formula>0.69</formula>
    </cfRule>
  </conditionalFormatting>
  <conditionalFormatting sqref="S16:S21">
    <cfRule type="iconSet" priority="1697">
      <iconSet iconSet="3TrafficLights2">
        <cfvo type="percent" val="0"/>
        <cfvo type="num" val="0.7"/>
        <cfvo type="num" val="0.9"/>
      </iconSet>
    </cfRule>
    <cfRule type="cellIs" dxfId="110" priority="1698" stopIfTrue="1" operator="greaterThanOrEqual">
      <formula>0.9</formula>
    </cfRule>
    <cfRule type="cellIs" dxfId="109" priority="1699" stopIfTrue="1" operator="between">
      <formula>0.7</formula>
      <formula>0.89</formula>
    </cfRule>
    <cfRule type="cellIs" dxfId="108" priority="1700" stopIfTrue="1" operator="between">
      <formula>0</formula>
      <formula>0.69</formula>
    </cfRule>
  </conditionalFormatting>
  <conditionalFormatting sqref="AD16:AD21">
    <cfRule type="iconSet" priority="1705">
      <iconSet iconSet="3TrafficLights2">
        <cfvo type="percent" val="0"/>
        <cfvo type="num" val="0.7"/>
        <cfvo type="num" val="0.9"/>
      </iconSet>
    </cfRule>
    <cfRule type="cellIs" dxfId="107" priority="1706" stopIfTrue="1" operator="greaterThanOrEqual">
      <formula>0.9</formula>
    </cfRule>
    <cfRule type="cellIs" dxfId="106" priority="1707" stopIfTrue="1" operator="between">
      <formula>0.7</formula>
      <formula>0.89</formula>
    </cfRule>
    <cfRule type="cellIs" dxfId="105" priority="1708" stopIfTrue="1" operator="between">
      <formula>0</formula>
      <formula>0.69</formula>
    </cfRule>
  </conditionalFormatting>
  <conditionalFormatting sqref="AG16:AG21">
    <cfRule type="iconSet" priority="1713">
      <iconSet iconSet="3TrafficLights2">
        <cfvo type="percent" val="0"/>
        <cfvo type="num" val="0.7"/>
        <cfvo type="num" val="0.9"/>
      </iconSet>
    </cfRule>
    <cfRule type="cellIs" dxfId="104" priority="1714" stopIfTrue="1" operator="greaterThanOrEqual">
      <formula>0.9</formula>
    </cfRule>
    <cfRule type="cellIs" dxfId="103" priority="1715" stopIfTrue="1" operator="between">
      <formula>0.7</formula>
      <formula>0.89</formula>
    </cfRule>
    <cfRule type="cellIs" dxfId="102" priority="1716" stopIfTrue="1" operator="between">
      <formula>0</formula>
      <formula>0.69</formula>
    </cfRule>
  </conditionalFormatting>
  <conditionalFormatting sqref="Z16:Z21">
    <cfRule type="iconSet" priority="1721">
      <iconSet iconSet="3TrafficLights2">
        <cfvo type="percent" val="0"/>
        <cfvo type="num" val="0.7"/>
        <cfvo type="num" val="0.9"/>
      </iconSet>
    </cfRule>
    <cfRule type="cellIs" dxfId="101" priority="1722" stopIfTrue="1" operator="greaterThanOrEqual">
      <formula>0.9</formula>
    </cfRule>
    <cfRule type="cellIs" dxfId="100" priority="1723" stopIfTrue="1" operator="between">
      <formula>0.7</formula>
      <formula>0.89</formula>
    </cfRule>
    <cfRule type="cellIs" dxfId="99" priority="1724" stopIfTrue="1" operator="between">
      <formula>0</formula>
      <formula>0.69</formula>
    </cfRule>
  </conditionalFormatting>
  <conditionalFormatting sqref="AM16:AM21">
    <cfRule type="iconSet" priority="1729">
      <iconSet iconSet="3TrafficLights2">
        <cfvo type="percent" val="0"/>
        <cfvo type="num" val="0.7"/>
        <cfvo type="num" val="0.9"/>
      </iconSet>
    </cfRule>
    <cfRule type="cellIs" dxfId="98" priority="1730" stopIfTrue="1" operator="greaterThanOrEqual">
      <formula>0.9</formula>
    </cfRule>
    <cfRule type="cellIs" dxfId="97" priority="1731" stopIfTrue="1" operator="between">
      <formula>0.7</formula>
      <formula>0.89</formula>
    </cfRule>
    <cfRule type="cellIs" dxfId="96" priority="1732" stopIfTrue="1" operator="between">
      <formula>0</formula>
      <formula>0.69</formula>
    </cfRule>
  </conditionalFormatting>
  <dataValidations count="5">
    <dataValidation type="list" allowBlank="1" showInputMessage="1" showErrorMessage="1" sqref="Q10">
      <formula1>INDIRECT($AN$9)</formula1>
    </dataValidation>
    <dataValidation type="list" allowBlank="1" showInputMessage="1" showErrorMessage="1" sqref="Q8:X8">
      <formula1>INDIRECT($AN$8)</formula1>
    </dataValidation>
    <dataValidation type="list" allowBlank="1" showInputMessage="1" showErrorMessage="1" sqref="Q7">
      <formula1>INDIRECT($AN$6)</formula1>
    </dataValidation>
    <dataValidation type="date" allowBlank="1" showInputMessage="1" showErrorMessage="1" sqref="C24:C27 E18:F21">
      <formula1>43831</formula1>
      <formula2>44196</formula2>
    </dataValidation>
    <dataValidation type="list" allowBlank="1" showInputMessage="1" showErrorMessage="1" sqref="B24:B27">
      <formula1>"Formulación versión 1, Actualización versión 2, Actualización versión 3, Actualización versión 4"</formula1>
    </dataValidation>
  </dataValidations>
  <hyperlinks>
    <hyperlink ref="C11" r:id="rId1"/>
  </hyperlinks>
  <pageMargins left="0.7" right="0.7" top="0.75" bottom="0.75" header="0.3" footer="0.3"/>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Listas!$M$3:$M$8</xm:f>
          </x14:formula1>
          <xm:sqref>Q9</xm:sqref>
        </x14:dataValidation>
        <x14:dataValidation type="list" allowBlank="1" showInputMessage="1" showErrorMessage="1">
          <x14:formula1>
            <xm:f>Listas!$B$3:$B$9</xm:f>
          </x14:formula1>
          <xm:sqref>Q6:X6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8"/>
  <sheetViews>
    <sheetView topLeftCell="J28" zoomScale="73" zoomScaleNormal="73" workbookViewId="0">
      <selection activeCell="AL35" sqref="AL35"/>
    </sheetView>
  </sheetViews>
  <sheetFormatPr baseColWidth="10" defaultRowHeight="16.5" outlineLevelCol="1" x14ac:dyDescent="0.25"/>
  <cols>
    <col min="1" max="1" width="8.28515625" style="64" customWidth="1"/>
    <col min="2" max="2" width="50.5703125" style="64" customWidth="1"/>
    <col min="3" max="3" width="26.140625" style="64" customWidth="1"/>
    <col min="4" max="4" width="19.5703125" style="64" customWidth="1"/>
    <col min="5" max="5" width="11.28515625" style="64" customWidth="1"/>
    <col min="6" max="6" width="12.28515625" style="64" customWidth="1"/>
    <col min="7" max="8" width="7.7109375" style="64" customWidth="1"/>
    <col min="9" max="9" width="10.42578125" style="64" customWidth="1"/>
    <col min="10" max="10" width="33.140625" style="64" customWidth="1"/>
    <col min="11" max="11" width="7.140625" style="64" hidden="1" customWidth="1" outlineLevel="1"/>
    <col min="12" max="12" width="9.42578125" style="64" hidden="1" customWidth="1" outlineLevel="1"/>
    <col min="13" max="13" width="32.7109375" style="64" hidden="1" customWidth="1" outlineLevel="1"/>
    <col min="14" max="14" width="8.42578125" style="64" customWidth="1" collapsed="1"/>
    <col min="15" max="15" width="7.7109375" style="64" customWidth="1"/>
    <col min="16" max="16" width="10.42578125" style="64" customWidth="1"/>
    <col min="17" max="17" width="33.140625" style="64" customWidth="1"/>
    <col min="18" max="18" width="6.85546875" style="64" hidden="1" customWidth="1" outlineLevel="1"/>
    <col min="19" max="19" width="9.140625" style="64" hidden="1" customWidth="1" outlineLevel="1"/>
    <col min="20" max="20" width="33.140625" style="64" hidden="1" customWidth="1" outlineLevel="1"/>
    <col min="21" max="21" width="7.7109375" style="64" customWidth="1" collapsed="1"/>
    <col min="22" max="22" width="7.7109375" style="64" customWidth="1"/>
    <col min="23" max="23" width="10.42578125" style="64" customWidth="1"/>
    <col min="24" max="24" width="33.140625" style="64" customWidth="1"/>
    <col min="25" max="25" width="7.42578125" style="64" hidden="1" customWidth="1" outlineLevel="1"/>
    <col min="26" max="26" width="8.28515625" style="64" hidden="1" customWidth="1" outlineLevel="1"/>
    <col min="27" max="27" width="33.140625" style="64" hidden="1" customWidth="1" outlineLevel="1"/>
    <col min="28" max="28" width="7.7109375" style="64" customWidth="1" collapsed="1"/>
    <col min="29" max="29" width="7.7109375" style="64" customWidth="1"/>
    <col min="30" max="30" width="10.42578125" style="64" customWidth="1"/>
    <col min="31" max="31" width="33.140625" style="64" customWidth="1"/>
    <col min="32" max="32" width="6.85546875" style="64" hidden="1" customWidth="1" outlineLevel="1"/>
    <col min="33" max="33" width="8.28515625" style="64" hidden="1" customWidth="1" outlineLevel="1"/>
    <col min="34" max="34" width="33.140625" style="64" hidden="1" customWidth="1" outlineLevel="1"/>
    <col min="35" max="35" width="9.5703125" style="64" customWidth="1" collapsed="1"/>
    <col min="36" max="36" width="8.85546875" style="64" customWidth="1"/>
    <col min="37" max="37" width="15" style="64" customWidth="1"/>
    <col min="38" max="38" width="7.7109375" style="64" customWidth="1" outlineLevel="1"/>
    <col min="39" max="39" width="13" style="64" customWidth="1" outlineLevel="1"/>
    <col min="40" max="40" width="35.7109375" style="64" customWidth="1"/>
    <col min="41" max="41" width="11.42578125" style="64"/>
  </cols>
  <sheetData>
    <row r="1" spans="1:41" ht="20.25" x14ac:dyDescent="0.25">
      <c r="A1" s="260"/>
      <c r="B1" s="260"/>
      <c r="C1" s="261" t="s">
        <v>54</v>
      </c>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62"/>
    </row>
    <row r="2" spans="1:41" ht="20.25" x14ac:dyDescent="0.25">
      <c r="A2" s="260"/>
      <c r="B2" s="260"/>
      <c r="C2" s="261" t="s">
        <v>150</v>
      </c>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c r="AH2" s="261"/>
      <c r="AI2" s="261"/>
      <c r="AJ2" s="261"/>
      <c r="AK2" s="261"/>
      <c r="AL2" s="261"/>
      <c r="AM2" s="261"/>
      <c r="AN2" s="261"/>
      <c r="AO2" s="62"/>
    </row>
    <row r="3" spans="1:41" ht="22.5" x14ac:dyDescent="0.25">
      <c r="A3" s="260"/>
      <c r="B3" s="260"/>
      <c r="C3" s="262" t="s">
        <v>143</v>
      </c>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62"/>
    </row>
    <row r="4" spans="1:41" x14ac:dyDescent="0.25">
      <c r="A4" s="63"/>
    </row>
    <row r="5" spans="1:41" ht="18.75" x14ac:dyDescent="0.25">
      <c r="A5" s="263" t="s">
        <v>14</v>
      </c>
      <c r="B5" s="263"/>
      <c r="C5" s="263"/>
      <c r="D5" s="263"/>
      <c r="E5" s="263"/>
      <c r="F5" s="263"/>
      <c r="G5" s="263"/>
      <c r="H5" s="263"/>
      <c r="I5" s="263"/>
      <c r="N5" s="264" t="s">
        <v>118</v>
      </c>
      <c r="O5" s="265"/>
      <c r="P5" s="265"/>
      <c r="Q5" s="265"/>
      <c r="R5" s="265"/>
      <c r="S5" s="265"/>
      <c r="T5" s="265"/>
      <c r="U5" s="265"/>
      <c r="V5" s="265"/>
      <c r="W5" s="265"/>
      <c r="X5" s="266"/>
      <c r="Y5" s="65"/>
      <c r="Z5" s="65"/>
      <c r="AA5" s="65"/>
      <c r="AB5" s="65"/>
      <c r="AC5" s="65"/>
      <c r="AD5" s="65"/>
      <c r="AE5" s="65"/>
      <c r="AF5" s="65"/>
      <c r="AG5" s="65"/>
      <c r="AH5" s="65"/>
      <c r="AI5" s="65"/>
      <c r="AJ5" s="65"/>
      <c r="AK5" s="65"/>
      <c r="AL5" s="65"/>
      <c r="AM5" s="66"/>
      <c r="AN5" s="67"/>
      <c r="AO5" s="68"/>
    </row>
    <row r="6" spans="1:41" ht="18" x14ac:dyDescent="0.25">
      <c r="A6" s="252" t="s">
        <v>124</v>
      </c>
      <c r="B6" s="253"/>
      <c r="C6" s="267" t="s">
        <v>195</v>
      </c>
      <c r="D6" s="267"/>
      <c r="E6" s="267"/>
      <c r="F6" s="267"/>
      <c r="G6" s="267"/>
      <c r="H6" s="267"/>
      <c r="I6" s="268"/>
      <c r="N6" s="256" t="s">
        <v>145</v>
      </c>
      <c r="O6" s="257"/>
      <c r="P6" s="257"/>
      <c r="Q6" s="258" t="s">
        <v>65</v>
      </c>
      <c r="R6" s="258"/>
      <c r="S6" s="258"/>
      <c r="T6" s="258"/>
      <c r="U6" s="258"/>
      <c r="V6" s="258"/>
      <c r="W6" s="258"/>
      <c r="X6" s="259"/>
      <c r="Y6" s="65"/>
      <c r="Z6" s="65"/>
      <c r="AA6" s="65"/>
      <c r="AB6" s="65"/>
      <c r="AC6" s="65"/>
      <c r="AD6" s="65"/>
      <c r="AE6" s="65"/>
      <c r="AF6" s="65"/>
      <c r="AG6" s="65"/>
      <c r="AH6" s="65"/>
      <c r="AI6" s="65"/>
      <c r="AJ6" s="65"/>
      <c r="AK6" s="65"/>
      <c r="AL6" s="65"/>
      <c r="AM6" s="66"/>
      <c r="AN6" s="69" t="str">
        <f>+VLOOKUP(Q6,[3]Listas!B13:C29,2,FALSE)</f>
        <v>SGC</v>
      </c>
      <c r="AO6" s="66"/>
    </row>
    <row r="7" spans="1:41" ht="17.25" x14ac:dyDescent="0.25">
      <c r="A7" s="232" t="s">
        <v>146</v>
      </c>
      <c r="B7" s="233"/>
      <c r="C7" s="234" t="s">
        <v>171</v>
      </c>
      <c r="D7" s="234"/>
      <c r="E7" s="234"/>
      <c r="F7" s="234"/>
      <c r="G7" s="234"/>
      <c r="H7" s="234"/>
      <c r="I7" s="235"/>
      <c r="N7" s="248" t="s">
        <v>125</v>
      </c>
      <c r="O7" s="249"/>
      <c r="P7" s="249"/>
      <c r="Q7" s="250" t="s">
        <v>77</v>
      </c>
      <c r="R7" s="250"/>
      <c r="S7" s="250"/>
      <c r="T7" s="250"/>
      <c r="U7" s="250"/>
      <c r="V7" s="250"/>
      <c r="W7" s="250"/>
      <c r="X7" s="251"/>
      <c r="Y7" s="65"/>
      <c r="Z7" s="65"/>
      <c r="AA7" s="65"/>
      <c r="AB7" s="65"/>
      <c r="AC7" s="65"/>
      <c r="AD7" s="65"/>
      <c r="AE7" s="65"/>
      <c r="AF7" s="65"/>
      <c r="AG7" s="65"/>
      <c r="AH7" s="65"/>
      <c r="AI7" s="65"/>
      <c r="AJ7" s="65"/>
      <c r="AK7" s="65"/>
      <c r="AL7" s="65"/>
      <c r="AM7" s="66"/>
      <c r="AN7" s="69"/>
      <c r="AO7" s="66"/>
    </row>
    <row r="8" spans="1:41" ht="17.25" x14ac:dyDescent="0.25">
      <c r="A8" s="232" t="s">
        <v>147</v>
      </c>
      <c r="B8" s="233"/>
      <c r="C8" s="234" t="s">
        <v>172</v>
      </c>
      <c r="D8" s="234"/>
      <c r="E8" s="234"/>
      <c r="F8" s="234"/>
      <c r="G8" s="234"/>
      <c r="H8" s="234"/>
      <c r="I8" s="235"/>
      <c r="N8" s="248" t="s">
        <v>120</v>
      </c>
      <c r="O8" s="249"/>
      <c r="P8" s="249"/>
      <c r="Q8" s="250" t="s">
        <v>67</v>
      </c>
      <c r="R8" s="250"/>
      <c r="S8" s="250"/>
      <c r="T8" s="250"/>
      <c r="U8" s="250"/>
      <c r="V8" s="250"/>
      <c r="W8" s="250"/>
      <c r="X8" s="251"/>
      <c r="Y8" s="65"/>
      <c r="Z8" s="65"/>
      <c r="AA8" s="65"/>
      <c r="AB8" s="65"/>
      <c r="AC8" s="65"/>
      <c r="AD8" s="65"/>
      <c r="AE8" s="65"/>
      <c r="AF8" s="65"/>
      <c r="AG8" s="65"/>
      <c r="AH8" s="65"/>
      <c r="AI8" s="65"/>
      <c r="AJ8" s="65"/>
      <c r="AK8" s="65"/>
      <c r="AL8" s="65"/>
      <c r="AM8" s="66"/>
      <c r="AN8" s="69" t="str">
        <f>+VLOOKUP(Q6,[3]Listas!F13:G20,2,FALSE)</f>
        <v>SGC_PI</v>
      </c>
      <c r="AO8" s="66"/>
    </row>
    <row r="9" spans="1:41" ht="17.25" x14ac:dyDescent="0.25">
      <c r="A9" s="232" t="s">
        <v>122</v>
      </c>
      <c r="B9" s="233"/>
      <c r="C9" s="234" t="s">
        <v>170</v>
      </c>
      <c r="D9" s="234"/>
      <c r="E9" s="234"/>
      <c r="F9" s="234"/>
      <c r="G9" s="234"/>
      <c r="H9" s="234"/>
      <c r="I9" s="235"/>
      <c r="N9" s="248" t="s">
        <v>121</v>
      </c>
      <c r="O9" s="249"/>
      <c r="P9" s="249"/>
      <c r="Q9" s="250" t="s">
        <v>38</v>
      </c>
      <c r="R9" s="250"/>
      <c r="S9" s="250"/>
      <c r="T9" s="250"/>
      <c r="U9" s="250"/>
      <c r="V9" s="250"/>
      <c r="W9" s="250"/>
      <c r="X9" s="251"/>
      <c r="Y9" s="65"/>
      <c r="Z9" s="65"/>
      <c r="AA9" s="65"/>
      <c r="AB9" s="65"/>
      <c r="AC9" s="65"/>
      <c r="AD9" s="65"/>
      <c r="AE9" s="65"/>
      <c r="AF9" s="65"/>
      <c r="AG9" s="65"/>
      <c r="AH9" s="65"/>
      <c r="AI9" s="65"/>
      <c r="AJ9" s="65"/>
      <c r="AK9" s="65"/>
      <c r="AL9" s="65"/>
      <c r="AM9" s="66"/>
      <c r="AN9" s="69" t="str">
        <f>+VLOOKUP(Q9,[3]Listas!Q4:R30,2,FALSE)</f>
        <v>OBJ_5</v>
      </c>
      <c r="AO9" s="66"/>
    </row>
    <row r="10" spans="1:41" ht="17.25" x14ac:dyDescent="0.25">
      <c r="A10" s="232" t="s">
        <v>123</v>
      </c>
      <c r="B10" s="233"/>
      <c r="C10" s="234"/>
      <c r="D10" s="234"/>
      <c r="E10" s="234"/>
      <c r="F10" s="234"/>
      <c r="G10" s="234"/>
      <c r="H10" s="234"/>
      <c r="I10" s="235"/>
      <c r="N10" s="236" t="s">
        <v>151</v>
      </c>
      <c r="O10" s="237"/>
      <c r="P10" s="237"/>
      <c r="Q10" s="238" t="s">
        <v>43</v>
      </c>
      <c r="R10" s="238"/>
      <c r="S10" s="238"/>
      <c r="T10" s="238"/>
      <c r="U10" s="238"/>
      <c r="V10" s="238"/>
      <c r="W10" s="238"/>
      <c r="X10" s="239"/>
      <c r="Y10" s="65"/>
      <c r="Z10" s="65"/>
      <c r="AA10" s="65"/>
      <c r="AB10" s="65"/>
      <c r="AC10" s="65"/>
      <c r="AD10" s="65"/>
      <c r="AE10" s="65"/>
      <c r="AF10" s="65"/>
      <c r="AG10" s="65"/>
      <c r="AH10" s="65"/>
      <c r="AI10" s="65"/>
      <c r="AJ10" s="65"/>
      <c r="AK10" s="65"/>
      <c r="AL10" s="65"/>
      <c r="AM10" s="66"/>
      <c r="AN10" s="69"/>
      <c r="AO10" s="66"/>
    </row>
    <row r="11" spans="1:41" x14ac:dyDescent="0.25">
      <c r="A11" s="240" t="s">
        <v>117</v>
      </c>
      <c r="B11" s="241"/>
      <c r="C11" s="242" t="s">
        <v>174</v>
      </c>
      <c r="D11" s="243"/>
      <c r="E11" s="243"/>
      <c r="F11" s="243"/>
      <c r="G11" s="243"/>
      <c r="H11" s="243"/>
      <c r="I11" s="244"/>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70"/>
      <c r="AO11" s="66"/>
    </row>
    <row r="12" spans="1:41" ht="15" x14ac:dyDescent="0.25">
      <c r="A12" s="66"/>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71"/>
      <c r="AO12" s="66"/>
    </row>
    <row r="13" spans="1:41" x14ac:dyDescent="0.25">
      <c r="A13" s="245" t="s">
        <v>55</v>
      </c>
      <c r="B13" s="245" t="s">
        <v>0</v>
      </c>
      <c r="C13" s="246" t="s">
        <v>10</v>
      </c>
      <c r="D13" s="245" t="s">
        <v>1</v>
      </c>
      <c r="E13" s="245" t="s">
        <v>119</v>
      </c>
      <c r="F13" s="245"/>
      <c r="G13" s="229" t="s">
        <v>5</v>
      </c>
      <c r="H13" s="229"/>
      <c r="I13" s="229"/>
      <c r="J13" s="229"/>
      <c r="K13" s="229"/>
      <c r="L13" s="229"/>
      <c r="M13" s="229"/>
      <c r="N13" s="229" t="s">
        <v>6</v>
      </c>
      <c r="O13" s="229"/>
      <c r="P13" s="229"/>
      <c r="Q13" s="229"/>
      <c r="R13" s="229"/>
      <c r="S13" s="229"/>
      <c r="T13" s="229"/>
      <c r="U13" s="229" t="s">
        <v>7</v>
      </c>
      <c r="V13" s="229"/>
      <c r="W13" s="229"/>
      <c r="X13" s="229"/>
      <c r="Y13" s="229"/>
      <c r="Z13" s="229"/>
      <c r="AA13" s="229"/>
      <c r="AB13" s="229" t="s">
        <v>8</v>
      </c>
      <c r="AC13" s="229"/>
      <c r="AD13" s="229"/>
      <c r="AE13" s="229"/>
      <c r="AF13" s="229"/>
      <c r="AG13" s="229"/>
      <c r="AH13" s="229"/>
      <c r="AI13" s="229" t="s">
        <v>11</v>
      </c>
      <c r="AJ13" s="229"/>
      <c r="AK13" s="229"/>
      <c r="AL13" s="229"/>
      <c r="AM13" s="229"/>
      <c r="AN13" s="230" t="s">
        <v>161</v>
      </c>
      <c r="AO13" s="72"/>
    </row>
    <row r="14" spans="1:41" ht="17.25" x14ac:dyDescent="0.25">
      <c r="A14" s="245"/>
      <c r="B14" s="245"/>
      <c r="C14" s="247"/>
      <c r="D14" s="245"/>
      <c r="E14" s="245"/>
      <c r="F14" s="245"/>
      <c r="G14" s="229" t="s">
        <v>153</v>
      </c>
      <c r="H14" s="229"/>
      <c r="I14" s="229"/>
      <c r="J14" s="229"/>
      <c r="K14" s="229" t="s">
        <v>154</v>
      </c>
      <c r="L14" s="229"/>
      <c r="M14" s="229"/>
      <c r="N14" s="229" t="s">
        <v>154</v>
      </c>
      <c r="O14" s="229"/>
      <c r="P14" s="229"/>
      <c r="Q14" s="229"/>
      <c r="R14" s="229"/>
      <c r="S14" s="229"/>
      <c r="T14" s="229"/>
      <c r="U14" s="229" t="s">
        <v>153</v>
      </c>
      <c r="V14" s="229"/>
      <c r="W14" s="229"/>
      <c r="X14" s="229"/>
      <c r="Y14" s="229" t="s">
        <v>154</v>
      </c>
      <c r="Z14" s="229"/>
      <c r="AA14" s="229"/>
      <c r="AB14" s="229" t="s">
        <v>153</v>
      </c>
      <c r="AC14" s="229"/>
      <c r="AD14" s="229"/>
      <c r="AE14" s="229"/>
      <c r="AF14" s="229" t="s">
        <v>154</v>
      </c>
      <c r="AG14" s="229"/>
      <c r="AH14" s="229"/>
      <c r="AI14" s="229"/>
      <c r="AJ14" s="229"/>
      <c r="AK14" s="229"/>
      <c r="AL14" s="229"/>
      <c r="AM14" s="229"/>
      <c r="AN14" s="231"/>
      <c r="AO14" s="73"/>
    </row>
    <row r="15" spans="1:41" ht="25.5" x14ac:dyDescent="0.25">
      <c r="A15" s="246"/>
      <c r="B15" s="246"/>
      <c r="C15" s="247"/>
      <c r="D15" s="246"/>
      <c r="E15" s="134" t="s">
        <v>3</v>
      </c>
      <c r="F15" s="134" t="s">
        <v>4</v>
      </c>
      <c r="G15" s="134" t="s">
        <v>12</v>
      </c>
      <c r="H15" s="134" t="s">
        <v>13</v>
      </c>
      <c r="I15" s="134" t="s">
        <v>168</v>
      </c>
      <c r="J15" s="134" t="s">
        <v>9</v>
      </c>
      <c r="K15" s="134" t="s">
        <v>157</v>
      </c>
      <c r="L15" s="134" t="s">
        <v>155</v>
      </c>
      <c r="M15" s="134" t="s">
        <v>152</v>
      </c>
      <c r="N15" s="134" t="s">
        <v>12</v>
      </c>
      <c r="O15" s="134" t="s">
        <v>13</v>
      </c>
      <c r="P15" s="134" t="s">
        <v>168</v>
      </c>
      <c r="Q15" s="134" t="s">
        <v>9</v>
      </c>
      <c r="R15" s="134" t="s">
        <v>157</v>
      </c>
      <c r="S15" s="134" t="s">
        <v>155</v>
      </c>
      <c r="T15" s="134" t="s">
        <v>152</v>
      </c>
      <c r="U15" s="134" t="s">
        <v>12</v>
      </c>
      <c r="V15" s="134" t="s">
        <v>13</v>
      </c>
      <c r="W15" s="134" t="s">
        <v>168</v>
      </c>
      <c r="X15" s="134" t="s">
        <v>9</v>
      </c>
      <c r="Y15" s="134" t="s">
        <v>157</v>
      </c>
      <c r="Z15" s="134" t="s">
        <v>155</v>
      </c>
      <c r="AA15" s="134" t="s">
        <v>152</v>
      </c>
      <c r="AB15" s="134" t="s">
        <v>12</v>
      </c>
      <c r="AC15" s="134" t="s">
        <v>13</v>
      </c>
      <c r="AD15" s="134" t="s">
        <v>168</v>
      </c>
      <c r="AE15" s="134" t="s">
        <v>9</v>
      </c>
      <c r="AF15" s="134" t="s">
        <v>157</v>
      </c>
      <c r="AG15" s="134" t="s">
        <v>155</v>
      </c>
      <c r="AH15" s="134" t="s">
        <v>152</v>
      </c>
      <c r="AI15" s="134" t="s">
        <v>12</v>
      </c>
      <c r="AJ15" s="120" t="s">
        <v>13</v>
      </c>
      <c r="AK15" s="120" t="s">
        <v>158</v>
      </c>
      <c r="AL15" s="134" t="s">
        <v>157</v>
      </c>
      <c r="AM15" s="120" t="s">
        <v>159</v>
      </c>
      <c r="AN15" s="120" t="s">
        <v>156</v>
      </c>
      <c r="AO15" s="74"/>
    </row>
    <row r="16" spans="1:41" ht="99.75" x14ac:dyDescent="0.25">
      <c r="A16" s="135">
        <v>1</v>
      </c>
      <c r="B16" s="136" t="s">
        <v>206</v>
      </c>
      <c r="C16" s="136" t="s">
        <v>197</v>
      </c>
      <c r="D16" s="137" t="s">
        <v>196</v>
      </c>
      <c r="E16" s="138">
        <v>43863</v>
      </c>
      <c r="F16" s="138">
        <v>43920</v>
      </c>
      <c r="G16" s="139">
        <v>1</v>
      </c>
      <c r="H16" s="149">
        <v>1</v>
      </c>
      <c r="I16" s="122">
        <f t="shared" ref="I16:I32" si="0">IFERROR(H16/G16,"")</f>
        <v>1</v>
      </c>
      <c r="J16" s="75" t="s">
        <v>295</v>
      </c>
      <c r="K16" s="123"/>
      <c r="L16" s="122">
        <f t="shared" ref="L16:L32" si="1">IFERROR(K16/G16,"")</f>
        <v>0</v>
      </c>
      <c r="M16" s="124"/>
      <c r="N16" s="121"/>
      <c r="O16" s="75"/>
      <c r="P16" s="122" t="str">
        <f t="shared" ref="P16:P32" si="2">IFERROR(O16/N16,"")</f>
        <v/>
      </c>
      <c r="Q16" s="75"/>
      <c r="R16" s="124"/>
      <c r="S16" s="122" t="str">
        <f t="shared" ref="S16:S32" si="3">IFERROR(R16/N16,"")</f>
        <v/>
      </c>
      <c r="T16" s="124"/>
      <c r="U16" s="121"/>
      <c r="V16" s="75"/>
      <c r="W16" s="122" t="str">
        <f t="shared" ref="W16:W32" si="4">IFERROR(V16/U16,"")</f>
        <v/>
      </c>
      <c r="X16" s="75"/>
      <c r="Y16" s="124"/>
      <c r="Z16" s="122" t="str">
        <f t="shared" ref="Z16:Z32" si="5">IFERROR(Y16/U16,"")</f>
        <v/>
      </c>
      <c r="AA16" s="124"/>
      <c r="AB16" s="121"/>
      <c r="AC16" s="75"/>
      <c r="AD16" s="122" t="str">
        <f t="shared" ref="AD16:AD32" si="6">IFERROR(AC16/AB16,"")</f>
        <v/>
      </c>
      <c r="AE16" s="75"/>
      <c r="AF16" s="124"/>
      <c r="AG16" s="122" t="str">
        <f t="shared" ref="AG16:AG32" si="7">IFERROR(AF16/AB16,"")</f>
        <v/>
      </c>
      <c r="AH16" s="124"/>
      <c r="AI16" s="139">
        <f t="shared" ref="AI16:AJ31" si="8">SUM(G16,N16,U16,AB16)</f>
        <v>1</v>
      </c>
      <c r="AJ16" s="125">
        <f t="shared" si="8"/>
        <v>1</v>
      </c>
      <c r="AK16" s="122">
        <f t="shared" ref="AK16:AK32" si="9">IFERROR(AJ16/AI16,"")</f>
        <v>1</v>
      </c>
      <c r="AL16" s="126">
        <f t="shared" ref="AL16:AL32" si="10">SUM(K16,R16,Y16,AF16)</f>
        <v>0</v>
      </c>
      <c r="AM16" s="122">
        <f t="shared" ref="AM16:AM32" si="11">IFERROR(AL16/AI16,"")</f>
        <v>0</v>
      </c>
      <c r="AN16" s="127" t="s">
        <v>53</v>
      </c>
      <c r="AO16" s="78"/>
    </row>
    <row r="17" spans="1:41" ht="85.5" x14ac:dyDescent="0.25">
      <c r="A17" s="135">
        <v>2</v>
      </c>
      <c r="B17" s="136" t="s">
        <v>209</v>
      </c>
      <c r="C17" s="136" t="s">
        <v>210</v>
      </c>
      <c r="D17" s="137" t="s">
        <v>196</v>
      </c>
      <c r="E17" s="138">
        <v>43876</v>
      </c>
      <c r="F17" s="138">
        <v>44073</v>
      </c>
      <c r="G17" s="139">
        <v>1</v>
      </c>
      <c r="H17" s="149">
        <v>1</v>
      </c>
      <c r="I17" s="122">
        <f t="shared" si="0"/>
        <v>1</v>
      </c>
      <c r="J17" s="75" t="s">
        <v>296</v>
      </c>
      <c r="K17" s="123"/>
      <c r="L17" s="122"/>
      <c r="M17" s="124"/>
      <c r="N17" s="121"/>
      <c r="O17" s="75"/>
      <c r="P17" s="122" t="str">
        <f t="shared" si="2"/>
        <v/>
      </c>
      <c r="Q17" s="75"/>
      <c r="R17" s="124"/>
      <c r="S17" s="122"/>
      <c r="T17" s="124"/>
      <c r="U17" s="139">
        <v>1</v>
      </c>
      <c r="V17" s="75"/>
      <c r="W17" s="122">
        <f t="shared" si="4"/>
        <v>0</v>
      </c>
      <c r="X17" s="75"/>
      <c r="Y17" s="124"/>
      <c r="Z17" s="122"/>
      <c r="AA17" s="124"/>
      <c r="AB17" s="121"/>
      <c r="AC17" s="75"/>
      <c r="AD17" s="122" t="str">
        <f t="shared" si="6"/>
        <v/>
      </c>
      <c r="AE17" s="75"/>
      <c r="AF17" s="124"/>
      <c r="AG17" s="122"/>
      <c r="AH17" s="124"/>
      <c r="AI17" s="139">
        <f t="shared" si="8"/>
        <v>2</v>
      </c>
      <c r="AJ17" s="125">
        <f t="shared" si="8"/>
        <v>1</v>
      </c>
      <c r="AK17" s="122">
        <f t="shared" si="9"/>
        <v>0.5</v>
      </c>
      <c r="AL17" s="126">
        <f t="shared" ref="AL17" si="12">SUM(K17,R17,Y17,AF17)</f>
        <v>0</v>
      </c>
      <c r="AM17" s="122">
        <f t="shared" si="11"/>
        <v>0</v>
      </c>
      <c r="AN17" s="127" t="s">
        <v>53</v>
      </c>
      <c r="AO17" s="78"/>
    </row>
    <row r="18" spans="1:41" ht="57" x14ac:dyDescent="0.25">
      <c r="A18" s="135">
        <v>3</v>
      </c>
      <c r="B18" s="136" t="s">
        <v>198</v>
      </c>
      <c r="C18" s="274" t="s">
        <v>315</v>
      </c>
      <c r="D18" s="137" t="s">
        <v>196</v>
      </c>
      <c r="E18" s="138">
        <v>43863</v>
      </c>
      <c r="F18" s="161">
        <v>44104</v>
      </c>
      <c r="G18" s="139">
        <v>1</v>
      </c>
      <c r="H18" s="121">
        <v>0</v>
      </c>
      <c r="I18" s="122">
        <f t="shared" si="0"/>
        <v>0</v>
      </c>
      <c r="J18" s="75" t="s">
        <v>306</v>
      </c>
      <c r="K18" s="123"/>
      <c r="L18" s="122">
        <f t="shared" si="1"/>
        <v>0</v>
      </c>
      <c r="M18" s="124"/>
      <c r="N18" s="121"/>
      <c r="O18" s="75"/>
      <c r="P18" s="122" t="str">
        <f t="shared" si="2"/>
        <v/>
      </c>
      <c r="Q18" s="75"/>
      <c r="R18" s="124"/>
      <c r="S18" s="122" t="str">
        <f t="shared" si="3"/>
        <v/>
      </c>
      <c r="T18" s="124"/>
      <c r="U18" s="139">
        <v>1</v>
      </c>
      <c r="V18" s="75"/>
      <c r="W18" s="122">
        <f t="shared" si="4"/>
        <v>0</v>
      </c>
      <c r="X18" s="75"/>
      <c r="Y18" s="124"/>
      <c r="Z18" s="122">
        <f t="shared" si="5"/>
        <v>0</v>
      </c>
      <c r="AA18" s="124"/>
      <c r="AB18" s="121"/>
      <c r="AC18" s="75"/>
      <c r="AD18" s="122" t="str">
        <f t="shared" si="6"/>
        <v/>
      </c>
      <c r="AE18" s="75"/>
      <c r="AF18" s="124"/>
      <c r="AG18" s="122" t="str">
        <f t="shared" si="7"/>
        <v/>
      </c>
      <c r="AH18" s="124"/>
      <c r="AI18" s="139">
        <f t="shared" si="8"/>
        <v>2</v>
      </c>
      <c r="AJ18" s="125">
        <f t="shared" si="8"/>
        <v>0</v>
      </c>
      <c r="AK18" s="122">
        <f t="shared" si="9"/>
        <v>0</v>
      </c>
      <c r="AL18" s="126">
        <f t="shared" si="10"/>
        <v>0</v>
      </c>
      <c r="AM18" s="122">
        <f t="shared" si="11"/>
        <v>0</v>
      </c>
      <c r="AN18" s="127" t="s">
        <v>53</v>
      </c>
      <c r="AO18" s="78"/>
    </row>
    <row r="19" spans="1:41" ht="57" x14ac:dyDescent="0.25">
      <c r="A19" s="135">
        <v>4</v>
      </c>
      <c r="B19" s="140" t="s">
        <v>199</v>
      </c>
      <c r="C19" s="136" t="s">
        <v>211</v>
      </c>
      <c r="D19" s="137" t="s">
        <v>196</v>
      </c>
      <c r="E19" s="138">
        <v>43990</v>
      </c>
      <c r="F19" s="138">
        <v>44104</v>
      </c>
      <c r="G19" s="121"/>
      <c r="H19" s="121"/>
      <c r="I19" s="122" t="str">
        <f t="shared" si="0"/>
        <v/>
      </c>
      <c r="J19" s="75"/>
      <c r="K19" s="123"/>
      <c r="L19" s="122" t="str">
        <f t="shared" si="1"/>
        <v/>
      </c>
      <c r="M19" s="124"/>
      <c r="N19" s="121"/>
      <c r="O19" s="75"/>
      <c r="P19" s="122" t="str">
        <f t="shared" si="2"/>
        <v/>
      </c>
      <c r="Q19" s="75"/>
      <c r="R19" s="124"/>
      <c r="S19" s="122" t="str">
        <f t="shared" si="3"/>
        <v/>
      </c>
      <c r="T19" s="124"/>
      <c r="U19" s="139">
        <v>1</v>
      </c>
      <c r="V19" s="75"/>
      <c r="W19" s="122">
        <f t="shared" si="4"/>
        <v>0</v>
      </c>
      <c r="X19" s="75"/>
      <c r="Y19" s="124"/>
      <c r="Z19" s="122">
        <f t="shared" si="5"/>
        <v>0</v>
      </c>
      <c r="AA19" s="124"/>
      <c r="AB19" s="121"/>
      <c r="AC19" s="75"/>
      <c r="AD19" s="122" t="str">
        <f t="shared" si="6"/>
        <v/>
      </c>
      <c r="AE19" s="75"/>
      <c r="AF19" s="124"/>
      <c r="AG19" s="122" t="str">
        <f t="shared" si="7"/>
        <v/>
      </c>
      <c r="AH19" s="124"/>
      <c r="AI19" s="139">
        <f t="shared" si="8"/>
        <v>1</v>
      </c>
      <c r="AJ19" s="125">
        <f t="shared" si="8"/>
        <v>0</v>
      </c>
      <c r="AK19" s="122">
        <f t="shared" si="9"/>
        <v>0</v>
      </c>
      <c r="AL19" s="126">
        <f t="shared" si="10"/>
        <v>0</v>
      </c>
      <c r="AM19" s="122">
        <f t="shared" si="11"/>
        <v>0</v>
      </c>
      <c r="AN19" s="127" t="s">
        <v>53</v>
      </c>
      <c r="AO19" s="78"/>
    </row>
    <row r="20" spans="1:41" ht="57" x14ac:dyDescent="0.25">
      <c r="A20" s="135">
        <v>5</v>
      </c>
      <c r="B20" s="140" t="s">
        <v>212</v>
      </c>
      <c r="C20" s="136" t="s">
        <v>213</v>
      </c>
      <c r="D20" s="137" t="s">
        <v>196</v>
      </c>
      <c r="E20" s="138">
        <v>43863</v>
      </c>
      <c r="F20" s="138">
        <v>43920</v>
      </c>
      <c r="G20" s="139">
        <v>1</v>
      </c>
      <c r="H20" s="149">
        <v>1</v>
      </c>
      <c r="I20" s="122">
        <f t="shared" si="0"/>
        <v>1</v>
      </c>
      <c r="J20" s="75" t="s">
        <v>305</v>
      </c>
      <c r="K20" s="123"/>
      <c r="L20" s="122">
        <f t="shared" si="1"/>
        <v>0</v>
      </c>
      <c r="M20" s="124"/>
      <c r="N20" s="121"/>
      <c r="O20" s="75"/>
      <c r="P20" s="122" t="str">
        <f t="shared" si="2"/>
        <v/>
      </c>
      <c r="Q20" s="75"/>
      <c r="R20" s="124"/>
      <c r="S20" s="122" t="str">
        <f t="shared" si="3"/>
        <v/>
      </c>
      <c r="T20" s="124"/>
      <c r="U20" s="121"/>
      <c r="V20" s="75"/>
      <c r="W20" s="122" t="str">
        <f t="shared" si="4"/>
        <v/>
      </c>
      <c r="X20" s="75"/>
      <c r="Y20" s="124"/>
      <c r="Z20" s="122" t="str">
        <f t="shared" si="5"/>
        <v/>
      </c>
      <c r="AA20" s="124"/>
      <c r="AB20" s="121"/>
      <c r="AC20" s="75"/>
      <c r="AD20" s="122" t="str">
        <f t="shared" si="6"/>
        <v/>
      </c>
      <c r="AE20" s="75"/>
      <c r="AF20" s="124"/>
      <c r="AG20" s="122" t="str">
        <f t="shared" si="7"/>
        <v/>
      </c>
      <c r="AH20" s="124"/>
      <c r="AI20" s="139">
        <f t="shared" si="8"/>
        <v>1</v>
      </c>
      <c r="AJ20" s="125">
        <f t="shared" si="8"/>
        <v>1</v>
      </c>
      <c r="AK20" s="122">
        <f t="shared" si="9"/>
        <v>1</v>
      </c>
      <c r="AL20" s="126">
        <f t="shared" si="10"/>
        <v>0</v>
      </c>
      <c r="AM20" s="122">
        <f t="shared" si="11"/>
        <v>0</v>
      </c>
      <c r="AN20" s="127" t="s">
        <v>53</v>
      </c>
      <c r="AO20" s="78"/>
    </row>
    <row r="21" spans="1:41" ht="57" x14ac:dyDescent="0.25">
      <c r="A21" s="135">
        <v>6</v>
      </c>
      <c r="B21" s="136" t="s">
        <v>214</v>
      </c>
      <c r="C21" s="136" t="s">
        <v>215</v>
      </c>
      <c r="D21" s="137" t="s">
        <v>196</v>
      </c>
      <c r="E21" s="138">
        <v>43931</v>
      </c>
      <c r="F21" s="138">
        <v>44196</v>
      </c>
      <c r="G21" s="121"/>
      <c r="H21" s="121"/>
      <c r="I21" s="122" t="str">
        <f t="shared" si="0"/>
        <v/>
      </c>
      <c r="J21" s="75"/>
      <c r="K21" s="123"/>
      <c r="L21" s="122" t="str">
        <f t="shared" si="1"/>
        <v/>
      </c>
      <c r="M21" s="124"/>
      <c r="N21" s="139">
        <v>1</v>
      </c>
      <c r="O21" s="75"/>
      <c r="P21" s="122">
        <f t="shared" si="2"/>
        <v>0</v>
      </c>
      <c r="Q21" s="75"/>
      <c r="R21" s="124"/>
      <c r="S21" s="122">
        <f t="shared" si="3"/>
        <v>0</v>
      </c>
      <c r="T21" s="124"/>
      <c r="U21" s="139">
        <v>1</v>
      </c>
      <c r="V21" s="75"/>
      <c r="W21" s="122">
        <f t="shared" si="4"/>
        <v>0</v>
      </c>
      <c r="X21" s="75"/>
      <c r="Y21" s="124"/>
      <c r="Z21" s="122">
        <f t="shared" si="5"/>
        <v>0</v>
      </c>
      <c r="AA21" s="124"/>
      <c r="AB21" s="139">
        <v>1</v>
      </c>
      <c r="AC21" s="75"/>
      <c r="AD21" s="122">
        <f t="shared" si="6"/>
        <v>0</v>
      </c>
      <c r="AE21" s="75"/>
      <c r="AF21" s="124"/>
      <c r="AG21" s="122">
        <f t="shared" si="7"/>
        <v>0</v>
      </c>
      <c r="AH21" s="124"/>
      <c r="AI21" s="139">
        <f t="shared" si="8"/>
        <v>3</v>
      </c>
      <c r="AJ21" s="125">
        <f t="shared" si="8"/>
        <v>0</v>
      </c>
      <c r="AK21" s="122">
        <f t="shared" si="9"/>
        <v>0</v>
      </c>
      <c r="AL21" s="126">
        <f t="shared" si="10"/>
        <v>0</v>
      </c>
      <c r="AM21" s="122">
        <f t="shared" si="11"/>
        <v>0</v>
      </c>
      <c r="AN21" s="127" t="s">
        <v>53</v>
      </c>
      <c r="AO21" s="78"/>
    </row>
    <row r="22" spans="1:41" ht="57" x14ac:dyDescent="0.25">
      <c r="A22" s="135">
        <v>7</v>
      </c>
      <c r="B22" s="136" t="s">
        <v>216</v>
      </c>
      <c r="C22" s="137" t="s">
        <v>217</v>
      </c>
      <c r="D22" s="137" t="s">
        <v>196</v>
      </c>
      <c r="E22" s="138">
        <v>43863</v>
      </c>
      <c r="F22" s="138">
        <v>44196</v>
      </c>
      <c r="G22" s="139"/>
      <c r="H22" s="121"/>
      <c r="I22" s="122" t="str">
        <f t="shared" si="0"/>
        <v/>
      </c>
      <c r="J22" s="75"/>
      <c r="K22" s="123"/>
      <c r="L22" s="122" t="str">
        <f t="shared" si="1"/>
        <v/>
      </c>
      <c r="M22" s="124"/>
      <c r="N22" s="139">
        <v>1</v>
      </c>
      <c r="O22" s="75"/>
      <c r="P22" s="122">
        <f t="shared" si="2"/>
        <v>0</v>
      </c>
      <c r="Q22" s="75"/>
      <c r="R22" s="124"/>
      <c r="S22" s="122">
        <f t="shared" si="3"/>
        <v>0</v>
      </c>
      <c r="T22" s="124"/>
      <c r="U22" s="139"/>
      <c r="V22" s="75"/>
      <c r="W22" s="122" t="str">
        <f t="shared" si="4"/>
        <v/>
      </c>
      <c r="X22" s="75"/>
      <c r="Y22" s="124"/>
      <c r="Z22" s="122" t="str">
        <f t="shared" si="5"/>
        <v/>
      </c>
      <c r="AA22" s="124"/>
      <c r="AB22" s="139">
        <v>1</v>
      </c>
      <c r="AC22" s="75"/>
      <c r="AD22" s="122">
        <f t="shared" si="6"/>
        <v>0</v>
      </c>
      <c r="AE22" s="75"/>
      <c r="AF22" s="124"/>
      <c r="AG22" s="122">
        <f t="shared" si="7"/>
        <v>0</v>
      </c>
      <c r="AH22" s="124"/>
      <c r="AI22" s="139">
        <f t="shared" si="8"/>
        <v>2</v>
      </c>
      <c r="AJ22" s="125">
        <f t="shared" si="8"/>
        <v>0</v>
      </c>
      <c r="AK22" s="122">
        <f t="shared" si="9"/>
        <v>0</v>
      </c>
      <c r="AL22" s="126">
        <f t="shared" si="10"/>
        <v>0</v>
      </c>
      <c r="AM22" s="122">
        <f t="shared" si="11"/>
        <v>0</v>
      </c>
      <c r="AN22" s="127" t="s">
        <v>53</v>
      </c>
      <c r="AO22" s="78"/>
    </row>
    <row r="23" spans="1:41" ht="57" x14ac:dyDescent="0.25">
      <c r="A23" s="135">
        <v>8</v>
      </c>
      <c r="B23" s="136" t="s">
        <v>204</v>
      </c>
      <c r="C23" s="137" t="s">
        <v>218</v>
      </c>
      <c r="D23" s="137" t="s">
        <v>196</v>
      </c>
      <c r="E23" s="138">
        <v>44013</v>
      </c>
      <c r="F23" s="138">
        <v>44104</v>
      </c>
      <c r="G23" s="121"/>
      <c r="H23" s="121"/>
      <c r="I23" s="122" t="str">
        <f t="shared" si="0"/>
        <v/>
      </c>
      <c r="J23" s="75"/>
      <c r="K23" s="123"/>
      <c r="L23" s="122" t="str">
        <f t="shared" si="1"/>
        <v/>
      </c>
      <c r="M23" s="124"/>
      <c r="N23" s="121"/>
      <c r="O23" s="75"/>
      <c r="P23" s="122" t="str">
        <f t="shared" si="2"/>
        <v/>
      </c>
      <c r="Q23" s="75"/>
      <c r="R23" s="124"/>
      <c r="S23" s="122" t="str">
        <f t="shared" si="3"/>
        <v/>
      </c>
      <c r="T23" s="124"/>
      <c r="U23" s="139">
        <v>1</v>
      </c>
      <c r="V23" s="75"/>
      <c r="W23" s="122">
        <f t="shared" si="4"/>
        <v>0</v>
      </c>
      <c r="X23" s="75"/>
      <c r="Y23" s="124"/>
      <c r="Z23" s="122">
        <f t="shared" si="5"/>
        <v>0</v>
      </c>
      <c r="AA23" s="124"/>
      <c r="AB23" s="121"/>
      <c r="AC23" s="75"/>
      <c r="AD23" s="122" t="str">
        <f t="shared" si="6"/>
        <v/>
      </c>
      <c r="AE23" s="75"/>
      <c r="AF23" s="124"/>
      <c r="AG23" s="122" t="str">
        <f t="shared" si="7"/>
        <v/>
      </c>
      <c r="AH23" s="124"/>
      <c r="AI23" s="139">
        <f t="shared" si="8"/>
        <v>1</v>
      </c>
      <c r="AJ23" s="125">
        <f t="shared" si="8"/>
        <v>0</v>
      </c>
      <c r="AK23" s="122">
        <f t="shared" si="9"/>
        <v>0</v>
      </c>
      <c r="AL23" s="126">
        <f t="shared" si="10"/>
        <v>0</v>
      </c>
      <c r="AM23" s="122">
        <f t="shared" si="11"/>
        <v>0</v>
      </c>
      <c r="AN23" s="127" t="s">
        <v>53</v>
      </c>
      <c r="AO23" s="78"/>
    </row>
    <row r="24" spans="1:41" ht="57" x14ac:dyDescent="0.25">
      <c r="A24" s="135">
        <v>9</v>
      </c>
      <c r="B24" s="136" t="s">
        <v>207</v>
      </c>
      <c r="C24" s="137" t="s">
        <v>219</v>
      </c>
      <c r="D24" s="137" t="s">
        <v>196</v>
      </c>
      <c r="E24" s="138">
        <v>44095</v>
      </c>
      <c r="F24" s="138">
        <v>44104</v>
      </c>
      <c r="G24" s="139"/>
      <c r="H24" s="121"/>
      <c r="I24" s="122" t="str">
        <f t="shared" si="0"/>
        <v/>
      </c>
      <c r="J24" s="75"/>
      <c r="K24" s="123"/>
      <c r="L24" s="122" t="str">
        <f t="shared" si="1"/>
        <v/>
      </c>
      <c r="M24" s="124"/>
      <c r="N24" s="121"/>
      <c r="O24" s="75"/>
      <c r="P24" s="122" t="str">
        <f t="shared" si="2"/>
        <v/>
      </c>
      <c r="Q24" s="75"/>
      <c r="R24" s="124"/>
      <c r="S24" s="122" t="str">
        <f t="shared" si="3"/>
        <v/>
      </c>
      <c r="T24" s="124"/>
      <c r="U24" s="139">
        <v>1</v>
      </c>
      <c r="V24" s="75"/>
      <c r="W24" s="122">
        <f t="shared" si="4"/>
        <v>0</v>
      </c>
      <c r="X24" s="75"/>
      <c r="Y24" s="124"/>
      <c r="Z24" s="122">
        <f t="shared" si="5"/>
        <v>0</v>
      </c>
      <c r="AA24" s="124"/>
      <c r="AB24" s="121"/>
      <c r="AC24" s="75"/>
      <c r="AD24" s="122" t="str">
        <f t="shared" si="6"/>
        <v/>
      </c>
      <c r="AE24" s="75"/>
      <c r="AF24" s="124"/>
      <c r="AG24" s="122" t="str">
        <f t="shared" si="7"/>
        <v/>
      </c>
      <c r="AH24" s="124"/>
      <c r="AI24" s="139">
        <f t="shared" si="8"/>
        <v>1</v>
      </c>
      <c r="AJ24" s="125">
        <f t="shared" si="8"/>
        <v>0</v>
      </c>
      <c r="AK24" s="122">
        <f t="shared" si="9"/>
        <v>0</v>
      </c>
      <c r="AL24" s="126">
        <f t="shared" si="10"/>
        <v>0</v>
      </c>
      <c r="AM24" s="122">
        <f t="shared" si="11"/>
        <v>0</v>
      </c>
      <c r="AN24" s="127" t="s">
        <v>53</v>
      </c>
      <c r="AO24" s="78"/>
    </row>
    <row r="25" spans="1:41" ht="71.25" x14ac:dyDescent="0.25">
      <c r="A25" s="135">
        <v>10</v>
      </c>
      <c r="B25" s="136" t="s">
        <v>208</v>
      </c>
      <c r="C25" s="137" t="s">
        <v>281</v>
      </c>
      <c r="D25" s="137" t="s">
        <v>196</v>
      </c>
      <c r="E25" s="138">
        <v>43872</v>
      </c>
      <c r="F25" s="138">
        <v>44195</v>
      </c>
      <c r="G25" s="139">
        <v>2</v>
      </c>
      <c r="H25" s="139">
        <v>2</v>
      </c>
      <c r="I25" s="122">
        <f t="shared" si="0"/>
        <v>1</v>
      </c>
      <c r="J25" s="75" t="s">
        <v>294</v>
      </c>
      <c r="K25" s="123"/>
      <c r="L25" s="122">
        <f t="shared" si="1"/>
        <v>0</v>
      </c>
      <c r="M25" s="124"/>
      <c r="N25" s="139">
        <v>3</v>
      </c>
      <c r="O25" s="75"/>
      <c r="P25" s="122">
        <f t="shared" si="2"/>
        <v>0</v>
      </c>
      <c r="Q25" s="75"/>
      <c r="R25" s="124"/>
      <c r="S25" s="122">
        <f t="shared" si="3"/>
        <v>0</v>
      </c>
      <c r="T25" s="124"/>
      <c r="U25" s="139">
        <v>3</v>
      </c>
      <c r="V25" s="75"/>
      <c r="W25" s="122">
        <f t="shared" si="4"/>
        <v>0</v>
      </c>
      <c r="X25" s="75"/>
      <c r="Y25" s="124"/>
      <c r="Z25" s="122">
        <f t="shared" si="5"/>
        <v>0</v>
      </c>
      <c r="AA25" s="124"/>
      <c r="AB25" s="139">
        <v>3</v>
      </c>
      <c r="AC25" s="75"/>
      <c r="AD25" s="122">
        <f t="shared" si="6"/>
        <v>0</v>
      </c>
      <c r="AE25" s="75"/>
      <c r="AF25" s="124"/>
      <c r="AG25" s="122">
        <f t="shared" si="7"/>
        <v>0</v>
      </c>
      <c r="AH25" s="124"/>
      <c r="AI25" s="139">
        <f t="shared" si="8"/>
        <v>11</v>
      </c>
      <c r="AJ25" s="125">
        <f t="shared" si="8"/>
        <v>2</v>
      </c>
      <c r="AK25" s="122">
        <f t="shared" si="9"/>
        <v>0.18181818181818182</v>
      </c>
      <c r="AL25" s="126">
        <f t="shared" si="10"/>
        <v>0</v>
      </c>
      <c r="AM25" s="122">
        <f t="shared" si="11"/>
        <v>0</v>
      </c>
      <c r="AN25" s="127" t="s">
        <v>53</v>
      </c>
      <c r="AO25" s="78"/>
    </row>
    <row r="26" spans="1:41" ht="57" x14ac:dyDescent="0.25">
      <c r="A26" s="135">
        <v>11</v>
      </c>
      <c r="B26" s="136" t="s">
        <v>220</v>
      </c>
      <c r="C26" s="137" t="s">
        <v>316</v>
      </c>
      <c r="D26" s="137" t="s">
        <v>196</v>
      </c>
      <c r="E26" s="138">
        <v>43966</v>
      </c>
      <c r="F26" s="138">
        <v>44012</v>
      </c>
      <c r="G26" s="121"/>
      <c r="H26" s="121"/>
      <c r="I26" s="122" t="str">
        <f t="shared" si="0"/>
        <v/>
      </c>
      <c r="J26" s="75"/>
      <c r="K26" s="123"/>
      <c r="L26" s="122" t="str">
        <f t="shared" si="1"/>
        <v/>
      </c>
      <c r="M26" s="124"/>
      <c r="N26" s="139">
        <v>1</v>
      </c>
      <c r="O26" s="75"/>
      <c r="P26" s="122">
        <f t="shared" si="2"/>
        <v>0</v>
      </c>
      <c r="Q26" s="75"/>
      <c r="R26" s="124"/>
      <c r="S26" s="122">
        <f t="shared" si="3"/>
        <v>0</v>
      </c>
      <c r="T26" s="124"/>
      <c r="U26" s="121"/>
      <c r="V26" s="75"/>
      <c r="W26" s="122" t="str">
        <f t="shared" si="4"/>
        <v/>
      </c>
      <c r="X26" s="75"/>
      <c r="Y26" s="124"/>
      <c r="Z26" s="122" t="str">
        <f t="shared" si="5"/>
        <v/>
      </c>
      <c r="AA26" s="124"/>
      <c r="AB26" s="121"/>
      <c r="AC26" s="75"/>
      <c r="AD26" s="122" t="str">
        <f t="shared" si="6"/>
        <v/>
      </c>
      <c r="AE26" s="75"/>
      <c r="AF26" s="124"/>
      <c r="AG26" s="122" t="str">
        <f t="shared" si="7"/>
        <v/>
      </c>
      <c r="AH26" s="124"/>
      <c r="AI26" s="139">
        <f t="shared" si="8"/>
        <v>1</v>
      </c>
      <c r="AJ26" s="125">
        <f t="shared" si="8"/>
        <v>0</v>
      </c>
      <c r="AK26" s="122">
        <f t="shared" si="9"/>
        <v>0</v>
      </c>
      <c r="AL26" s="126">
        <f t="shared" si="10"/>
        <v>0</v>
      </c>
      <c r="AM26" s="122">
        <f t="shared" si="11"/>
        <v>0</v>
      </c>
      <c r="AN26" s="127" t="s">
        <v>53</v>
      </c>
      <c r="AO26" s="78"/>
    </row>
    <row r="27" spans="1:41" ht="57" x14ac:dyDescent="0.25">
      <c r="A27" s="135">
        <v>12</v>
      </c>
      <c r="B27" s="136" t="s">
        <v>221</v>
      </c>
      <c r="C27" s="137" t="s">
        <v>316</v>
      </c>
      <c r="D27" s="137" t="s">
        <v>196</v>
      </c>
      <c r="E27" s="138">
        <v>43966</v>
      </c>
      <c r="F27" s="138">
        <v>44012</v>
      </c>
      <c r="G27" s="121"/>
      <c r="H27" s="121"/>
      <c r="I27" s="122" t="str">
        <f t="shared" si="0"/>
        <v/>
      </c>
      <c r="J27" s="75"/>
      <c r="K27" s="123"/>
      <c r="L27" s="122" t="str">
        <f t="shared" si="1"/>
        <v/>
      </c>
      <c r="M27" s="124"/>
      <c r="N27" s="139">
        <v>1</v>
      </c>
      <c r="O27" s="75"/>
      <c r="P27" s="122">
        <f t="shared" si="2"/>
        <v>0</v>
      </c>
      <c r="Q27" s="75"/>
      <c r="R27" s="124"/>
      <c r="S27" s="122">
        <f t="shared" si="3"/>
        <v>0</v>
      </c>
      <c r="T27" s="124"/>
      <c r="U27" s="121"/>
      <c r="V27" s="75"/>
      <c r="W27" s="122" t="str">
        <f t="shared" si="4"/>
        <v/>
      </c>
      <c r="X27" s="75"/>
      <c r="Y27" s="124"/>
      <c r="Z27" s="122" t="str">
        <f t="shared" si="5"/>
        <v/>
      </c>
      <c r="AA27" s="124"/>
      <c r="AB27" s="121"/>
      <c r="AC27" s="75"/>
      <c r="AD27" s="122" t="str">
        <f t="shared" si="6"/>
        <v/>
      </c>
      <c r="AE27" s="75"/>
      <c r="AF27" s="124"/>
      <c r="AG27" s="122" t="str">
        <f t="shared" si="7"/>
        <v/>
      </c>
      <c r="AH27" s="124"/>
      <c r="AI27" s="139">
        <f t="shared" si="8"/>
        <v>1</v>
      </c>
      <c r="AJ27" s="125">
        <f t="shared" si="8"/>
        <v>0</v>
      </c>
      <c r="AK27" s="122">
        <f t="shared" si="9"/>
        <v>0</v>
      </c>
      <c r="AL27" s="126">
        <f t="shared" si="10"/>
        <v>0</v>
      </c>
      <c r="AM27" s="122">
        <f t="shared" si="11"/>
        <v>0</v>
      </c>
      <c r="AN27" s="127" t="s">
        <v>53</v>
      </c>
      <c r="AO27" s="78"/>
    </row>
    <row r="28" spans="1:41" ht="99.75" x14ac:dyDescent="0.25">
      <c r="A28" s="135">
        <v>13</v>
      </c>
      <c r="B28" s="136" t="s">
        <v>222</v>
      </c>
      <c r="C28" s="137" t="s">
        <v>224</v>
      </c>
      <c r="D28" s="137" t="s">
        <v>196</v>
      </c>
      <c r="E28" s="138">
        <v>43866</v>
      </c>
      <c r="F28" s="138">
        <v>44195</v>
      </c>
      <c r="G28" s="139">
        <v>1</v>
      </c>
      <c r="H28" s="139">
        <v>1</v>
      </c>
      <c r="I28" s="122">
        <f t="shared" si="0"/>
        <v>1</v>
      </c>
      <c r="J28" s="75" t="s">
        <v>307</v>
      </c>
      <c r="K28" s="123"/>
      <c r="L28" s="122">
        <f t="shared" si="1"/>
        <v>0</v>
      </c>
      <c r="M28" s="124"/>
      <c r="N28" s="121"/>
      <c r="O28" s="75"/>
      <c r="P28" s="122" t="str">
        <f t="shared" si="2"/>
        <v/>
      </c>
      <c r="Q28" s="75"/>
      <c r="R28" s="124"/>
      <c r="S28" s="122" t="str">
        <f t="shared" si="3"/>
        <v/>
      </c>
      <c r="T28" s="124"/>
      <c r="U28" s="121"/>
      <c r="V28" s="75"/>
      <c r="W28" s="122" t="str">
        <f t="shared" si="4"/>
        <v/>
      </c>
      <c r="X28" s="75"/>
      <c r="Y28" s="124"/>
      <c r="Z28" s="122" t="str">
        <f t="shared" si="5"/>
        <v/>
      </c>
      <c r="AA28" s="124"/>
      <c r="AB28" s="121"/>
      <c r="AC28" s="75"/>
      <c r="AD28" s="122" t="str">
        <f t="shared" si="6"/>
        <v/>
      </c>
      <c r="AE28" s="75"/>
      <c r="AF28" s="124"/>
      <c r="AG28" s="122" t="str">
        <f t="shared" si="7"/>
        <v/>
      </c>
      <c r="AH28" s="124"/>
      <c r="AI28" s="139">
        <f t="shared" si="8"/>
        <v>1</v>
      </c>
      <c r="AJ28" s="125">
        <f t="shared" si="8"/>
        <v>1</v>
      </c>
      <c r="AK28" s="122">
        <f t="shared" si="9"/>
        <v>1</v>
      </c>
      <c r="AL28" s="126">
        <f t="shared" si="10"/>
        <v>0</v>
      </c>
      <c r="AM28" s="122">
        <f t="shared" si="11"/>
        <v>0</v>
      </c>
      <c r="AN28" s="127" t="s">
        <v>53</v>
      </c>
      <c r="AO28" s="78"/>
    </row>
    <row r="29" spans="1:41" ht="72" x14ac:dyDescent="0.25">
      <c r="A29" s="135">
        <v>14</v>
      </c>
      <c r="B29" s="136" t="s">
        <v>223</v>
      </c>
      <c r="C29" s="136" t="s">
        <v>225</v>
      </c>
      <c r="D29" s="137" t="s">
        <v>196</v>
      </c>
      <c r="E29" s="138">
        <v>43971</v>
      </c>
      <c r="F29" s="161">
        <v>44104</v>
      </c>
      <c r="G29" s="121"/>
      <c r="H29" s="121"/>
      <c r="I29" s="122" t="str">
        <f t="shared" si="0"/>
        <v/>
      </c>
      <c r="J29" s="75"/>
      <c r="K29" s="123"/>
      <c r="L29" s="122" t="str">
        <f t="shared" si="1"/>
        <v/>
      </c>
      <c r="M29" s="124"/>
      <c r="N29" s="139"/>
      <c r="O29" s="75"/>
      <c r="P29" s="122" t="str">
        <f t="shared" si="2"/>
        <v/>
      </c>
      <c r="Q29" s="75"/>
      <c r="R29" s="124"/>
      <c r="S29" s="122" t="str">
        <f t="shared" si="3"/>
        <v/>
      </c>
      <c r="T29" s="124"/>
      <c r="U29" s="139">
        <v>1</v>
      </c>
      <c r="V29" s="75"/>
      <c r="W29" s="122">
        <f t="shared" si="4"/>
        <v>0</v>
      </c>
      <c r="X29" s="75"/>
      <c r="Y29" s="124"/>
      <c r="Z29" s="122">
        <f t="shared" si="5"/>
        <v>0</v>
      </c>
      <c r="AA29" s="124"/>
      <c r="AB29" s="121"/>
      <c r="AC29" s="75"/>
      <c r="AD29" s="122" t="str">
        <f t="shared" si="6"/>
        <v/>
      </c>
      <c r="AE29" s="75"/>
      <c r="AF29" s="124"/>
      <c r="AG29" s="122" t="str">
        <f t="shared" si="7"/>
        <v/>
      </c>
      <c r="AH29" s="124"/>
      <c r="AI29" s="139">
        <f t="shared" si="8"/>
        <v>1</v>
      </c>
      <c r="AJ29" s="125">
        <f t="shared" si="8"/>
        <v>0</v>
      </c>
      <c r="AK29" s="122">
        <f t="shared" si="9"/>
        <v>0</v>
      </c>
      <c r="AL29" s="126">
        <f t="shared" si="10"/>
        <v>0</v>
      </c>
      <c r="AM29" s="122">
        <f t="shared" si="11"/>
        <v>0</v>
      </c>
      <c r="AN29" s="127" t="s">
        <v>53</v>
      </c>
      <c r="AO29" s="78"/>
    </row>
    <row r="30" spans="1:41" ht="71.25" x14ac:dyDescent="0.25">
      <c r="A30" s="135">
        <v>15</v>
      </c>
      <c r="B30" s="136" t="s">
        <v>226</v>
      </c>
      <c r="C30" s="137" t="s">
        <v>227</v>
      </c>
      <c r="D30" s="137" t="s">
        <v>196</v>
      </c>
      <c r="E30" s="138">
        <v>43863</v>
      </c>
      <c r="F30" s="138">
        <v>44196</v>
      </c>
      <c r="G30" s="121"/>
      <c r="H30" s="121"/>
      <c r="I30" s="122" t="str">
        <f t="shared" si="0"/>
        <v/>
      </c>
      <c r="J30" s="75"/>
      <c r="K30" s="123"/>
      <c r="L30" s="122" t="str">
        <f t="shared" si="1"/>
        <v/>
      </c>
      <c r="M30" s="124"/>
      <c r="N30" s="139">
        <v>1</v>
      </c>
      <c r="O30" s="75"/>
      <c r="P30" s="122">
        <f t="shared" si="2"/>
        <v>0</v>
      </c>
      <c r="Q30" s="75"/>
      <c r="R30" s="124"/>
      <c r="S30" s="122">
        <f t="shared" si="3"/>
        <v>0</v>
      </c>
      <c r="T30" s="124"/>
      <c r="U30" s="121"/>
      <c r="V30" s="75"/>
      <c r="W30" s="122" t="str">
        <f t="shared" si="4"/>
        <v/>
      </c>
      <c r="X30" s="75"/>
      <c r="Y30" s="124"/>
      <c r="Z30" s="122" t="str">
        <f t="shared" si="5"/>
        <v/>
      </c>
      <c r="AA30" s="124"/>
      <c r="AB30" s="139">
        <v>1</v>
      </c>
      <c r="AC30" s="75"/>
      <c r="AD30" s="122">
        <f t="shared" si="6"/>
        <v>0</v>
      </c>
      <c r="AE30" s="75"/>
      <c r="AF30" s="124"/>
      <c r="AG30" s="122">
        <f t="shared" si="7"/>
        <v>0</v>
      </c>
      <c r="AH30" s="124"/>
      <c r="AI30" s="139">
        <f t="shared" si="8"/>
        <v>2</v>
      </c>
      <c r="AJ30" s="125">
        <f t="shared" si="8"/>
        <v>0</v>
      </c>
      <c r="AK30" s="122">
        <f t="shared" si="9"/>
        <v>0</v>
      </c>
      <c r="AL30" s="126">
        <f t="shared" si="10"/>
        <v>0</v>
      </c>
      <c r="AM30" s="122">
        <f t="shared" si="11"/>
        <v>0</v>
      </c>
      <c r="AN30" s="127" t="s">
        <v>53</v>
      </c>
      <c r="AO30" s="78"/>
    </row>
    <row r="31" spans="1:41" ht="57" x14ac:dyDescent="0.25">
      <c r="A31" s="129"/>
      <c r="B31" s="129"/>
      <c r="C31" s="75"/>
      <c r="D31" s="75"/>
      <c r="E31" s="75"/>
      <c r="F31" s="75"/>
      <c r="G31" s="121"/>
      <c r="H31" s="121"/>
      <c r="I31" s="122" t="str">
        <f t="shared" si="0"/>
        <v/>
      </c>
      <c r="J31" s="75"/>
      <c r="K31" s="123"/>
      <c r="L31" s="122" t="str">
        <f t="shared" si="1"/>
        <v/>
      </c>
      <c r="M31" s="124"/>
      <c r="N31" s="121"/>
      <c r="O31" s="75"/>
      <c r="P31" s="122" t="str">
        <f t="shared" si="2"/>
        <v/>
      </c>
      <c r="Q31" s="75"/>
      <c r="R31" s="124"/>
      <c r="S31" s="122" t="str">
        <f t="shared" si="3"/>
        <v/>
      </c>
      <c r="T31" s="124"/>
      <c r="U31" s="121"/>
      <c r="V31" s="75"/>
      <c r="W31" s="122" t="str">
        <f t="shared" si="4"/>
        <v/>
      </c>
      <c r="X31" s="75"/>
      <c r="Y31" s="124"/>
      <c r="Z31" s="122" t="str">
        <f t="shared" si="5"/>
        <v/>
      </c>
      <c r="AA31" s="124"/>
      <c r="AB31" s="121"/>
      <c r="AC31" s="75"/>
      <c r="AD31" s="122" t="str">
        <f t="shared" si="6"/>
        <v/>
      </c>
      <c r="AE31" s="75"/>
      <c r="AF31" s="124"/>
      <c r="AG31" s="122" t="str">
        <f t="shared" si="7"/>
        <v/>
      </c>
      <c r="AH31" s="124"/>
      <c r="AI31" s="139">
        <f t="shared" si="8"/>
        <v>0</v>
      </c>
      <c r="AJ31" s="125">
        <f t="shared" si="8"/>
        <v>0</v>
      </c>
      <c r="AK31" s="122" t="str">
        <f t="shared" si="9"/>
        <v/>
      </c>
      <c r="AL31" s="126">
        <f t="shared" si="10"/>
        <v>0</v>
      </c>
      <c r="AM31" s="122" t="str">
        <f t="shared" si="11"/>
        <v/>
      </c>
      <c r="AN31" s="127" t="s">
        <v>53</v>
      </c>
      <c r="AO31" s="78"/>
    </row>
    <row r="32" spans="1:41" ht="57" x14ac:dyDescent="0.25">
      <c r="A32" s="129"/>
      <c r="B32" s="130" t="s">
        <v>169</v>
      </c>
      <c r="C32" s="75"/>
      <c r="D32" s="75"/>
      <c r="E32" s="75"/>
      <c r="F32" s="75"/>
      <c r="G32" s="121"/>
      <c r="H32" s="75"/>
      <c r="I32" s="122" t="str">
        <f t="shared" si="0"/>
        <v/>
      </c>
      <c r="J32" s="75"/>
      <c r="K32" s="124"/>
      <c r="L32" s="122" t="str">
        <f t="shared" si="1"/>
        <v/>
      </c>
      <c r="M32" s="124"/>
      <c r="N32" s="75"/>
      <c r="O32" s="75"/>
      <c r="P32" s="122" t="str">
        <f t="shared" si="2"/>
        <v/>
      </c>
      <c r="Q32" s="75"/>
      <c r="R32" s="124"/>
      <c r="S32" s="122" t="str">
        <f t="shared" si="3"/>
        <v/>
      </c>
      <c r="T32" s="124"/>
      <c r="U32" s="75"/>
      <c r="V32" s="75"/>
      <c r="W32" s="122" t="str">
        <f t="shared" si="4"/>
        <v/>
      </c>
      <c r="X32" s="75"/>
      <c r="Y32" s="124"/>
      <c r="Z32" s="122" t="str">
        <f t="shared" si="5"/>
        <v/>
      </c>
      <c r="AA32" s="124"/>
      <c r="AB32" s="75"/>
      <c r="AC32" s="75"/>
      <c r="AD32" s="122" t="str">
        <f t="shared" si="6"/>
        <v/>
      </c>
      <c r="AE32" s="75"/>
      <c r="AF32" s="124"/>
      <c r="AG32" s="122" t="str">
        <f t="shared" si="7"/>
        <v/>
      </c>
      <c r="AH32" s="124"/>
      <c r="AI32" s="139">
        <f t="shared" ref="AI32" si="13">SUM(G32,N32,U32,AB32)</f>
        <v>0</v>
      </c>
      <c r="AJ32" s="125">
        <f t="shared" ref="AJ32" si="14">SUM(H32,O32,V32,AC32)</f>
        <v>0</v>
      </c>
      <c r="AK32" s="122" t="str">
        <f t="shared" si="9"/>
        <v/>
      </c>
      <c r="AL32" s="126">
        <f t="shared" si="10"/>
        <v>0</v>
      </c>
      <c r="AM32" s="122" t="str">
        <f t="shared" si="11"/>
        <v/>
      </c>
      <c r="AN32" s="127" t="s">
        <v>53</v>
      </c>
      <c r="AO32" s="78"/>
    </row>
    <row r="33" spans="1:41" ht="15" x14ac:dyDescent="0.25">
      <c r="A33" s="81"/>
      <c r="B33" s="81"/>
      <c r="C33" s="81"/>
      <c r="D33" s="81"/>
      <c r="E33" s="81"/>
      <c r="F33" s="81"/>
      <c r="G33" s="81">
        <f>SUM(G16:G32)</f>
        <v>7</v>
      </c>
      <c r="H33" s="81">
        <f>SUM(H16:H32)</f>
        <v>6</v>
      </c>
      <c r="I33" s="82"/>
      <c r="J33" s="81"/>
      <c r="K33" s="81">
        <f>SUM(K32:K32)</f>
        <v>0</v>
      </c>
      <c r="L33" s="81"/>
      <c r="M33" s="81"/>
      <c r="N33" s="81">
        <f t="shared" ref="N33:O33" si="15">SUM(N16:N32)</f>
        <v>8</v>
      </c>
      <c r="O33" s="81">
        <f t="shared" si="15"/>
        <v>0</v>
      </c>
      <c r="P33" s="81"/>
      <c r="Q33" s="81"/>
      <c r="R33" s="81">
        <f>SUM(R32:R32)</f>
        <v>0</v>
      </c>
      <c r="S33" s="81"/>
      <c r="T33" s="81"/>
      <c r="U33" s="81">
        <f t="shared" ref="U33:V33" si="16">SUM(U16:U32)</f>
        <v>10</v>
      </c>
      <c r="V33" s="81">
        <f t="shared" si="16"/>
        <v>0</v>
      </c>
      <c r="W33" s="81"/>
      <c r="X33" s="81"/>
      <c r="Y33" s="81">
        <f>SUM(Y32:Y32)</f>
        <v>0</v>
      </c>
      <c r="Z33" s="81"/>
      <c r="AA33" s="81"/>
      <c r="AB33" s="81">
        <f t="shared" ref="AB33:AC33" si="17">SUM(AB16:AB32)</f>
        <v>6</v>
      </c>
      <c r="AC33" s="81">
        <f t="shared" si="17"/>
        <v>0</v>
      </c>
      <c r="AD33" s="81"/>
      <c r="AE33" s="81"/>
      <c r="AF33" s="81">
        <f>SUM(AF32:AF32)</f>
        <v>0</v>
      </c>
      <c r="AG33" s="81"/>
      <c r="AH33" s="81"/>
      <c r="AI33" s="81">
        <f t="shared" ref="AI33:AJ33" si="18">SUM(AI16:AI32)</f>
        <v>31</v>
      </c>
      <c r="AJ33" s="81">
        <f t="shared" si="18"/>
        <v>6</v>
      </c>
      <c r="AK33" s="82"/>
      <c r="AL33" s="81">
        <f>SUM(AL32:AL32)</f>
        <v>0</v>
      </c>
      <c r="AM33" s="82"/>
      <c r="AN33" s="81"/>
      <c r="AO33" s="81"/>
    </row>
    <row r="34" spans="1:41" ht="17.25" x14ac:dyDescent="0.25">
      <c r="A34" s="65"/>
      <c r="B34" s="133" t="s">
        <v>142</v>
      </c>
      <c r="C34" s="133" t="s">
        <v>2</v>
      </c>
      <c r="D34" s="84"/>
      <c r="E34" s="84"/>
      <c r="F34" s="84"/>
      <c r="G34" s="225" t="s">
        <v>5</v>
      </c>
      <c r="H34" s="225"/>
      <c r="I34" s="225"/>
      <c r="J34" s="225"/>
      <c r="K34" s="85"/>
      <c r="L34" s="85"/>
      <c r="M34" s="85"/>
      <c r="N34" s="225" t="s">
        <v>6</v>
      </c>
      <c r="O34" s="225"/>
      <c r="P34" s="225"/>
      <c r="Q34" s="225"/>
      <c r="R34" s="85"/>
      <c r="S34" s="85"/>
      <c r="T34" s="85"/>
      <c r="U34" s="225" t="s">
        <v>7</v>
      </c>
      <c r="V34" s="225"/>
      <c r="W34" s="225"/>
      <c r="X34" s="225"/>
      <c r="Y34" s="85"/>
      <c r="Z34" s="85"/>
      <c r="AA34" s="85"/>
      <c r="AB34" s="225" t="s">
        <v>8</v>
      </c>
      <c r="AC34" s="225"/>
      <c r="AD34" s="225"/>
      <c r="AE34" s="225"/>
      <c r="AF34" s="85"/>
      <c r="AG34" s="85"/>
      <c r="AH34" s="85"/>
      <c r="AI34" s="225" t="s">
        <v>141</v>
      </c>
      <c r="AJ34" s="225"/>
      <c r="AK34" s="225"/>
      <c r="AL34" s="86"/>
      <c r="AM34" s="65"/>
      <c r="AN34" s="65"/>
      <c r="AO34" s="65"/>
    </row>
    <row r="35" spans="1:41" x14ac:dyDescent="0.25">
      <c r="A35" s="65"/>
      <c r="B35" s="87"/>
      <c r="C35" s="88"/>
      <c r="D35" s="219" t="s">
        <v>148</v>
      </c>
      <c r="E35" s="219"/>
      <c r="F35" s="220"/>
      <c r="G35" s="226">
        <f>+G33/$AI$33</f>
        <v>0.22580645161290322</v>
      </c>
      <c r="H35" s="227"/>
      <c r="I35" s="227"/>
      <c r="J35" s="227"/>
      <c r="K35" s="89"/>
      <c r="L35" s="89"/>
      <c r="M35" s="89"/>
      <c r="N35" s="227">
        <f>+N33/$AI$33</f>
        <v>0.25806451612903225</v>
      </c>
      <c r="O35" s="227"/>
      <c r="P35" s="227"/>
      <c r="Q35" s="227"/>
      <c r="R35" s="89"/>
      <c r="S35" s="89"/>
      <c r="T35" s="89"/>
      <c r="U35" s="227">
        <f>+U33/$AI$33</f>
        <v>0.32258064516129031</v>
      </c>
      <c r="V35" s="227"/>
      <c r="W35" s="227"/>
      <c r="X35" s="227"/>
      <c r="Y35" s="89"/>
      <c r="Z35" s="89"/>
      <c r="AA35" s="89"/>
      <c r="AB35" s="227">
        <f>+AB33/$AI$33</f>
        <v>0.19354838709677419</v>
      </c>
      <c r="AC35" s="227"/>
      <c r="AD35" s="227"/>
      <c r="AE35" s="227"/>
      <c r="AF35" s="89"/>
      <c r="AG35" s="89"/>
      <c r="AH35" s="89"/>
      <c r="AI35" s="227">
        <f>+AI33/$AI$33</f>
        <v>1</v>
      </c>
      <c r="AJ35" s="227"/>
      <c r="AK35" s="228"/>
      <c r="AL35" s="86"/>
      <c r="AM35" s="86"/>
      <c r="AN35" s="65"/>
      <c r="AO35" s="65"/>
    </row>
    <row r="36" spans="1:41" ht="32.25" customHeight="1" x14ac:dyDescent="0.25">
      <c r="A36" s="65"/>
      <c r="B36" s="90"/>
      <c r="C36" s="91"/>
      <c r="D36" s="219" t="s">
        <v>149</v>
      </c>
      <c r="E36" s="219"/>
      <c r="F36" s="220"/>
      <c r="G36" s="221">
        <f>+H33/$AI$33</f>
        <v>0.19354838709677419</v>
      </c>
      <c r="H36" s="222"/>
      <c r="I36" s="222"/>
      <c r="J36" s="222"/>
      <c r="K36" s="89"/>
      <c r="L36" s="89"/>
      <c r="M36" s="89"/>
      <c r="N36" s="222">
        <f>+O33/$AI$33</f>
        <v>0</v>
      </c>
      <c r="O36" s="222"/>
      <c r="P36" s="222"/>
      <c r="Q36" s="222"/>
      <c r="R36" s="89"/>
      <c r="S36" s="89"/>
      <c r="T36" s="89"/>
      <c r="U36" s="222">
        <f>+V33/$AI$33</f>
        <v>0</v>
      </c>
      <c r="V36" s="222"/>
      <c r="W36" s="222"/>
      <c r="X36" s="222"/>
      <c r="Y36" s="89"/>
      <c r="Z36" s="89"/>
      <c r="AA36" s="89"/>
      <c r="AB36" s="222">
        <f>+AC33/$AI$33</f>
        <v>0</v>
      </c>
      <c r="AC36" s="222"/>
      <c r="AD36" s="222"/>
      <c r="AE36" s="222"/>
      <c r="AF36" s="89"/>
      <c r="AG36" s="89"/>
      <c r="AH36" s="89"/>
      <c r="AI36" s="222">
        <f>+AJ33/$AI$33</f>
        <v>0.19354838709677419</v>
      </c>
      <c r="AJ36" s="222"/>
      <c r="AK36" s="223"/>
      <c r="AL36" s="86"/>
      <c r="AM36" s="86"/>
      <c r="AN36" s="65"/>
      <c r="AO36" s="65"/>
    </row>
    <row r="37" spans="1:41" x14ac:dyDescent="0.25">
      <c r="A37" s="65"/>
      <c r="B37" s="90"/>
      <c r="C37" s="91"/>
      <c r="D37" s="219" t="s">
        <v>160</v>
      </c>
      <c r="E37" s="219"/>
      <c r="F37" s="220"/>
      <c r="G37" s="224">
        <f>+K33/$AI$33</f>
        <v>0</v>
      </c>
      <c r="H37" s="217"/>
      <c r="I37" s="217"/>
      <c r="J37" s="217"/>
      <c r="K37" s="89"/>
      <c r="L37" s="89"/>
      <c r="M37" s="89"/>
      <c r="N37" s="217">
        <f>+R33/$AI$33</f>
        <v>0</v>
      </c>
      <c r="O37" s="217"/>
      <c r="P37" s="217"/>
      <c r="Q37" s="217"/>
      <c r="R37" s="89"/>
      <c r="S37" s="89"/>
      <c r="T37" s="89"/>
      <c r="U37" s="217">
        <f>+Y33/$AI$33</f>
        <v>0</v>
      </c>
      <c r="V37" s="217"/>
      <c r="W37" s="217"/>
      <c r="X37" s="217"/>
      <c r="Y37" s="89"/>
      <c r="Z37" s="89"/>
      <c r="AA37" s="89"/>
      <c r="AB37" s="217">
        <f>+AF33/$AI$33</f>
        <v>0</v>
      </c>
      <c r="AC37" s="217"/>
      <c r="AD37" s="217"/>
      <c r="AE37" s="217"/>
      <c r="AF37" s="89"/>
      <c r="AG37" s="89"/>
      <c r="AH37" s="89"/>
      <c r="AI37" s="217">
        <f>+AL33/$AI$33</f>
        <v>0</v>
      </c>
      <c r="AJ37" s="217"/>
      <c r="AK37" s="218"/>
      <c r="AL37" s="65"/>
      <c r="AM37" s="65"/>
      <c r="AN37" s="65"/>
      <c r="AO37" s="65"/>
    </row>
    <row r="38" spans="1:41" x14ac:dyDescent="0.25">
      <c r="A38" s="65"/>
      <c r="B38" s="92"/>
      <c r="C38" s="93"/>
      <c r="D38" s="65"/>
      <c r="E38" s="65"/>
      <c r="F38" s="65"/>
      <c r="G38" s="65"/>
      <c r="H38" s="65"/>
      <c r="I38" s="65"/>
      <c r="J38" s="65"/>
      <c r="N38" s="65"/>
      <c r="O38" s="65"/>
      <c r="P38" s="65"/>
      <c r="Q38" s="65"/>
      <c r="U38" s="65"/>
      <c r="V38" s="65"/>
      <c r="W38" s="65"/>
      <c r="X38" s="65"/>
      <c r="AB38" s="65"/>
      <c r="AC38" s="65"/>
      <c r="AD38" s="65"/>
      <c r="AE38" s="65"/>
      <c r="AI38" s="65"/>
      <c r="AJ38" s="65"/>
      <c r="AK38" s="65"/>
      <c r="AL38" s="65"/>
      <c r="AM38" s="65"/>
      <c r="AN38" s="65"/>
      <c r="AO38" s="65"/>
    </row>
  </sheetData>
  <mergeCells count="69">
    <mergeCell ref="AI37:AK37"/>
    <mergeCell ref="D36:F36"/>
    <mergeCell ref="G36:J36"/>
    <mergeCell ref="N36:Q36"/>
    <mergeCell ref="U36:X36"/>
    <mergeCell ref="AB36:AE36"/>
    <mergeCell ref="AI36:AK36"/>
    <mergeCell ref="D37:F37"/>
    <mergeCell ref="G37:J37"/>
    <mergeCell ref="N37:Q37"/>
    <mergeCell ref="U37:X37"/>
    <mergeCell ref="AB37:AE37"/>
    <mergeCell ref="AI34:AK34"/>
    <mergeCell ref="D35:F35"/>
    <mergeCell ref="G35:J35"/>
    <mergeCell ref="N35:Q35"/>
    <mergeCell ref="U35:X35"/>
    <mergeCell ref="AB35:AE35"/>
    <mergeCell ref="AI35:AK35"/>
    <mergeCell ref="G34:J34"/>
    <mergeCell ref="N34:Q34"/>
    <mergeCell ref="U34:X34"/>
    <mergeCell ref="AB34:AE34"/>
    <mergeCell ref="G14:J14"/>
    <mergeCell ref="K14:M14"/>
    <mergeCell ref="AB13:AH13"/>
    <mergeCell ref="AI13:AM14"/>
    <mergeCell ref="AN13:AN14"/>
    <mergeCell ref="N14:T14"/>
    <mergeCell ref="U14:X14"/>
    <mergeCell ref="Y14:AA14"/>
    <mergeCell ref="AB14:AE14"/>
    <mergeCell ref="AF14:AH14"/>
    <mergeCell ref="G13:M13"/>
    <mergeCell ref="N13:T13"/>
    <mergeCell ref="U13:AA13"/>
    <mergeCell ref="A10:B10"/>
    <mergeCell ref="C10:I10"/>
    <mergeCell ref="N10:P10"/>
    <mergeCell ref="Q10:X10"/>
    <mergeCell ref="A11:B11"/>
    <mergeCell ref="C11:I11"/>
    <mergeCell ref="A13:A15"/>
    <mergeCell ref="B13:B15"/>
    <mergeCell ref="C13:C15"/>
    <mergeCell ref="D13:D15"/>
    <mergeCell ref="E13:F14"/>
    <mergeCell ref="A8:B8"/>
    <mergeCell ref="C8:I8"/>
    <mergeCell ref="N8:P8"/>
    <mergeCell ref="Q8:X8"/>
    <mergeCell ref="A9:B9"/>
    <mergeCell ref="C9:I9"/>
    <mergeCell ref="N9:P9"/>
    <mergeCell ref="Q9:X9"/>
    <mergeCell ref="A6:B6"/>
    <mergeCell ref="C6:I6"/>
    <mergeCell ref="N6:P6"/>
    <mergeCell ref="Q6:X6"/>
    <mergeCell ref="A7:B7"/>
    <mergeCell ref="C7:I7"/>
    <mergeCell ref="N7:P7"/>
    <mergeCell ref="Q7:X7"/>
    <mergeCell ref="A1:B3"/>
    <mergeCell ref="C1:AN1"/>
    <mergeCell ref="C2:AN2"/>
    <mergeCell ref="C3:AN3"/>
    <mergeCell ref="A5:I5"/>
    <mergeCell ref="N5:X5"/>
  </mergeCells>
  <conditionalFormatting sqref="L22:L24">
    <cfRule type="iconSet" priority="53">
      <iconSet iconSet="3TrafficLights2">
        <cfvo type="percent" val="0"/>
        <cfvo type="num" val="0.7"/>
        <cfvo type="num" val="0.9"/>
      </iconSet>
    </cfRule>
    <cfRule type="cellIs" dxfId="95" priority="54" stopIfTrue="1" operator="greaterThanOrEqual">
      <formula>0.9</formula>
    </cfRule>
    <cfRule type="cellIs" dxfId="94" priority="55" stopIfTrue="1" operator="between">
      <formula>0.7</formula>
      <formula>0.89</formula>
    </cfRule>
    <cfRule type="cellIs" dxfId="93" priority="56" stopIfTrue="1" operator="between">
      <formula>0</formula>
      <formula>0.69</formula>
    </cfRule>
  </conditionalFormatting>
  <conditionalFormatting sqref="S22:S24">
    <cfRule type="iconSet" priority="61">
      <iconSet iconSet="3TrafficLights2">
        <cfvo type="percent" val="0"/>
        <cfvo type="num" val="0.7"/>
        <cfvo type="num" val="0.9"/>
      </iconSet>
    </cfRule>
    <cfRule type="cellIs" dxfId="92" priority="62" stopIfTrue="1" operator="greaterThanOrEqual">
      <formula>0.9</formula>
    </cfRule>
    <cfRule type="cellIs" dxfId="91" priority="63" stopIfTrue="1" operator="between">
      <formula>0.7</formula>
      <formula>0.89</formula>
    </cfRule>
    <cfRule type="cellIs" dxfId="90" priority="64" stopIfTrue="1" operator="between">
      <formula>0</formula>
      <formula>0.69</formula>
    </cfRule>
  </conditionalFormatting>
  <conditionalFormatting sqref="AG22:AG24">
    <cfRule type="iconSet" priority="69">
      <iconSet iconSet="3TrafficLights2">
        <cfvo type="percent" val="0"/>
        <cfvo type="num" val="0.7"/>
        <cfvo type="num" val="0.9"/>
      </iconSet>
    </cfRule>
    <cfRule type="cellIs" dxfId="89" priority="70" stopIfTrue="1" operator="greaterThanOrEqual">
      <formula>0.9</formula>
    </cfRule>
    <cfRule type="cellIs" dxfId="88" priority="71" stopIfTrue="1" operator="between">
      <formula>0.7</formula>
      <formula>0.89</formula>
    </cfRule>
    <cfRule type="cellIs" dxfId="87" priority="72" stopIfTrue="1" operator="between">
      <formula>0</formula>
      <formula>0.69</formula>
    </cfRule>
  </conditionalFormatting>
  <conditionalFormatting sqref="Z22:Z24">
    <cfRule type="iconSet" priority="73">
      <iconSet iconSet="3TrafficLights2">
        <cfvo type="percent" val="0"/>
        <cfvo type="num" val="0.7"/>
        <cfvo type="num" val="0.9"/>
      </iconSet>
    </cfRule>
    <cfRule type="cellIs" dxfId="86" priority="74" stopIfTrue="1" operator="greaterThanOrEqual">
      <formula>0.9</formula>
    </cfRule>
    <cfRule type="cellIs" dxfId="85" priority="75" stopIfTrue="1" operator="between">
      <formula>0.7</formula>
      <formula>0.89</formula>
    </cfRule>
    <cfRule type="cellIs" dxfId="84" priority="76" stopIfTrue="1" operator="between">
      <formula>0</formula>
      <formula>0.69</formula>
    </cfRule>
  </conditionalFormatting>
  <conditionalFormatting sqref="L31">
    <cfRule type="iconSet" priority="93">
      <iconSet iconSet="3TrafficLights2">
        <cfvo type="percent" val="0"/>
        <cfvo type="num" val="0.7"/>
        <cfvo type="num" val="0.9"/>
      </iconSet>
    </cfRule>
    <cfRule type="cellIs" dxfId="83" priority="94" stopIfTrue="1" operator="greaterThanOrEqual">
      <formula>0.9</formula>
    </cfRule>
    <cfRule type="cellIs" dxfId="82" priority="95" stopIfTrue="1" operator="between">
      <formula>0.7</formula>
      <formula>0.89</formula>
    </cfRule>
    <cfRule type="cellIs" dxfId="81" priority="96" stopIfTrue="1" operator="between">
      <formula>0</formula>
      <formula>0.69</formula>
    </cfRule>
  </conditionalFormatting>
  <conditionalFormatting sqref="S31">
    <cfRule type="iconSet" priority="101">
      <iconSet iconSet="3TrafficLights2">
        <cfvo type="percent" val="0"/>
        <cfvo type="num" val="0.7"/>
        <cfvo type="num" val="0.9"/>
      </iconSet>
    </cfRule>
    <cfRule type="cellIs" dxfId="80" priority="102" stopIfTrue="1" operator="greaterThanOrEqual">
      <formula>0.9</formula>
    </cfRule>
    <cfRule type="cellIs" dxfId="79" priority="103" stopIfTrue="1" operator="between">
      <formula>0.7</formula>
      <formula>0.89</formula>
    </cfRule>
    <cfRule type="cellIs" dxfId="78" priority="104" stopIfTrue="1" operator="between">
      <formula>0</formula>
      <formula>0.69</formula>
    </cfRule>
  </conditionalFormatting>
  <conditionalFormatting sqref="AG31">
    <cfRule type="iconSet" priority="109">
      <iconSet iconSet="3TrafficLights2">
        <cfvo type="percent" val="0"/>
        <cfvo type="num" val="0.7"/>
        <cfvo type="num" val="0.9"/>
      </iconSet>
    </cfRule>
    <cfRule type="cellIs" dxfId="77" priority="110" stopIfTrue="1" operator="greaterThanOrEqual">
      <formula>0.9</formula>
    </cfRule>
    <cfRule type="cellIs" dxfId="76" priority="111" stopIfTrue="1" operator="between">
      <formula>0.7</formula>
      <formula>0.89</formula>
    </cfRule>
    <cfRule type="cellIs" dxfId="75" priority="112" stopIfTrue="1" operator="between">
      <formula>0</formula>
      <formula>0.69</formula>
    </cfRule>
  </conditionalFormatting>
  <conditionalFormatting sqref="Z31">
    <cfRule type="iconSet" priority="113">
      <iconSet iconSet="3TrafficLights2">
        <cfvo type="percent" val="0"/>
        <cfvo type="num" val="0.7"/>
        <cfvo type="num" val="0.9"/>
      </iconSet>
    </cfRule>
    <cfRule type="cellIs" dxfId="74" priority="114" stopIfTrue="1" operator="greaterThanOrEqual">
      <formula>0.9</formula>
    </cfRule>
    <cfRule type="cellIs" dxfId="73" priority="115" stopIfTrue="1" operator="between">
      <formula>0.7</formula>
      <formula>0.89</formula>
    </cfRule>
    <cfRule type="cellIs" dxfId="72" priority="116" stopIfTrue="1" operator="between">
      <formula>0</formula>
      <formula>0.69</formula>
    </cfRule>
  </conditionalFormatting>
  <conditionalFormatting sqref="L32">
    <cfRule type="iconSet" priority="133">
      <iconSet iconSet="3TrafficLights2">
        <cfvo type="percent" val="0"/>
        <cfvo type="num" val="0.7"/>
        <cfvo type="num" val="0.9"/>
      </iconSet>
    </cfRule>
    <cfRule type="cellIs" dxfId="71" priority="134" stopIfTrue="1" operator="greaterThanOrEqual">
      <formula>0.9</formula>
    </cfRule>
    <cfRule type="cellIs" dxfId="70" priority="135" stopIfTrue="1" operator="between">
      <formula>0.7</formula>
      <formula>0.89</formula>
    </cfRule>
    <cfRule type="cellIs" dxfId="69" priority="136" stopIfTrue="1" operator="between">
      <formula>0</formula>
      <formula>0.69</formula>
    </cfRule>
  </conditionalFormatting>
  <conditionalFormatting sqref="S32">
    <cfRule type="iconSet" priority="141">
      <iconSet iconSet="3TrafficLights2">
        <cfvo type="percent" val="0"/>
        <cfvo type="num" val="0.7"/>
        <cfvo type="num" val="0.9"/>
      </iconSet>
    </cfRule>
    <cfRule type="cellIs" dxfId="68" priority="142" stopIfTrue="1" operator="greaterThanOrEqual">
      <formula>0.9</formula>
    </cfRule>
    <cfRule type="cellIs" dxfId="67" priority="143" stopIfTrue="1" operator="between">
      <formula>0.7</formula>
      <formula>0.89</formula>
    </cfRule>
    <cfRule type="cellIs" dxfId="66" priority="144" stopIfTrue="1" operator="between">
      <formula>0</formula>
      <formula>0.69</formula>
    </cfRule>
  </conditionalFormatting>
  <conditionalFormatting sqref="AG32">
    <cfRule type="iconSet" priority="149">
      <iconSet iconSet="3TrafficLights2">
        <cfvo type="percent" val="0"/>
        <cfvo type="num" val="0.7"/>
        <cfvo type="num" val="0.9"/>
      </iconSet>
    </cfRule>
    <cfRule type="cellIs" dxfId="65" priority="150" stopIfTrue="1" operator="greaterThanOrEqual">
      <formula>0.9</formula>
    </cfRule>
    <cfRule type="cellIs" dxfId="64" priority="151" stopIfTrue="1" operator="between">
      <formula>0.7</formula>
      <formula>0.89</formula>
    </cfRule>
    <cfRule type="cellIs" dxfId="63" priority="152" stopIfTrue="1" operator="between">
      <formula>0</formula>
      <formula>0.69</formula>
    </cfRule>
  </conditionalFormatting>
  <conditionalFormatting sqref="Z32">
    <cfRule type="iconSet" priority="153">
      <iconSet iconSet="3TrafficLights2">
        <cfvo type="percent" val="0"/>
        <cfvo type="num" val="0.7"/>
        <cfvo type="num" val="0.9"/>
      </iconSet>
    </cfRule>
    <cfRule type="cellIs" dxfId="62" priority="154" stopIfTrue="1" operator="greaterThanOrEqual">
      <formula>0.9</formula>
    </cfRule>
    <cfRule type="cellIs" dxfId="61" priority="155" stopIfTrue="1" operator="between">
      <formula>0.7</formula>
      <formula>0.89</formula>
    </cfRule>
    <cfRule type="cellIs" dxfId="60" priority="156" stopIfTrue="1" operator="between">
      <formula>0</formula>
      <formula>0.69</formula>
    </cfRule>
  </conditionalFormatting>
  <conditionalFormatting sqref="AK16:AK32">
    <cfRule type="iconSet" priority="161">
      <iconSet iconSet="3TrafficLights2">
        <cfvo type="percent" val="0"/>
        <cfvo type="num" val="0.7"/>
        <cfvo type="num" val="0.9"/>
      </iconSet>
    </cfRule>
    <cfRule type="cellIs" dxfId="59" priority="162" stopIfTrue="1" operator="greaterThan">
      <formula>0.9</formula>
    </cfRule>
    <cfRule type="cellIs" dxfId="58" priority="163" stopIfTrue="1" operator="between">
      <formula>0.7</formula>
      <formula>0.89</formula>
    </cfRule>
    <cfRule type="cellIs" dxfId="57" priority="164" stopIfTrue="1" operator="between">
      <formula>0</formula>
      <formula>0.69</formula>
    </cfRule>
  </conditionalFormatting>
  <conditionalFormatting sqref="L25:L30 L16:L21">
    <cfRule type="iconSet" priority="173">
      <iconSet iconSet="3TrafficLights2">
        <cfvo type="percent" val="0"/>
        <cfvo type="num" val="0.7"/>
        <cfvo type="num" val="0.9"/>
      </iconSet>
    </cfRule>
    <cfRule type="cellIs" dxfId="56" priority="174" stopIfTrue="1" operator="greaterThanOrEqual">
      <formula>0.9</formula>
    </cfRule>
    <cfRule type="cellIs" dxfId="55" priority="175" stopIfTrue="1" operator="between">
      <formula>0.7</formula>
      <formula>0.89</formula>
    </cfRule>
    <cfRule type="cellIs" dxfId="54" priority="176" stopIfTrue="1" operator="between">
      <formula>0</formula>
      <formula>0.69</formula>
    </cfRule>
  </conditionalFormatting>
  <conditionalFormatting sqref="S25:S30 S16:S21">
    <cfRule type="iconSet" priority="181">
      <iconSet iconSet="3TrafficLights2">
        <cfvo type="percent" val="0"/>
        <cfvo type="num" val="0.7"/>
        <cfvo type="num" val="0.9"/>
      </iconSet>
    </cfRule>
    <cfRule type="cellIs" dxfId="53" priority="182" stopIfTrue="1" operator="greaterThanOrEqual">
      <formula>0.9</formula>
    </cfRule>
    <cfRule type="cellIs" dxfId="52" priority="183" stopIfTrue="1" operator="between">
      <formula>0.7</formula>
      <formula>0.89</formula>
    </cfRule>
    <cfRule type="cellIs" dxfId="51" priority="184" stopIfTrue="1" operator="between">
      <formula>0</formula>
      <formula>0.69</formula>
    </cfRule>
  </conditionalFormatting>
  <conditionalFormatting sqref="AG25:AG30 AG16:AG21">
    <cfRule type="iconSet" priority="189">
      <iconSet iconSet="3TrafficLights2">
        <cfvo type="percent" val="0"/>
        <cfvo type="num" val="0.7"/>
        <cfvo type="num" val="0.9"/>
      </iconSet>
    </cfRule>
    <cfRule type="cellIs" dxfId="50" priority="190" stopIfTrue="1" operator="greaterThanOrEqual">
      <formula>0.9</formula>
    </cfRule>
    <cfRule type="cellIs" dxfId="49" priority="191" stopIfTrue="1" operator="between">
      <formula>0.7</formula>
      <formula>0.89</formula>
    </cfRule>
    <cfRule type="cellIs" dxfId="48" priority="192" stopIfTrue="1" operator="between">
      <formula>0</formula>
      <formula>0.69</formula>
    </cfRule>
  </conditionalFormatting>
  <conditionalFormatting sqref="Z25:Z30 Z16:Z21">
    <cfRule type="iconSet" priority="193">
      <iconSet iconSet="3TrafficLights2">
        <cfvo type="percent" val="0"/>
        <cfvo type="num" val="0.7"/>
        <cfvo type="num" val="0.9"/>
      </iconSet>
    </cfRule>
    <cfRule type="cellIs" dxfId="47" priority="194" stopIfTrue="1" operator="greaterThanOrEqual">
      <formula>0.9</formula>
    </cfRule>
    <cfRule type="cellIs" dxfId="46" priority="195" stopIfTrue="1" operator="between">
      <formula>0.7</formula>
      <formula>0.89</formula>
    </cfRule>
    <cfRule type="cellIs" dxfId="45" priority="196" stopIfTrue="1" operator="between">
      <formula>0</formula>
      <formula>0.69</formula>
    </cfRule>
  </conditionalFormatting>
  <conditionalFormatting sqref="AM16:AM32">
    <cfRule type="iconSet" priority="197">
      <iconSet iconSet="3TrafficLights2">
        <cfvo type="percent" val="0"/>
        <cfvo type="num" val="0.7"/>
        <cfvo type="num" val="0.9"/>
      </iconSet>
    </cfRule>
    <cfRule type="cellIs" dxfId="44" priority="198" stopIfTrue="1" operator="greaterThanOrEqual">
      <formula>0.9</formula>
    </cfRule>
    <cfRule type="cellIs" dxfId="43" priority="199" stopIfTrue="1" operator="between">
      <formula>0.7</formula>
      <formula>0.89</formula>
    </cfRule>
    <cfRule type="cellIs" dxfId="42" priority="200" stopIfTrue="1" operator="between">
      <formula>0</formula>
      <formula>0.69</formula>
    </cfRule>
  </conditionalFormatting>
  <conditionalFormatting sqref="I16:I32">
    <cfRule type="iconSet" priority="25">
      <iconSet iconSet="3TrafficLights2">
        <cfvo type="percent" val="0"/>
        <cfvo type="num" val="0.7"/>
        <cfvo type="num" val="0.9"/>
      </iconSet>
    </cfRule>
    <cfRule type="cellIs" dxfId="41" priority="26" stopIfTrue="1" operator="greaterThan">
      <formula>0.9</formula>
    </cfRule>
    <cfRule type="cellIs" dxfId="40" priority="27" stopIfTrue="1" operator="between">
      <formula>0.7</formula>
      <formula>0.89</formula>
    </cfRule>
    <cfRule type="cellIs" dxfId="39" priority="28" stopIfTrue="1" operator="between">
      <formula>0</formula>
      <formula>0.69</formula>
    </cfRule>
  </conditionalFormatting>
  <conditionalFormatting sqref="P16:P32">
    <cfRule type="iconSet" priority="9">
      <iconSet iconSet="3TrafficLights2">
        <cfvo type="percent" val="0"/>
        <cfvo type="num" val="0.7"/>
        <cfvo type="num" val="0.9"/>
      </iconSet>
    </cfRule>
    <cfRule type="cellIs" dxfId="38" priority="10" stopIfTrue="1" operator="greaterThan">
      <formula>0.9</formula>
    </cfRule>
    <cfRule type="cellIs" dxfId="37" priority="11" stopIfTrue="1" operator="between">
      <formula>0.7</formula>
      <formula>0.89</formula>
    </cfRule>
    <cfRule type="cellIs" dxfId="36" priority="12" stopIfTrue="1" operator="between">
      <formula>0</formula>
      <formula>0.69</formula>
    </cfRule>
  </conditionalFormatting>
  <conditionalFormatting sqref="W16:W32">
    <cfRule type="iconSet" priority="5">
      <iconSet iconSet="3TrafficLights2">
        <cfvo type="percent" val="0"/>
        <cfvo type="num" val="0.7"/>
        <cfvo type="num" val="0.9"/>
      </iconSet>
    </cfRule>
    <cfRule type="cellIs" dxfId="35" priority="6" stopIfTrue="1" operator="greaterThan">
      <formula>0.9</formula>
    </cfRule>
    <cfRule type="cellIs" dxfId="34" priority="7" stopIfTrue="1" operator="between">
      <formula>0.7</formula>
      <formula>0.89</formula>
    </cfRule>
    <cfRule type="cellIs" dxfId="33" priority="8" stopIfTrue="1" operator="between">
      <formula>0</formula>
      <formula>0.69</formula>
    </cfRule>
  </conditionalFormatting>
  <conditionalFormatting sqref="AD16:AD32">
    <cfRule type="iconSet" priority="1">
      <iconSet iconSet="3TrafficLights2">
        <cfvo type="percent" val="0"/>
        <cfvo type="num" val="0.7"/>
        <cfvo type="num" val="0.9"/>
      </iconSet>
    </cfRule>
    <cfRule type="cellIs" dxfId="32" priority="2" stopIfTrue="1" operator="greaterThan">
      <formula>0.9</formula>
    </cfRule>
    <cfRule type="cellIs" dxfId="31" priority="3" stopIfTrue="1" operator="between">
      <formula>0.7</formula>
      <formula>0.89</formula>
    </cfRule>
    <cfRule type="cellIs" dxfId="30" priority="4" stopIfTrue="1" operator="between">
      <formula>0</formula>
      <formula>0.69</formula>
    </cfRule>
  </conditionalFormatting>
  <dataValidations count="5">
    <dataValidation type="list" allowBlank="1" showInputMessage="1" showErrorMessage="1" sqref="B35:B38">
      <formula1>"Formulación versión 1, Actualización versión 2, Actualización versión 3, Actualización versión 4"</formula1>
    </dataValidation>
    <dataValidation type="date" allowBlank="1" showInputMessage="1" showErrorMessage="1" sqref="C35:C38 E16:F32">
      <formula1>43831</formula1>
      <formula2>44196</formula2>
    </dataValidation>
    <dataValidation type="list" allowBlank="1" showInputMessage="1" showErrorMessage="1" sqref="Q7">
      <formula1>INDIRECT($AN$6)</formula1>
    </dataValidation>
    <dataValidation type="list" allowBlank="1" showInputMessage="1" showErrorMessage="1" sqref="Q8:X8">
      <formula1>INDIRECT($AN$8)</formula1>
    </dataValidation>
    <dataValidation type="list" allowBlank="1" showInputMessage="1" showErrorMessage="1" sqref="Q10">
      <formula1>INDIRECT($AN$9)</formula1>
    </dataValidation>
  </dataValidations>
  <hyperlinks>
    <hyperlink ref="C11" r:id="rId1"/>
  </hyperlinks>
  <pageMargins left="0.7" right="0.7" top="0.75" bottom="0.75" header="0.3" footer="0.3"/>
  <pageSetup orientation="portrait" horizontalDpi="300" verticalDpi="300"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[3]Listas!#REF!</xm:f>
          </x14:formula1>
          <xm:sqref>Q6:X6</xm:sqref>
        </x14:dataValidation>
        <x14:dataValidation type="list" allowBlank="1" showInputMessage="1" showErrorMessage="1">
          <x14:formula1>
            <xm:f>[3]Listas!#REF!</xm:f>
          </x14:formula1>
          <xm:sqref>Q9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8"/>
  <sheetViews>
    <sheetView tabSelected="1" topLeftCell="N27" zoomScale="73" zoomScaleNormal="73" workbookViewId="0">
      <selection activeCell="W30" sqref="W30"/>
    </sheetView>
  </sheetViews>
  <sheetFormatPr baseColWidth="10" defaultRowHeight="16.5" outlineLevelCol="1" x14ac:dyDescent="0.25"/>
  <cols>
    <col min="1" max="1" width="12.140625" style="64" customWidth="1"/>
    <col min="2" max="2" width="50.5703125" style="64" customWidth="1"/>
    <col min="3" max="3" width="26.140625" style="64" customWidth="1"/>
    <col min="4" max="4" width="19.5703125" style="64" customWidth="1"/>
    <col min="5" max="5" width="15.42578125" style="64" customWidth="1"/>
    <col min="6" max="6" width="12.28515625" style="64" customWidth="1"/>
    <col min="7" max="7" width="9.42578125" style="64" customWidth="1"/>
    <col min="8" max="8" width="7.7109375" style="64" customWidth="1"/>
    <col min="9" max="9" width="10.42578125" style="64" customWidth="1"/>
    <col min="10" max="10" width="33.140625" style="64" customWidth="1"/>
    <col min="11" max="11" width="7.140625" style="64" hidden="1" customWidth="1" outlineLevel="1"/>
    <col min="12" max="12" width="9.42578125" style="64" hidden="1" customWidth="1" outlineLevel="1"/>
    <col min="13" max="13" width="32.7109375" style="64" hidden="1" customWidth="1" outlineLevel="1"/>
    <col min="14" max="14" width="8.42578125" style="64" customWidth="1" collapsed="1"/>
    <col min="15" max="15" width="7.7109375" style="64" customWidth="1"/>
    <col min="16" max="16" width="10.42578125" style="64" customWidth="1"/>
    <col min="17" max="17" width="33.140625" style="64" customWidth="1"/>
    <col min="18" max="18" width="6.85546875" style="64" hidden="1" customWidth="1" outlineLevel="1"/>
    <col min="19" max="19" width="9.140625" style="64" hidden="1" customWidth="1" outlineLevel="1"/>
    <col min="20" max="20" width="33.140625" style="64" hidden="1" customWidth="1" outlineLevel="1"/>
    <col min="21" max="21" width="7.7109375" style="64" customWidth="1" collapsed="1"/>
    <col min="22" max="22" width="7.7109375" style="64" customWidth="1"/>
    <col min="23" max="23" width="10.42578125" style="64" customWidth="1"/>
    <col min="24" max="24" width="33.140625" style="64" customWidth="1"/>
    <col min="25" max="25" width="7.42578125" style="64" hidden="1" customWidth="1" outlineLevel="1"/>
    <col min="26" max="26" width="8.28515625" style="64" hidden="1" customWidth="1" outlineLevel="1"/>
    <col min="27" max="27" width="33.140625" style="64" hidden="1" customWidth="1" outlineLevel="1"/>
    <col min="28" max="28" width="7.7109375" style="64" customWidth="1" collapsed="1"/>
    <col min="29" max="29" width="7.7109375" style="64" customWidth="1"/>
    <col min="30" max="30" width="10.42578125" style="64" customWidth="1"/>
    <col min="31" max="31" width="33.140625" style="64" customWidth="1"/>
    <col min="32" max="32" width="6.85546875" style="64" customWidth="1" outlineLevel="1"/>
    <col min="33" max="33" width="8.28515625" style="64" customWidth="1" outlineLevel="1"/>
    <col min="34" max="34" width="33.140625" style="64" customWidth="1" outlineLevel="1"/>
    <col min="35" max="35" width="9.5703125" style="64" customWidth="1"/>
    <col min="36" max="36" width="8.85546875" style="64" customWidth="1"/>
    <col min="37" max="37" width="15" style="64" customWidth="1"/>
    <col min="38" max="38" width="7.7109375" style="64" customWidth="1" outlineLevel="1"/>
    <col min="39" max="39" width="13" style="64" customWidth="1" outlineLevel="1"/>
    <col min="40" max="40" width="35.7109375" style="64" customWidth="1"/>
    <col min="41" max="41" width="11.42578125" style="64"/>
  </cols>
  <sheetData>
    <row r="1" spans="1:41" ht="20.25" x14ac:dyDescent="0.25">
      <c r="A1" s="260"/>
      <c r="B1" s="260"/>
      <c r="C1" s="261" t="s">
        <v>54</v>
      </c>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62"/>
    </row>
    <row r="2" spans="1:41" ht="20.25" x14ac:dyDescent="0.25">
      <c r="A2" s="260"/>
      <c r="B2" s="260"/>
      <c r="C2" s="261" t="s">
        <v>150</v>
      </c>
      <c r="D2" s="261"/>
      <c r="E2" s="261"/>
      <c r="F2" s="261"/>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c r="AG2" s="261"/>
      <c r="AH2" s="261"/>
      <c r="AI2" s="261"/>
      <c r="AJ2" s="261"/>
      <c r="AK2" s="261"/>
      <c r="AL2" s="261"/>
      <c r="AM2" s="261"/>
      <c r="AN2" s="261"/>
      <c r="AO2" s="62"/>
    </row>
    <row r="3" spans="1:41" ht="22.5" x14ac:dyDescent="0.25">
      <c r="A3" s="260"/>
      <c r="B3" s="260"/>
      <c r="C3" s="262" t="s">
        <v>143</v>
      </c>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62"/>
    </row>
    <row r="4" spans="1:41" x14ac:dyDescent="0.25">
      <c r="A4" s="63"/>
    </row>
    <row r="5" spans="1:41" ht="18.75" x14ac:dyDescent="0.25">
      <c r="A5" s="263" t="s">
        <v>14</v>
      </c>
      <c r="B5" s="263"/>
      <c r="C5" s="263"/>
      <c r="D5" s="263"/>
      <c r="E5" s="263"/>
      <c r="F5" s="263"/>
      <c r="G5" s="263"/>
      <c r="H5" s="263"/>
      <c r="I5" s="263"/>
      <c r="N5" s="264" t="s">
        <v>118</v>
      </c>
      <c r="O5" s="265"/>
      <c r="P5" s="265"/>
      <c r="Q5" s="265"/>
      <c r="R5" s="265"/>
      <c r="S5" s="265"/>
      <c r="T5" s="265"/>
      <c r="U5" s="265"/>
      <c r="V5" s="265"/>
      <c r="W5" s="265"/>
      <c r="X5" s="266"/>
      <c r="Y5" s="65"/>
      <c r="Z5" s="65"/>
      <c r="AA5" s="65"/>
      <c r="AB5" s="65"/>
      <c r="AC5" s="65"/>
      <c r="AD5" s="65"/>
      <c r="AE5" s="65"/>
      <c r="AF5" s="65"/>
      <c r="AG5" s="65"/>
      <c r="AH5" s="65"/>
      <c r="AI5" s="65"/>
      <c r="AJ5" s="65"/>
      <c r="AK5" s="65"/>
      <c r="AL5" s="65"/>
      <c r="AM5" s="66"/>
      <c r="AN5" s="67"/>
      <c r="AO5" s="68"/>
    </row>
    <row r="6" spans="1:41" ht="18.75" x14ac:dyDescent="0.25">
      <c r="A6" s="252" t="s">
        <v>124</v>
      </c>
      <c r="B6" s="253"/>
      <c r="C6" s="254" t="s">
        <v>201</v>
      </c>
      <c r="D6" s="254"/>
      <c r="E6" s="254"/>
      <c r="F6" s="254"/>
      <c r="G6" s="254"/>
      <c r="H6" s="254"/>
      <c r="I6" s="255"/>
      <c r="N6" s="256" t="s">
        <v>145</v>
      </c>
      <c r="O6" s="257"/>
      <c r="P6" s="257"/>
      <c r="Q6" s="258" t="s">
        <v>65</v>
      </c>
      <c r="R6" s="258"/>
      <c r="S6" s="258"/>
      <c r="T6" s="258"/>
      <c r="U6" s="258"/>
      <c r="V6" s="258"/>
      <c r="W6" s="258"/>
      <c r="X6" s="259"/>
      <c r="Y6" s="65"/>
      <c r="Z6" s="65"/>
      <c r="AA6" s="65"/>
      <c r="AB6" s="65"/>
      <c r="AC6" s="65"/>
      <c r="AD6" s="65"/>
      <c r="AE6" s="65"/>
      <c r="AF6" s="65"/>
      <c r="AG6" s="65"/>
      <c r="AH6" s="65"/>
      <c r="AI6" s="65"/>
      <c r="AJ6" s="65"/>
      <c r="AK6" s="65"/>
      <c r="AL6" s="65"/>
      <c r="AM6" s="66"/>
      <c r="AN6" s="69" t="str">
        <f>+VLOOKUP(Q6,[3]Listas!B13:C29,2,FALSE)</f>
        <v>SGC</v>
      </c>
      <c r="AO6" s="66"/>
    </row>
    <row r="7" spans="1:41" ht="17.25" x14ac:dyDescent="0.25">
      <c r="A7" s="232" t="s">
        <v>146</v>
      </c>
      <c r="B7" s="233"/>
      <c r="C7" s="234" t="s">
        <v>173</v>
      </c>
      <c r="D7" s="234"/>
      <c r="E7" s="234"/>
      <c r="F7" s="234"/>
      <c r="G7" s="234"/>
      <c r="H7" s="234"/>
      <c r="I7" s="235"/>
      <c r="N7" s="248" t="s">
        <v>125</v>
      </c>
      <c r="O7" s="249"/>
      <c r="P7" s="249"/>
      <c r="Q7" s="250" t="s">
        <v>77</v>
      </c>
      <c r="R7" s="250"/>
      <c r="S7" s="250"/>
      <c r="T7" s="250"/>
      <c r="U7" s="250"/>
      <c r="V7" s="250"/>
      <c r="W7" s="250"/>
      <c r="X7" s="251"/>
      <c r="Y7" s="65"/>
      <c r="Z7" s="65"/>
      <c r="AA7" s="65"/>
      <c r="AB7" s="65"/>
      <c r="AC7" s="65"/>
      <c r="AD7" s="65"/>
      <c r="AE7" s="65"/>
      <c r="AF7" s="65"/>
      <c r="AG7" s="65"/>
      <c r="AH7" s="65"/>
      <c r="AI7" s="65"/>
      <c r="AJ7" s="65"/>
      <c r="AK7" s="65"/>
      <c r="AL7" s="65"/>
      <c r="AM7" s="66"/>
      <c r="AN7" s="69"/>
      <c r="AO7" s="66"/>
    </row>
    <row r="8" spans="1:41" ht="17.25" x14ac:dyDescent="0.25">
      <c r="A8" s="232" t="s">
        <v>147</v>
      </c>
      <c r="B8" s="233"/>
      <c r="C8" s="234" t="s">
        <v>172</v>
      </c>
      <c r="D8" s="234"/>
      <c r="E8" s="234"/>
      <c r="F8" s="234"/>
      <c r="G8" s="234"/>
      <c r="H8" s="234"/>
      <c r="I8" s="235"/>
      <c r="N8" s="248" t="s">
        <v>120</v>
      </c>
      <c r="O8" s="249"/>
      <c r="P8" s="249"/>
      <c r="Q8" s="250" t="s">
        <v>67</v>
      </c>
      <c r="R8" s="250"/>
      <c r="S8" s="250"/>
      <c r="T8" s="250"/>
      <c r="U8" s="250"/>
      <c r="V8" s="250"/>
      <c r="W8" s="250"/>
      <c r="X8" s="251"/>
      <c r="Y8" s="65"/>
      <c r="Z8" s="65"/>
      <c r="AA8" s="65"/>
      <c r="AB8" s="65"/>
      <c r="AC8" s="65"/>
      <c r="AD8" s="65"/>
      <c r="AE8" s="65"/>
      <c r="AF8" s="65"/>
      <c r="AG8" s="65"/>
      <c r="AH8" s="65"/>
      <c r="AI8" s="65"/>
      <c r="AJ8" s="65"/>
      <c r="AK8" s="65"/>
      <c r="AL8" s="65"/>
      <c r="AM8" s="66"/>
      <c r="AN8" s="69" t="str">
        <f>+VLOOKUP(Q6,[3]Listas!F13:G20,2,FALSE)</f>
        <v>SGC_PI</v>
      </c>
      <c r="AO8" s="66"/>
    </row>
    <row r="9" spans="1:41" ht="17.25" x14ac:dyDescent="0.25">
      <c r="A9" s="232" t="s">
        <v>122</v>
      </c>
      <c r="B9" s="233"/>
      <c r="C9" s="234" t="s">
        <v>170</v>
      </c>
      <c r="D9" s="234"/>
      <c r="E9" s="234"/>
      <c r="F9" s="234"/>
      <c r="G9" s="234"/>
      <c r="H9" s="234"/>
      <c r="I9" s="235"/>
      <c r="N9" s="248" t="s">
        <v>121</v>
      </c>
      <c r="O9" s="249"/>
      <c r="P9" s="249"/>
      <c r="Q9" s="250" t="s">
        <v>38</v>
      </c>
      <c r="R9" s="250"/>
      <c r="S9" s="250"/>
      <c r="T9" s="250"/>
      <c r="U9" s="250"/>
      <c r="V9" s="250"/>
      <c r="W9" s="250"/>
      <c r="X9" s="251"/>
      <c r="Y9" s="65"/>
      <c r="Z9" s="65"/>
      <c r="AA9" s="65"/>
      <c r="AB9" s="65"/>
      <c r="AC9" s="65"/>
      <c r="AD9" s="65"/>
      <c r="AE9" s="65"/>
      <c r="AF9" s="65"/>
      <c r="AG9" s="65"/>
      <c r="AH9" s="65"/>
      <c r="AI9" s="65"/>
      <c r="AJ9" s="65"/>
      <c r="AK9" s="65"/>
      <c r="AL9" s="65"/>
      <c r="AM9" s="66"/>
      <c r="AN9" s="69" t="str">
        <f>+VLOOKUP(Q9,[3]Listas!Q4:R30,2,FALSE)</f>
        <v>OBJ_5</v>
      </c>
      <c r="AO9" s="66"/>
    </row>
    <row r="10" spans="1:41" ht="17.25" x14ac:dyDescent="0.25">
      <c r="A10" s="232" t="s">
        <v>123</v>
      </c>
      <c r="B10" s="233"/>
      <c r="C10" s="234"/>
      <c r="D10" s="234"/>
      <c r="E10" s="234"/>
      <c r="F10" s="234"/>
      <c r="G10" s="234"/>
      <c r="H10" s="234"/>
      <c r="I10" s="235"/>
      <c r="N10" s="236" t="s">
        <v>151</v>
      </c>
      <c r="O10" s="237"/>
      <c r="P10" s="237"/>
      <c r="Q10" s="238" t="s">
        <v>43</v>
      </c>
      <c r="R10" s="238"/>
      <c r="S10" s="238"/>
      <c r="T10" s="238"/>
      <c r="U10" s="238"/>
      <c r="V10" s="238"/>
      <c r="W10" s="238"/>
      <c r="X10" s="239"/>
      <c r="Y10" s="65"/>
      <c r="Z10" s="65"/>
      <c r="AA10" s="65"/>
      <c r="AB10" s="65"/>
      <c r="AC10" s="65"/>
      <c r="AD10" s="65"/>
      <c r="AE10" s="65"/>
      <c r="AF10" s="65"/>
      <c r="AG10" s="65"/>
      <c r="AH10" s="65"/>
      <c r="AI10" s="65"/>
      <c r="AJ10" s="65"/>
      <c r="AK10" s="65"/>
      <c r="AL10" s="65"/>
      <c r="AM10" s="66"/>
      <c r="AN10" s="69"/>
      <c r="AO10" s="66"/>
    </row>
    <row r="11" spans="1:41" x14ac:dyDescent="0.25">
      <c r="A11" s="240" t="s">
        <v>117</v>
      </c>
      <c r="B11" s="241"/>
      <c r="C11" s="242" t="s">
        <v>174</v>
      </c>
      <c r="D11" s="243"/>
      <c r="E11" s="243"/>
      <c r="F11" s="243"/>
      <c r="G11" s="243"/>
      <c r="H11" s="243"/>
      <c r="I11" s="244"/>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70"/>
      <c r="AO11" s="66"/>
    </row>
    <row r="12" spans="1:41" ht="15" x14ac:dyDescent="0.25">
      <c r="A12" s="66"/>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71"/>
      <c r="AO12" s="66"/>
    </row>
    <row r="13" spans="1:41" x14ac:dyDescent="0.25">
      <c r="A13" s="245" t="s">
        <v>55</v>
      </c>
      <c r="B13" s="245" t="s">
        <v>0</v>
      </c>
      <c r="C13" s="246" t="s">
        <v>10</v>
      </c>
      <c r="D13" s="245" t="s">
        <v>1</v>
      </c>
      <c r="E13" s="245" t="s">
        <v>119</v>
      </c>
      <c r="F13" s="245"/>
      <c r="G13" s="229" t="s">
        <v>5</v>
      </c>
      <c r="H13" s="229"/>
      <c r="I13" s="229"/>
      <c r="J13" s="229"/>
      <c r="K13" s="229"/>
      <c r="L13" s="229"/>
      <c r="M13" s="229"/>
      <c r="N13" s="229" t="s">
        <v>6</v>
      </c>
      <c r="O13" s="229"/>
      <c r="P13" s="229"/>
      <c r="Q13" s="229"/>
      <c r="R13" s="229"/>
      <c r="S13" s="229"/>
      <c r="T13" s="229"/>
      <c r="U13" s="229" t="s">
        <v>7</v>
      </c>
      <c r="V13" s="229"/>
      <c r="W13" s="229"/>
      <c r="X13" s="229"/>
      <c r="Y13" s="229"/>
      <c r="Z13" s="229"/>
      <c r="AA13" s="229"/>
      <c r="AB13" s="229" t="s">
        <v>8</v>
      </c>
      <c r="AC13" s="229"/>
      <c r="AD13" s="229"/>
      <c r="AE13" s="229"/>
      <c r="AF13" s="229"/>
      <c r="AG13" s="229"/>
      <c r="AH13" s="229"/>
      <c r="AI13" s="229" t="s">
        <v>11</v>
      </c>
      <c r="AJ13" s="229"/>
      <c r="AK13" s="229"/>
      <c r="AL13" s="229"/>
      <c r="AM13" s="229"/>
      <c r="AN13" s="230" t="s">
        <v>161</v>
      </c>
      <c r="AO13" s="72"/>
    </row>
    <row r="14" spans="1:41" ht="17.25" x14ac:dyDescent="0.25">
      <c r="A14" s="245"/>
      <c r="B14" s="245"/>
      <c r="C14" s="247"/>
      <c r="D14" s="245"/>
      <c r="E14" s="245"/>
      <c r="F14" s="245"/>
      <c r="G14" s="229" t="s">
        <v>153</v>
      </c>
      <c r="H14" s="229"/>
      <c r="I14" s="229"/>
      <c r="J14" s="229"/>
      <c r="K14" s="229" t="s">
        <v>154</v>
      </c>
      <c r="L14" s="229"/>
      <c r="M14" s="229"/>
      <c r="N14" s="229" t="s">
        <v>154</v>
      </c>
      <c r="O14" s="229"/>
      <c r="P14" s="229"/>
      <c r="Q14" s="229"/>
      <c r="R14" s="229"/>
      <c r="S14" s="229"/>
      <c r="T14" s="229"/>
      <c r="U14" s="229" t="s">
        <v>153</v>
      </c>
      <c r="V14" s="229"/>
      <c r="W14" s="229"/>
      <c r="X14" s="229"/>
      <c r="Y14" s="229" t="s">
        <v>154</v>
      </c>
      <c r="Z14" s="229"/>
      <c r="AA14" s="229"/>
      <c r="AB14" s="229" t="s">
        <v>153</v>
      </c>
      <c r="AC14" s="229"/>
      <c r="AD14" s="229"/>
      <c r="AE14" s="229"/>
      <c r="AF14" s="229" t="s">
        <v>154</v>
      </c>
      <c r="AG14" s="229"/>
      <c r="AH14" s="229"/>
      <c r="AI14" s="229"/>
      <c r="AJ14" s="229"/>
      <c r="AK14" s="229"/>
      <c r="AL14" s="229"/>
      <c r="AM14" s="229"/>
      <c r="AN14" s="231"/>
      <c r="AO14" s="73"/>
    </row>
    <row r="15" spans="1:41" ht="25.5" x14ac:dyDescent="0.25">
      <c r="A15" s="246"/>
      <c r="B15" s="246"/>
      <c r="C15" s="247"/>
      <c r="D15" s="246"/>
      <c r="E15" s="134" t="s">
        <v>3</v>
      </c>
      <c r="F15" s="134" t="s">
        <v>4</v>
      </c>
      <c r="G15" s="134" t="s">
        <v>12</v>
      </c>
      <c r="H15" s="134" t="s">
        <v>13</v>
      </c>
      <c r="I15" s="134" t="s">
        <v>168</v>
      </c>
      <c r="J15" s="134" t="s">
        <v>9</v>
      </c>
      <c r="K15" s="134" t="s">
        <v>157</v>
      </c>
      <c r="L15" s="134" t="s">
        <v>155</v>
      </c>
      <c r="M15" s="134" t="s">
        <v>152</v>
      </c>
      <c r="N15" s="134" t="s">
        <v>12</v>
      </c>
      <c r="O15" s="134" t="s">
        <v>13</v>
      </c>
      <c r="P15" s="134" t="s">
        <v>168</v>
      </c>
      <c r="Q15" s="134" t="s">
        <v>9</v>
      </c>
      <c r="R15" s="134" t="s">
        <v>157</v>
      </c>
      <c r="S15" s="134" t="s">
        <v>155</v>
      </c>
      <c r="T15" s="134" t="s">
        <v>152</v>
      </c>
      <c r="U15" s="134" t="s">
        <v>12</v>
      </c>
      <c r="V15" s="134" t="s">
        <v>13</v>
      </c>
      <c r="W15" s="134" t="s">
        <v>168</v>
      </c>
      <c r="X15" s="134" t="s">
        <v>9</v>
      </c>
      <c r="Y15" s="134" t="s">
        <v>157</v>
      </c>
      <c r="Z15" s="134" t="s">
        <v>155</v>
      </c>
      <c r="AA15" s="134" t="s">
        <v>152</v>
      </c>
      <c r="AB15" s="134" t="s">
        <v>12</v>
      </c>
      <c r="AC15" s="134" t="s">
        <v>13</v>
      </c>
      <c r="AD15" s="134" t="s">
        <v>168</v>
      </c>
      <c r="AE15" s="134" t="s">
        <v>9</v>
      </c>
      <c r="AF15" s="134" t="s">
        <v>157</v>
      </c>
      <c r="AG15" s="134" t="s">
        <v>155</v>
      </c>
      <c r="AH15" s="134" t="s">
        <v>152</v>
      </c>
      <c r="AI15" s="134" t="s">
        <v>12</v>
      </c>
      <c r="AJ15" s="120" t="s">
        <v>13</v>
      </c>
      <c r="AK15" s="120" t="s">
        <v>158</v>
      </c>
      <c r="AL15" s="134" t="s">
        <v>157</v>
      </c>
      <c r="AM15" s="120" t="s">
        <v>159</v>
      </c>
      <c r="AN15" s="120" t="s">
        <v>156</v>
      </c>
      <c r="AO15" s="74"/>
    </row>
    <row r="16" spans="1:41" ht="85.5" x14ac:dyDescent="0.25">
      <c r="A16" s="75">
        <v>1</v>
      </c>
      <c r="B16" s="136" t="s">
        <v>200</v>
      </c>
      <c r="C16" s="136" t="s">
        <v>202</v>
      </c>
      <c r="D16" s="141" t="s">
        <v>196</v>
      </c>
      <c r="E16" s="56">
        <v>43910</v>
      </c>
      <c r="F16" s="56">
        <v>44104</v>
      </c>
      <c r="G16" s="142">
        <v>1</v>
      </c>
      <c r="H16" s="142">
        <v>1</v>
      </c>
      <c r="I16" s="122">
        <f t="shared" ref="I16:I32" si="0">IFERROR(H16/G16,"")</f>
        <v>1</v>
      </c>
      <c r="J16" s="75" t="s">
        <v>297</v>
      </c>
      <c r="K16" s="123"/>
      <c r="L16" s="122">
        <f t="shared" ref="L16:L32" si="1">IFERROR(K16/G16,"")</f>
        <v>0</v>
      </c>
      <c r="M16" s="124"/>
      <c r="N16" s="57"/>
      <c r="O16" s="75"/>
      <c r="P16" s="122" t="str">
        <f>IFERROR(O16/N16,"")</f>
        <v/>
      </c>
      <c r="Q16" s="75"/>
      <c r="R16" s="124"/>
      <c r="S16" s="122" t="str">
        <f>IFERROR(R16/N16,"")</f>
        <v/>
      </c>
      <c r="T16" s="124"/>
      <c r="U16" s="58">
        <v>1</v>
      </c>
      <c r="V16" s="121"/>
      <c r="W16" s="122">
        <f>IFERROR(V16/U16,"")</f>
        <v>0</v>
      </c>
      <c r="X16" s="75"/>
      <c r="Y16" s="123"/>
      <c r="Z16" s="122">
        <f>IFERROR(Y16/U16,"")</f>
        <v>0</v>
      </c>
      <c r="AA16" s="124"/>
      <c r="AB16" s="58"/>
      <c r="AC16" s="75"/>
      <c r="AD16" s="122" t="str">
        <f>IFERROR(AC16/AB16,"")</f>
        <v/>
      </c>
      <c r="AE16" s="75"/>
      <c r="AF16" s="123"/>
      <c r="AG16" s="122" t="str">
        <f>IFERROR(AF16/AB16,"")</f>
        <v/>
      </c>
      <c r="AH16" s="124"/>
      <c r="AI16" s="139">
        <f t="shared" ref="AI16:AJ32" si="2">SUM(G16,N16,U16,AB16)</f>
        <v>2</v>
      </c>
      <c r="AJ16" s="125">
        <f t="shared" si="2"/>
        <v>1</v>
      </c>
      <c r="AK16" s="122">
        <f>IFERROR(AJ16/AI16,"")</f>
        <v>0.5</v>
      </c>
      <c r="AL16" s="126">
        <f>SUM(K16,R16,Y16,AF16)</f>
        <v>0</v>
      </c>
      <c r="AM16" s="122">
        <f>IFERROR(AL16/AI16,"")</f>
        <v>0</v>
      </c>
      <c r="AN16" s="127" t="s">
        <v>53</v>
      </c>
      <c r="AO16" s="78"/>
    </row>
    <row r="17" spans="1:41" ht="60" x14ac:dyDescent="0.25">
      <c r="A17" s="75">
        <v>2</v>
      </c>
      <c r="B17" s="136" t="s">
        <v>321</v>
      </c>
      <c r="C17" s="160" t="s">
        <v>317</v>
      </c>
      <c r="D17" s="141" t="s">
        <v>196</v>
      </c>
      <c r="E17" s="56">
        <v>43931</v>
      </c>
      <c r="F17" s="162">
        <v>44196</v>
      </c>
      <c r="G17" s="142"/>
      <c r="H17" s="121"/>
      <c r="I17" s="122" t="str">
        <f t="shared" si="0"/>
        <v/>
      </c>
      <c r="J17" s="75"/>
      <c r="K17" s="124"/>
      <c r="L17" s="122" t="str">
        <f t="shared" si="1"/>
        <v/>
      </c>
      <c r="M17" s="124"/>
      <c r="N17" s="58"/>
      <c r="O17" s="75"/>
      <c r="P17" s="122" t="str">
        <f t="shared" ref="P17:P32" si="3">IFERROR(O17/N17,"")</f>
        <v/>
      </c>
      <c r="Q17" s="75"/>
      <c r="R17" s="124"/>
      <c r="S17" s="122" t="str">
        <f t="shared" ref="S17:S32" si="4">IFERROR(R17/N17,"")</f>
        <v/>
      </c>
      <c r="T17" s="124"/>
      <c r="U17" s="58"/>
      <c r="V17" s="75"/>
      <c r="W17" s="122" t="str">
        <f t="shared" ref="W17:W32" si="5">IFERROR(V17/U17,"")</f>
        <v/>
      </c>
      <c r="X17" s="75"/>
      <c r="Y17" s="124"/>
      <c r="Z17" s="122" t="str">
        <f t="shared" ref="Z17:Z32" si="6">IFERROR(Y17/U17,"")</f>
        <v/>
      </c>
      <c r="AA17" s="124"/>
      <c r="AB17" s="58">
        <v>1</v>
      </c>
      <c r="AC17" s="75"/>
      <c r="AD17" s="122">
        <f t="shared" ref="AD17:AD32" si="7">IFERROR(AC17/AB17,"")</f>
        <v>0</v>
      </c>
      <c r="AE17" s="75"/>
      <c r="AF17" s="124"/>
      <c r="AG17" s="122">
        <f t="shared" ref="AG17:AG32" si="8">IFERROR(AF17/AB17,"")</f>
        <v>0</v>
      </c>
      <c r="AH17" s="124"/>
      <c r="AI17" s="128">
        <f t="shared" si="2"/>
        <v>1</v>
      </c>
      <c r="AJ17" s="128">
        <f t="shared" si="2"/>
        <v>0</v>
      </c>
      <c r="AK17" s="122">
        <f t="shared" ref="AK17:AK32" si="9">IFERROR(AJ17/AI17,"")</f>
        <v>0</v>
      </c>
      <c r="AL17" s="126">
        <f t="shared" ref="AL17:AL32" si="10">SUM(K17,R17,Y17,AF17)</f>
        <v>0</v>
      </c>
      <c r="AM17" s="122">
        <f t="shared" ref="AM17:AM32" si="11">IFERROR(AL17/AI17,"")</f>
        <v>0</v>
      </c>
      <c r="AN17" s="127" t="s">
        <v>53</v>
      </c>
      <c r="AO17" s="78"/>
    </row>
    <row r="18" spans="1:41" ht="57" x14ac:dyDescent="0.25">
      <c r="A18" s="75"/>
      <c r="B18" s="136" t="s">
        <v>230</v>
      </c>
      <c r="C18" s="136" t="s">
        <v>235</v>
      </c>
      <c r="D18" s="141" t="s">
        <v>196</v>
      </c>
      <c r="E18" s="56">
        <v>43881</v>
      </c>
      <c r="F18" s="56">
        <v>43920</v>
      </c>
      <c r="G18" s="142">
        <v>1</v>
      </c>
      <c r="H18" s="149">
        <v>1</v>
      </c>
      <c r="I18" s="122">
        <v>1</v>
      </c>
      <c r="J18" s="75" t="s">
        <v>298</v>
      </c>
      <c r="K18" s="124"/>
      <c r="L18" s="122"/>
      <c r="M18" s="124"/>
      <c r="N18" s="58"/>
      <c r="O18" s="75"/>
      <c r="P18" s="122"/>
      <c r="Q18" s="75"/>
      <c r="R18" s="124"/>
      <c r="S18" s="122"/>
      <c r="T18" s="124"/>
      <c r="U18" s="58"/>
      <c r="V18" s="75"/>
      <c r="W18" s="122"/>
      <c r="X18" s="75"/>
      <c r="Y18" s="124"/>
      <c r="Z18" s="122"/>
      <c r="AA18" s="124"/>
      <c r="AB18" s="58"/>
      <c r="AC18" s="75"/>
      <c r="AD18" s="122"/>
      <c r="AE18" s="75"/>
      <c r="AF18" s="124"/>
      <c r="AG18" s="122"/>
      <c r="AH18" s="124"/>
      <c r="AI18" s="128">
        <f t="shared" si="2"/>
        <v>1</v>
      </c>
      <c r="AJ18" s="128">
        <f t="shared" si="2"/>
        <v>1</v>
      </c>
      <c r="AK18" s="122">
        <f t="shared" si="9"/>
        <v>1</v>
      </c>
      <c r="AL18" s="126">
        <f t="shared" si="10"/>
        <v>0</v>
      </c>
      <c r="AM18" s="122">
        <f t="shared" si="11"/>
        <v>0</v>
      </c>
      <c r="AN18" s="127" t="s">
        <v>53</v>
      </c>
      <c r="AO18" s="78"/>
    </row>
    <row r="19" spans="1:41" ht="57" x14ac:dyDescent="0.25">
      <c r="A19" s="75"/>
      <c r="B19" s="143" t="s">
        <v>231</v>
      </c>
      <c r="C19" s="136" t="s">
        <v>276</v>
      </c>
      <c r="D19" s="141" t="s">
        <v>196</v>
      </c>
      <c r="E19" s="56">
        <v>43937</v>
      </c>
      <c r="F19" s="56">
        <v>44155</v>
      </c>
      <c r="G19" s="142"/>
      <c r="H19" s="121"/>
      <c r="I19" s="122"/>
      <c r="J19" s="75"/>
      <c r="K19" s="124"/>
      <c r="L19" s="122"/>
      <c r="M19" s="124"/>
      <c r="N19" s="58">
        <v>1</v>
      </c>
      <c r="O19" s="75"/>
      <c r="P19" s="122"/>
      <c r="Q19" s="75"/>
      <c r="R19" s="124"/>
      <c r="S19" s="122"/>
      <c r="T19" s="124"/>
      <c r="U19" s="58"/>
      <c r="V19" s="75"/>
      <c r="W19" s="122"/>
      <c r="X19" s="75"/>
      <c r="Y19" s="124"/>
      <c r="Z19" s="122"/>
      <c r="AA19" s="124"/>
      <c r="AB19" s="58">
        <v>1</v>
      </c>
      <c r="AC19" s="75"/>
      <c r="AD19" s="122"/>
      <c r="AE19" s="75"/>
      <c r="AF19" s="124"/>
      <c r="AG19" s="122"/>
      <c r="AH19" s="124"/>
      <c r="AI19" s="128">
        <f t="shared" si="2"/>
        <v>2</v>
      </c>
      <c r="AJ19" s="128">
        <f t="shared" si="2"/>
        <v>0</v>
      </c>
      <c r="AK19" s="122">
        <f t="shared" si="9"/>
        <v>0</v>
      </c>
      <c r="AL19" s="126">
        <f t="shared" si="10"/>
        <v>0</v>
      </c>
      <c r="AM19" s="122">
        <f t="shared" si="11"/>
        <v>0</v>
      </c>
      <c r="AN19" s="127" t="s">
        <v>53</v>
      </c>
      <c r="AO19" s="78"/>
    </row>
    <row r="20" spans="1:41" ht="57" x14ac:dyDescent="0.25">
      <c r="A20" s="75">
        <v>3</v>
      </c>
      <c r="B20" s="136" t="s">
        <v>229</v>
      </c>
      <c r="C20" s="136" t="s">
        <v>277</v>
      </c>
      <c r="D20" s="141" t="s">
        <v>196</v>
      </c>
      <c r="E20" s="56">
        <v>43892</v>
      </c>
      <c r="F20" s="56">
        <v>43920</v>
      </c>
      <c r="G20" s="142">
        <v>1</v>
      </c>
      <c r="H20" s="150"/>
      <c r="I20" s="122">
        <v>1</v>
      </c>
      <c r="J20" s="75" t="s">
        <v>299</v>
      </c>
      <c r="K20" s="124"/>
      <c r="L20" s="122">
        <f t="shared" si="1"/>
        <v>0</v>
      </c>
      <c r="M20" s="124"/>
      <c r="N20" s="58">
        <v>3</v>
      </c>
      <c r="O20" s="75"/>
      <c r="P20" s="122">
        <f t="shared" si="3"/>
        <v>0</v>
      </c>
      <c r="Q20" s="75"/>
      <c r="R20" s="124"/>
      <c r="S20" s="122">
        <f t="shared" si="4"/>
        <v>0</v>
      </c>
      <c r="T20" s="124"/>
      <c r="U20" s="58">
        <v>3</v>
      </c>
      <c r="V20" s="75"/>
      <c r="W20" s="122">
        <f t="shared" si="5"/>
        <v>0</v>
      </c>
      <c r="X20" s="75"/>
      <c r="Y20" s="124"/>
      <c r="Z20" s="122">
        <f t="shared" si="6"/>
        <v>0</v>
      </c>
      <c r="AA20" s="124"/>
      <c r="AB20" s="58">
        <v>3</v>
      </c>
      <c r="AC20" s="75"/>
      <c r="AD20" s="122">
        <f t="shared" si="7"/>
        <v>0</v>
      </c>
      <c r="AE20" s="75"/>
      <c r="AF20" s="124"/>
      <c r="AG20" s="122">
        <f t="shared" si="8"/>
        <v>0</v>
      </c>
      <c r="AH20" s="124"/>
      <c r="AI20" s="139">
        <f t="shared" si="2"/>
        <v>10</v>
      </c>
      <c r="AJ20" s="128">
        <f t="shared" si="2"/>
        <v>0</v>
      </c>
      <c r="AK20" s="122">
        <f t="shared" si="9"/>
        <v>0</v>
      </c>
      <c r="AL20" s="126">
        <f t="shared" si="10"/>
        <v>0</v>
      </c>
      <c r="AM20" s="122">
        <f t="shared" si="11"/>
        <v>0</v>
      </c>
      <c r="AN20" s="127" t="s">
        <v>53</v>
      </c>
      <c r="AO20" s="78"/>
    </row>
    <row r="21" spans="1:41" ht="60" x14ac:dyDescent="0.25">
      <c r="A21" s="75">
        <v>4</v>
      </c>
      <c r="B21" s="136" t="s">
        <v>228</v>
      </c>
      <c r="C21" s="136" t="s">
        <v>278</v>
      </c>
      <c r="D21" s="141" t="s">
        <v>196</v>
      </c>
      <c r="E21" s="56">
        <v>43892</v>
      </c>
      <c r="F21" s="56">
        <v>43920</v>
      </c>
      <c r="G21" s="142">
        <v>1</v>
      </c>
      <c r="H21" s="142">
        <v>1</v>
      </c>
      <c r="I21" s="148">
        <f t="shared" si="0"/>
        <v>1</v>
      </c>
      <c r="J21" s="75" t="s">
        <v>300</v>
      </c>
      <c r="K21" s="124"/>
      <c r="L21" s="122">
        <f t="shared" si="1"/>
        <v>0</v>
      </c>
      <c r="M21" s="124"/>
      <c r="N21" s="58"/>
      <c r="O21" s="75"/>
      <c r="P21" s="122" t="str">
        <f t="shared" si="3"/>
        <v/>
      </c>
      <c r="Q21" s="75"/>
      <c r="R21" s="124"/>
      <c r="S21" s="122" t="str">
        <f t="shared" si="4"/>
        <v/>
      </c>
      <c r="T21" s="124"/>
      <c r="U21" s="58"/>
      <c r="V21" s="75"/>
      <c r="W21" s="122" t="str">
        <f t="shared" si="5"/>
        <v/>
      </c>
      <c r="X21" s="75"/>
      <c r="Y21" s="124"/>
      <c r="Z21" s="122" t="str">
        <f t="shared" si="6"/>
        <v/>
      </c>
      <c r="AA21" s="124"/>
      <c r="AB21" s="58">
        <v>1</v>
      </c>
      <c r="AC21" s="75"/>
      <c r="AD21" s="122">
        <f t="shared" si="7"/>
        <v>0</v>
      </c>
      <c r="AE21" s="75"/>
      <c r="AF21" s="124"/>
      <c r="AG21" s="122">
        <f t="shared" si="8"/>
        <v>0</v>
      </c>
      <c r="AH21" s="124"/>
      <c r="AI21" s="128">
        <f t="shared" si="2"/>
        <v>2</v>
      </c>
      <c r="AJ21" s="128">
        <f t="shared" si="2"/>
        <v>1</v>
      </c>
      <c r="AK21" s="122">
        <f t="shared" si="9"/>
        <v>0.5</v>
      </c>
      <c r="AL21" s="126">
        <f t="shared" si="10"/>
        <v>0</v>
      </c>
      <c r="AM21" s="122">
        <f t="shared" si="11"/>
        <v>0</v>
      </c>
      <c r="AN21" s="127" t="s">
        <v>53</v>
      </c>
      <c r="AO21" s="78"/>
    </row>
    <row r="22" spans="1:41" ht="57" x14ac:dyDescent="0.25">
      <c r="A22" s="75">
        <v>5</v>
      </c>
      <c r="B22" s="136" t="s">
        <v>203</v>
      </c>
      <c r="C22" s="136" t="s">
        <v>236</v>
      </c>
      <c r="D22" s="141" t="s">
        <v>196</v>
      </c>
      <c r="E22" s="56">
        <v>44114</v>
      </c>
      <c r="F22" s="56">
        <v>44195</v>
      </c>
      <c r="G22" s="142"/>
      <c r="H22" s="121"/>
      <c r="I22" s="122" t="str">
        <f t="shared" si="0"/>
        <v/>
      </c>
      <c r="J22" s="75"/>
      <c r="K22" s="124"/>
      <c r="L22" s="122" t="str">
        <f t="shared" si="1"/>
        <v/>
      </c>
      <c r="M22" s="124"/>
      <c r="N22" s="58"/>
      <c r="O22" s="75"/>
      <c r="P22" s="122" t="str">
        <f>IFERROR(O22/N22,"")</f>
        <v/>
      </c>
      <c r="Q22" s="75"/>
      <c r="R22" s="124"/>
      <c r="S22" s="122" t="str">
        <f t="shared" si="4"/>
        <v/>
      </c>
      <c r="T22" s="124"/>
      <c r="U22" s="58"/>
      <c r="V22" s="75"/>
      <c r="W22" s="122" t="str">
        <f t="shared" si="5"/>
        <v/>
      </c>
      <c r="X22" s="75"/>
      <c r="Y22" s="124"/>
      <c r="Z22" s="122" t="str">
        <f t="shared" si="6"/>
        <v/>
      </c>
      <c r="AA22" s="124"/>
      <c r="AB22" s="58">
        <v>1</v>
      </c>
      <c r="AC22" s="75"/>
      <c r="AD22" s="122">
        <f t="shared" si="7"/>
        <v>0</v>
      </c>
      <c r="AE22" s="75"/>
      <c r="AF22" s="124"/>
      <c r="AG22" s="122">
        <f t="shared" si="8"/>
        <v>0</v>
      </c>
      <c r="AH22" s="124"/>
      <c r="AI22" s="128">
        <f t="shared" si="2"/>
        <v>1</v>
      </c>
      <c r="AJ22" s="128">
        <f t="shared" si="2"/>
        <v>0</v>
      </c>
      <c r="AK22" s="122">
        <f t="shared" si="9"/>
        <v>0</v>
      </c>
      <c r="AL22" s="126">
        <f t="shared" si="10"/>
        <v>0</v>
      </c>
      <c r="AM22" s="122">
        <f t="shared" si="11"/>
        <v>0</v>
      </c>
      <c r="AN22" s="127" t="s">
        <v>53</v>
      </c>
      <c r="AO22" s="78"/>
    </row>
    <row r="23" spans="1:41" ht="99.75" x14ac:dyDescent="0.25">
      <c r="A23" s="75">
        <v>6</v>
      </c>
      <c r="B23" s="136" t="s">
        <v>279</v>
      </c>
      <c r="C23" s="136" t="s">
        <v>280</v>
      </c>
      <c r="D23" s="141" t="s">
        <v>196</v>
      </c>
      <c r="E23" s="56">
        <v>43862</v>
      </c>
      <c r="F23" s="56">
        <v>44195</v>
      </c>
      <c r="G23" s="144">
        <v>1</v>
      </c>
      <c r="H23" s="151">
        <v>0.7</v>
      </c>
      <c r="I23" s="122">
        <f t="shared" si="0"/>
        <v>0.7</v>
      </c>
      <c r="J23" s="75" t="s">
        <v>301</v>
      </c>
      <c r="K23" s="124"/>
      <c r="L23" s="122">
        <f t="shared" si="1"/>
        <v>0</v>
      </c>
      <c r="M23" s="124"/>
      <c r="N23" s="58">
        <v>2</v>
      </c>
      <c r="O23" s="75"/>
      <c r="P23" s="122">
        <f t="shared" si="3"/>
        <v>0</v>
      </c>
      <c r="Q23" s="75"/>
      <c r="R23" s="124"/>
      <c r="S23" s="122">
        <f t="shared" si="4"/>
        <v>0</v>
      </c>
      <c r="T23" s="124"/>
      <c r="U23" s="145">
        <v>3</v>
      </c>
      <c r="V23" s="75"/>
      <c r="W23" s="122">
        <f t="shared" si="5"/>
        <v>0</v>
      </c>
      <c r="X23" s="75"/>
      <c r="Y23" s="124"/>
      <c r="Z23" s="122">
        <f t="shared" si="6"/>
        <v>0</v>
      </c>
      <c r="AA23" s="124"/>
      <c r="AB23" s="58">
        <v>1</v>
      </c>
      <c r="AC23" s="75"/>
      <c r="AD23" s="122">
        <f t="shared" si="7"/>
        <v>0</v>
      </c>
      <c r="AE23" s="75"/>
      <c r="AF23" s="124"/>
      <c r="AG23" s="122">
        <f t="shared" si="8"/>
        <v>0</v>
      </c>
      <c r="AH23" s="124"/>
      <c r="AI23" s="128">
        <f t="shared" si="2"/>
        <v>7</v>
      </c>
      <c r="AJ23" s="128">
        <f t="shared" si="2"/>
        <v>0.7</v>
      </c>
      <c r="AK23" s="122">
        <f t="shared" si="9"/>
        <v>9.9999999999999992E-2</v>
      </c>
      <c r="AL23" s="126">
        <f t="shared" si="10"/>
        <v>0</v>
      </c>
      <c r="AM23" s="122">
        <f t="shared" si="11"/>
        <v>0</v>
      </c>
      <c r="AN23" s="127" t="s">
        <v>53</v>
      </c>
      <c r="AO23" s="78"/>
    </row>
    <row r="24" spans="1:41" ht="57" x14ac:dyDescent="0.25">
      <c r="A24" s="75">
        <v>7</v>
      </c>
      <c r="B24" s="160" t="s">
        <v>322</v>
      </c>
      <c r="C24" s="136" t="s">
        <v>323</v>
      </c>
      <c r="D24" s="141" t="s">
        <v>196</v>
      </c>
      <c r="E24" s="56">
        <v>43922</v>
      </c>
      <c r="F24" s="56">
        <v>44104</v>
      </c>
      <c r="G24" s="79"/>
      <c r="H24" s="121"/>
      <c r="I24" s="122" t="str">
        <f>IFERROR(H24/G24,"")</f>
        <v/>
      </c>
      <c r="J24" s="75"/>
      <c r="K24" s="121"/>
      <c r="L24" s="122" t="str">
        <f t="shared" si="1"/>
        <v/>
      </c>
      <c r="M24" s="75"/>
      <c r="N24" s="58"/>
      <c r="O24" s="75"/>
      <c r="P24" s="122" t="str">
        <f t="shared" si="3"/>
        <v/>
      </c>
      <c r="Q24" s="75"/>
      <c r="R24" s="124"/>
      <c r="S24" s="122" t="str">
        <f t="shared" si="4"/>
        <v/>
      </c>
      <c r="T24" s="124"/>
      <c r="U24" s="145">
        <v>1</v>
      </c>
      <c r="V24" s="75"/>
      <c r="W24" s="122">
        <f t="shared" si="5"/>
        <v>0</v>
      </c>
      <c r="X24" s="75"/>
      <c r="Y24" s="124"/>
      <c r="Z24" s="122">
        <f t="shared" si="6"/>
        <v>0</v>
      </c>
      <c r="AA24" s="124"/>
      <c r="AB24" s="58"/>
      <c r="AC24" s="75"/>
      <c r="AD24" s="122" t="str">
        <f t="shared" si="7"/>
        <v/>
      </c>
      <c r="AE24" s="75"/>
      <c r="AF24" s="124"/>
      <c r="AG24" s="122" t="str">
        <f t="shared" si="8"/>
        <v/>
      </c>
      <c r="AH24" s="124"/>
      <c r="AI24" s="125">
        <f t="shared" si="2"/>
        <v>1</v>
      </c>
      <c r="AJ24" s="125">
        <f t="shared" si="2"/>
        <v>0</v>
      </c>
      <c r="AK24" s="122">
        <f t="shared" si="9"/>
        <v>0</v>
      </c>
      <c r="AL24" s="126">
        <f t="shared" si="10"/>
        <v>0</v>
      </c>
      <c r="AM24" s="122">
        <f t="shared" si="11"/>
        <v>0</v>
      </c>
      <c r="AN24" s="127" t="s">
        <v>53</v>
      </c>
      <c r="AO24" s="78"/>
    </row>
    <row r="25" spans="1:41" ht="57" x14ac:dyDescent="0.25">
      <c r="A25" s="75">
        <v>8</v>
      </c>
      <c r="B25" s="140" t="s">
        <v>205</v>
      </c>
      <c r="C25" s="136" t="s">
        <v>237</v>
      </c>
      <c r="D25" s="141" t="s">
        <v>196</v>
      </c>
      <c r="E25" s="56">
        <v>43922</v>
      </c>
      <c r="F25" s="56">
        <v>44165</v>
      </c>
      <c r="G25" s="144"/>
      <c r="H25" s="121"/>
      <c r="I25" s="122" t="str">
        <f>IFERROR(H25/G25,"")</f>
        <v/>
      </c>
      <c r="J25" s="75"/>
      <c r="K25" s="124"/>
      <c r="L25" s="122" t="str">
        <f t="shared" si="1"/>
        <v/>
      </c>
      <c r="M25" s="124"/>
      <c r="N25" s="58">
        <v>1</v>
      </c>
      <c r="O25" s="75"/>
      <c r="P25" s="122">
        <f>IFERROR(O25/N25,"")</f>
        <v>0</v>
      </c>
      <c r="Q25" s="75"/>
      <c r="R25" s="124"/>
      <c r="S25" s="122">
        <f t="shared" si="4"/>
        <v>0</v>
      </c>
      <c r="T25" s="124"/>
      <c r="U25" s="145"/>
      <c r="V25" s="75"/>
      <c r="W25" s="122" t="str">
        <f t="shared" si="5"/>
        <v/>
      </c>
      <c r="X25" s="75"/>
      <c r="Y25" s="124"/>
      <c r="Z25" s="122" t="str">
        <f t="shared" si="6"/>
        <v/>
      </c>
      <c r="AA25" s="124"/>
      <c r="AB25" s="58">
        <v>1</v>
      </c>
      <c r="AC25" s="75"/>
      <c r="AD25" s="122">
        <f t="shared" si="7"/>
        <v>0</v>
      </c>
      <c r="AE25" s="75"/>
      <c r="AF25" s="124"/>
      <c r="AG25" s="122">
        <f t="shared" si="8"/>
        <v>0</v>
      </c>
      <c r="AH25" s="124"/>
      <c r="AI25" s="128">
        <f t="shared" si="2"/>
        <v>2</v>
      </c>
      <c r="AJ25" s="128">
        <f t="shared" si="2"/>
        <v>0</v>
      </c>
      <c r="AK25" s="122">
        <f t="shared" si="9"/>
        <v>0</v>
      </c>
      <c r="AL25" s="126">
        <f t="shared" si="10"/>
        <v>0</v>
      </c>
      <c r="AM25" s="122">
        <f t="shared" si="11"/>
        <v>0</v>
      </c>
      <c r="AN25" s="127" t="s">
        <v>53</v>
      </c>
      <c r="AO25" s="78"/>
    </row>
    <row r="26" spans="1:41" ht="57" x14ac:dyDescent="0.25">
      <c r="A26" s="75">
        <v>9</v>
      </c>
      <c r="B26" s="136" t="s">
        <v>232</v>
      </c>
      <c r="C26" s="136" t="s">
        <v>238</v>
      </c>
      <c r="D26" s="141" t="s">
        <v>196</v>
      </c>
      <c r="E26" s="56">
        <v>43862</v>
      </c>
      <c r="F26" s="162">
        <v>44104</v>
      </c>
      <c r="G26" s="144">
        <v>1</v>
      </c>
      <c r="H26" s="121"/>
      <c r="I26" s="122">
        <f t="shared" si="0"/>
        <v>0</v>
      </c>
      <c r="J26" s="75" t="s">
        <v>302</v>
      </c>
      <c r="K26" s="124"/>
      <c r="L26" s="122">
        <f t="shared" si="1"/>
        <v>0</v>
      </c>
      <c r="M26" s="124"/>
      <c r="N26" s="58"/>
      <c r="O26" s="75"/>
      <c r="P26" s="122" t="str">
        <f>IFERROR(O26/N26,"")</f>
        <v/>
      </c>
      <c r="Q26" s="75"/>
      <c r="R26" s="124"/>
      <c r="S26" s="122" t="str">
        <f t="shared" si="4"/>
        <v/>
      </c>
      <c r="T26" s="124"/>
      <c r="U26" s="145"/>
      <c r="V26" s="75"/>
      <c r="W26" s="122" t="str">
        <f t="shared" si="5"/>
        <v/>
      </c>
      <c r="X26" s="75"/>
      <c r="Y26" s="124"/>
      <c r="Z26" s="122" t="str">
        <f t="shared" si="6"/>
        <v/>
      </c>
      <c r="AA26" s="124"/>
      <c r="AB26" s="58"/>
      <c r="AC26" s="75"/>
      <c r="AD26" s="122" t="str">
        <f t="shared" si="7"/>
        <v/>
      </c>
      <c r="AE26" s="75"/>
      <c r="AF26" s="124"/>
      <c r="AG26" s="122" t="str">
        <f t="shared" si="8"/>
        <v/>
      </c>
      <c r="AH26" s="124"/>
      <c r="AI26" s="128">
        <f t="shared" si="2"/>
        <v>1</v>
      </c>
      <c r="AJ26" s="128">
        <f t="shared" si="2"/>
        <v>0</v>
      </c>
      <c r="AK26" s="122">
        <f t="shared" si="9"/>
        <v>0</v>
      </c>
      <c r="AL26" s="126">
        <f t="shared" si="10"/>
        <v>0</v>
      </c>
      <c r="AM26" s="122">
        <f t="shared" si="11"/>
        <v>0</v>
      </c>
      <c r="AN26" s="127" t="s">
        <v>53</v>
      </c>
      <c r="AO26" s="78"/>
    </row>
    <row r="27" spans="1:41" ht="57" x14ac:dyDescent="0.25">
      <c r="A27" s="75">
        <v>10</v>
      </c>
      <c r="B27" s="136" t="s">
        <v>233</v>
      </c>
      <c r="C27" s="136" t="s">
        <v>239</v>
      </c>
      <c r="D27" s="141" t="s">
        <v>196</v>
      </c>
      <c r="E27" s="56">
        <v>43983</v>
      </c>
      <c r="F27" s="162">
        <v>44104</v>
      </c>
      <c r="G27" s="144"/>
      <c r="H27" s="121"/>
      <c r="I27" s="122" t="str">
        <f t="shared" si="0"/>
        <v/>
      </c>
      <c r="J27" s="75"/>
      <c r="K27" s="124"/>
      <c r="L27" s="122" t="str">
        <f t="shared" si="1"/>
        <v/>
      </c>
      <c r="M27" s="124"/>
      <c r="N27" s="58"/>
      <c r="O27" s="75"/>
      <c r="P27" s="122" t="str">
        <f t="shared" si="3"/>
        <v/>
      </c>
      <c r="Q27" s="75"/>
      <c r="R27" s="124"/>
      <c r="S27" s="122" t="str">
        <f t="shared" si="4"/>
        <v/>
      </c>
      <c r="T27" s="124"/>
      <c r="U27" s="163">
        <v>1</v>
      </c>
      <c r="V27" s="75"/>
      <c r="W27" s="122">
        <f>IFERROR(V27/U27,"")</f>
        <v>0</v>
      </c>
      <c r="X27" s="75"/>
      <c r="Y27" s="124"/>
      <c r="Z27" s="122">
        <f t="shared" si="6"/>
        <v>0</v>
      </c>
      <c r="AA27" s="124"/>
      <c r="AB27" s="58"/>
      <c r="AC27" s="75"/>
      <c r="AD27" s="122" t="str">
        <f t="shared" si="7"/>
        <v/>
      </c>
      <c r="AE27" s="75"/>
      <c r="AF27" s="124"/>
      <c r="AG27" s="122" t="str">
        <f t="shared" si="8"/>
        <v/>
      </c>
      <c r="AH27" s="124"/>
      <c r="AI27" s="128">
        <f t="shared" si="2"/>
        <v>1</v>
      </c>
      <c r="AJ27" s="128">
        <f t="shared" si="2"/>
        <v>0</v>
      </c>
      <c r="AK27" s="122">
        <f t="shared" si="9"/>
        <v>0</v>
      </c>
      <c r="AL27" s="126">
        <f t="shared" si="10"/>
        <v>0</v>
      </c>
      <c r="AM27" s="122">
        <f t="shared" si="11"/>
        <v>0</v>
      </c>
      <c r="AN27" s="127" t="s">
        <v>53</v>
      </c>
      <c r="AO27" s="78"/>
    </row>
    <row r="28" spans="1:41" ht="142.5" x14ac:dyDescent="0.25">
      <c r="A28" s="75">
        <v>11</v>
      </c>
      <c r="B28" s="136" t="s">
        <v>234</v>
      </c>
      <c r="C28" s="136" t="s">
        <v>240</v>
      </c>
      <c r="D28" s="141" t="s">
        <v>196</v>
      </c>
      <c r="E28" s="56">
        <v>43862</v>
      </c>
      <c r="F28" s="56">
        <v>43920</v>
      </c>
      <c r="G28" s="75">
        <v>1</v>
      </c>
      <c r="H28" s="75">
        <v>1</v>
      </c>
      <c r="I28" s="148">
        <f>IFERROR(H28/G28,"")</f>
        <v>1</v>
      </c>
      <c r="J28" s="75" t="s">
        <v>308</v>
      </c>
      <c r="K28" s="124"/>
      <c r="L28" s="122">
        <f t="shared" si="1"/>
        <v>0</v>
      </c>
      <c r="M28" s="124"/>
      <c r="N28" s="75"/>
      <c r="O28" s="75"/>
      <c r="P28" s="122" t="str">
        <f t="shared" si="3"/>
        <v/>
      </c>
      <c r="Q28" s="75"/>
      <c r="R28" s="124"/>
      <c r="S28" s="122" t="str">
        <f t="shared" si="4"/>
        <v/>
      </c>
      <c r="T28" s="124"/>
      <c r="U28" s="75"/>
      <c r="V28" s="75"/>
      <c r="W28" s="122" t="str">
        <f t="shared" ref="W28:W29" si="12">IFERROR(V28/U28,"")</f>
        <v/>
      </c>
      <c r="X28" s="75"/>
      <c r="Y28" s="124"/>
      <c r="Z28" s="122" t="str">
        <f t="shared" si="6"/>
        <v/>
      </c>
      <c r="AA28" s="124"/>
      <c r="AB28" s="75"/>
      <c r="AC28" s="75"/>
      <c r="AD28" s="122" t="str">
        <f t="shared" si="7"/>
        <v/>
      </c>
      <c r="AE28" s="75"/>
      <c r="AF28" s="124"/>
      <c r="AG28" s="122" t="str">
        <f t="shared" si="8"/>
        <v/>
      </c>
      <c r="AH28" s="124"/>
      <c r="AI28" s="128">
        <f t="shared" si="2"/>
        <v>1</v>
      </c>
      <c r="AJ28" s="128">
        <f t="shared" si="2"/>
        <v>1</v>
      </c>
      <c r="AK28" s="122">
        <f t="shared" si="9"/>
        <v>1</v>
      </c>
      <c r="AL28" s="126">
        <f t="shared" si="10"/>
        <v>0</v>
      </c>
      <c r="AM28" s="122">
        <f t="shared" si="11"/>
        <v>0</v>
      </c>
      <c r="AN28" s="127" t="s">
        <v>53</v>
      </c>
      <c r="AO28" s="78"/>
    </row>
    <row r="29" spans="1:41" ht="57" x14ac:dyDescent="0.25">
      <c r="A29" s="75">
        <v>12</v>
      </c>
      <c r="B29" s="136"/>
      <c r="C29" s="136"/>
      <c r="D29" s="141"/>
      <c r="E29" s="56"/>
      <c r="F29" s="146"/>
      <c r="G29" s="75"/>
      <c r="H29" s="75"/>
      <c r="I29" s="122" t="str">
        <f t="shared" si="0"/>
        <v/>
      </c>
      <c r="J29" s="75"/>
      <c r="K29" s="124"/>
      <c r="L29" s="122" t="str">
        <f t="shared" si="1"/>
        <v/>
      </c>
      <c r="M29" s="124"/>
      <c r="N29" s="75"/>
      <c r="O29" s="75"/>
      <c r="P29" s="122" t="str">
        <f t="shared" si="3"/>
        <v/>
      </c>
      <c r="Q29" s="75"/>
      <c r="R29" s="124"/>
      <c r="S29" s="122" t="str">
        <f t="shared" si="4"/>
        <v/>
      </c>
      <c r="T29" s="124"/>
      <c r="U29" s="75"/>
      <c r="V29" s="75"/>
      <c r="W29" s="122" t="str">
        <f t="shared" si="12"/>
        <v/>
      </c>
      <c r="X29" s="75"/>
      <c r="Y29" s="124"/>
      <c r="Z29" s="122" t="str">
        <f t="shared" si="6"/>
        <v/>
      </c>
      <c r="AA29" s="124"/>
      <c r="AB29" s="75"/>
      <c r="AC29" s="75"/>
      <c r="AD29" s="122" t="str">
        <f t="shared" si="7"/>
        <v/>
      </c>
      <c r="AE29" s="75"/>
      <c r="AF29" s="124"/>
      <c r="AG29" s="122" t="str">
        <f t="shared" si="8"/>
        <v/>
      </c>
      <c r="AH29" s="124"/>
      <c r="AI29" s="128">
        <f t="shared" si="2"/>
        <v>0</v>
      </c>
      <c r="AJ29" s="128">
        <f t="shared" si="2"/>
        <v>0</v>
      </c>
      <c r="AK29" s="122" t="str">
        <f t="shared" si="9"/>
        <v/>
      </c>
      <c r="AL29" s="126">
        <f t="shared" si="10"/>
        <v>0</v>
      </c>
      <c r="AM29" s="122" t="str">
        <f t="shared" si="11"/>
        <v/>
      </c>
      <c r="AN29" s="127" t="s">
        <v>53</v>
      </c>
      <c r="AO29" s="78"/>
    </row>
    <row r="30" spans="1:41" ht="57" x14ac:dyDescent="0.25">
      <c r="A30" s="129"/>
      <c r="B30" s="129"/>
      <c r="C30" s="75"/>
      <c r="D30" s="75"/>
      <c r="E30" s="75"/>
      <c r="F30" s="75"/>
      <c r="G30" s="75"/>
      <c r="H30" s="75"/>
      <c r="I30" s="122" t="str">
        <f t="shared" si="0"/>
        <v/>
      </c>
      <c r="J30" s="75"/>
      <c r="K30" s="124"/>
      <c r="L30" s="122" t="str">
        <f t="shared" si="1"/>
        <v/>
      </c>
      <c r="M30" s="124"/>
      <c r="N30" s="75"/>
      <c r="O30" s="75"/>
      <c r="P30" s="122" t="str">
        <f t="shared" si="3"/>
        <v/>
      </c>
      <c r="Q30" s="75"/>
      <c r="R30" s="124"/>
      <c r="S30" s="122" t="str">
        <f t="shared" si="4"/>
        <v/>
      </c>
      <c r="T30" s="124"/>
      <c r="U30" s="75"/>
      <c r="V30" s="75"/>
      <c r="W30" s="122" t="str">
        <f t="shared" si="5"/>
        <v/>
      </c>
      <c r="X30" s="75"/>
      <c r="Y30" s="124"/>
      <c r="Z30" s="122" t="str">
        <f t="shared" si="6"/>
        <v/>
      </c>
      <c r="AA30" s="124"/>
      <c r="AB30" s="75"/>
      <c r="AC30" s="75"/>
      <c r="AD30" s="122" t="str">
        <f t="shared" si="7"/>
        <v/>
      </c>
      <c r="AE30" s="75"/>
      <c r="AF30" s="124"/>
      <c r="AG30" s="122" t="str">
        <f t="shared" si="8"/>
        <v/>
      </c>
      <c r="AH30" s="124"/>
      <c r="AI30" s="128">
        <f t="shared" si="2"/>
        <v>0</v>
      </c>
      <c r="AJ30" s="128">
        <f t="shared" si="2"/>
        <v>0</v>
      </c>
      <c r="AK30" s="122" t="str">
        <f t="shared" si="9"/>
        <v/>
      </c>
      <c r="AL30" s="126">
        <f t="shared" si="10"/>
        <v>0</v>
      </c>
      <c r="AM30" s="122" t="str">
        <f t="shared" si="11"/>
        <v/>
      </c>
      <c r="AN30" s="127" t="s">
        <v>53</v>
      </c>
      <c r="AO30" s="78"/>
    </row>
    <row r="31" spans="1:41" ht="57" x14ac:dyDescent="0.25">
      <c r="A31" s="129"/>
      <c r="B31" s="129"/>
      <c r="C31" s="75"/>
      <c r="D31" s="75"/>
      <c r="E31" s="75"/>
      <c r="F31" s="75"/>
      <c r="G31" s="75"/>
      <c r="H31" s="75"/>
      <c r="I31" s="122" t="str">
        <f t="shared" si="0"/>
        <v/>
      </c>
      <c r="J31" s="75"/>
      <c r="K31" s="124"/>
      <c r="L31" s="122" t="str">
        <f t="shared" si="1"/>
        <v/>
      </c>
      <c r="M31" s="124"/>
      <c r="N31" s="75"/>
      <c r="O31" s="75"/>
      <c r="P31" s="122" t="str">
        <f t="shared" si="3"/>
        <v/>
      </c>
      <c r="Q31" s="75"/>
      <c r="R31" s="124"/>
      <c r="S31" s="122" t="str">
        <f t="shared" si="4"/>
        <v/>
      </c>
      <c r="T31" s="124"/>
      <c r="U31" s="75"/>
      <c r="V31" s="75"/>
      <c r="W31" s="122" t="str">
        <f t="shared" si="5"/>
        <v/>
      </c>
      <c r="X31" s="75"/>
      <c r="Y31" s="124"/>
      <c r="Z31" s="122" t="str">
        <f t="shared" si="6"/>
        <v/>
      </c>
      <c r="AA31" s="124"/>
      <c r="AB31" s="75"/>
      <c r="AC31" s="75"/>
      <c r="AD31" s="122" t="str">
        <f t="shared" si="7"/>
        <v/>
      </c>
      <c r="AE31" s="75"/>
      <c r="AF31" s="124"/>
      <c r="AG31" s="122" t="str">
        <f t="shared" si="8"/>
        <v/>
      </c>
      <c r="AH31" s="124"/>
      <c r="AI31" s="128">
        <f t="shared" si="2"/>
        <v>0</v>
      </c>
      <c r="AJ31" s="128">
        <f t="shared" si="2"/>
        <v>0</v>
      </c>
      <c r="AK31" s="122" t="str">
        <f t="shared" si="9"/>
        <v/>
      </c>
      <c r="AL31" s="126">
        <f t="shared" si="10"/>
        <v>0</v>
      </c>
      <c r="AM31" s="122" t="str">
        <f t="shared" si="11"/>
        <v/>
      </c>
      <c r="AN31" s="127" t="s">
        <v>53</v>
      </c>
      <c r="AO31" s="78"/>
    </row>
    <row r="32" spans="1:41" ht="57" x14ac:dyDescent="0.25">
      <c r="A32" s="129"/>
      <c r="B32" s="130" t="s">
        <v>169</v>
      </c>
      <c r="C32" s="75"/>
      <c r="D32" s="75"/>
      <c r="E32" s="75"/>
      <c r="F32" s="75"/>
      <c r="G32" s="75"/>
      <c r="H32" s="75"/>
      <c r="I32" s="122" t="str">
        <f t="shared" si="0"/>
        <v/>
      </c>
      <c r="J32" s="75"/>
      <c r="K32" s="124"/>
      <c r="L32" s="122" t="str">
        <f t="shared" si="1"/>
        <v/>
      </c>
      <c r="M32" s="124"/>
      <c r="N32" s="75"/>
      <c r="O32" s="75"/>
      <c r="P32" s="122" t="str">
        <f t="shared" si="3"/>
        <v/>
      </c>
      <c r="Q32" s="75"/>
      <c r="R32" s="124"/>
      <c r="S32" s="122" t="str">
        <f t="shared" si="4"/>
        <v/>
      </c>
      <c r="T32" s="124"/>
      <c r="U32" s="75"/>
      <c r="V32" s="75"/>
      <c r="W32" s="122" t="str">
        <f t="shared" si="5"/>
        <v/>
      </c>
      <c r="X32" s="75"/>
      <c r="Y32" s="124"/>
      <c r="Z32" s="122" t="str">
        <f t="shared" si="6"/>
        <v/>
      </c>
      <c r="AA32" s="124"/>
      <c r="AB32" s="75"/>
      <c r="AC32" s="75"/>
      <c r="AD32" s="122" t="str">
        <f t="shared" si="7"/>
        <v/>
      </c>
      <c r="AE32" s="75"/>
      <c r="AF32" s="124"/>
      <c r="AG32" s="122" t="str">
        <f t="shared" si="8"/>
        <v/>
      </c>
      <c r="AH32" s="124"/>
      <c r="AI32" s="128">
        <f>SUM(G32,N32,U32,AB32)</f>
        <v>0</v>
      </c>
      <c r="AJ32" s="128">
        <f t="shared" si="2"/>
        <v>0</v>
      </c>
      <c r="AK32" s="122" t="str">
        <f t="shared" si="9"/>
        <v/>
      </c>
      <c r="AL32" s="126">
        <f t="shared" si="10"/>
        <v>0</v>
      </c>
      <c r="AM32" s="122" t="str">
        <f t="shared" si="11"/>
        <v/>
      </c>
      <c r="AN32" s="127" t="s">
        <v>53</v>
      </c>
      <c r="AO32" s="78"/>
    </row>
    <row r="33" spans="1:41" ht="15" x14ac:dyDescent="0.25">
      <c r="A33" s="81"/>
      <c r="B33" s="81"/>
      <c r="C33" s="81"/>
      <c r="D33" s="81"/>
      <c r="E33" s="81"/>
      <c r="F33" s="81"/>
      <c r="G33" s="81">
        <f>SUM(G16:G32)</f>
        <v>7</v>
      </c>
      <c r="H33" s="81">
        <f>SUM(H16:H32)</f>
        <v>4.7</v>
      </c>
      <c r="I33" s="82"/>
      <c r="J33" s="81"/>
      <c r="K33" s="81">
        <f>SUM(K16:K32)</f>
        <v>0</v>
      </c>
      <c r="L33" s="81"/>
      <c r="M33" s="81"/>
      <c r="N33" s="81">
        <f>SUM(N16:N32)</f>
        <v>7</v>
      </c>
      <c r="O33" s="81">
        <f>SUM(O16:O32)</f>
        <v>0</v>
      </c>
      <c r="P33" s="81"/>
      <c r="Q33" s="81"/>
      <c r="R33" s="81">
        <f>SUM(R16:R32)</f>
        <v>0</v>
      </c>
      <c r="S33" s="81"/>
      <c r="T33" s="81"/>
      <c r="U33" s="81">
        <f>SUM(U16:U32)</f>
        <v>9</v>
      </c>
      <c r="V33" s="81">
        <f>SUM(V16:V32)</f>
        <v>0</v>
      </c>
      <c r="W33" s="81"/>
      <c r="X33" s="81"/>
      <c r="Y33" s="81">
        <f>SUM(Y16:Y32)</f>
        <v>0</v>
      </c>
      <c r="Z33" s="81"/>
      <c r="AA33" s="81"/>
      <c r="AB33" s="81">
        <f>SUM(AB16:AB32)</f>
        <v>9</v>
      </c>
      <c r="AC33" s="81">
        <f>SUM(AC16:AC32)</f>
        <v>0</v>
      </c>
      <c r="AD33" s="81"/>
      <c r="AE33" s="81"/>
      <c r="AF33" s="81">
        <f>SUM(AF16:AF32)</f>
        <v>0</v>
      </c>
      <c r="AG33" s="81"/>
      <c r="AH33" s="81"/>
      <c r="AI33" s="81">
        <f>SUM(AI16:AI32)</f>
        <v>32</v>
      </c>
      <c r="AJ33" s="81">
        <f>SUM(AJ16:AJ32)</f>
        <v>4.7</v>
      </c>
      <c r="AK33" s="82"/>
      <c r="AL33" s="81">
        <f>SUM(AL16:AL32)</f>
        <v>0</v>
      </c>
      <c r="AM33" s="82"/>
      <c r="AN33" s="81"/>
      <c r="AO33" s="81"/>
    </row>
    <row r="34" spans="1:41" ht="17.25" x14ac:dyDescent="0.25">
      <c r="A34" s="65"/>
      <c r="B34" s="133" t="s">
        <v>142</v>
      </c>
      <c r="C34" s="133" t="s">
        <v>2</v>
      </c>
      <c r="D34" s="84"/>
      <c r="E34" s="84"/>
      <c r="F34" s="84"/>
      <c r="G34" s="225" t="s">
        <v>5</v>
      </c>
      <c r="H34" s="225"/>
      <c r="I34" s="225"/>
      <c r="J34" s="225"/>
      <c r="K34" s="85"/>
      <c r="L34" s="85"/>
      <c r="M34" s="85"/>
      <c r="N34" s="225" t="s">
        <v>6</v>
      </c>
      <c r="O34" s="225"/>
      <c r="P34" s="225"/>
      <c r="Q34" s="225"/>
      <c r="R34" s="85"/>
      <c r="S34" s="85"/>
      <c r="T34" s="85"/>
      <c r="U34" s="225" t="s">
        <v>7</v>
      </c>
      <c r="V34" s="225"/>
      <c r="W34" s="225"/>
      <c r="X34" s="225"/>
      <c r="Y34" s="85"/>
      <c r="Z34" s="85"/>
      <c r="AA34" s="85"/>
      <c r="AB34" s="225" t="s">
        <v>8</v>
      </c>
      <c r="AC34" s="225"/>
      <c r="AD34" s="225"/>
      <c r="AE34" s="225"/>
      <c r="AF34" s="85"/>
      <c r="AG34" s="85"/>
      <c r="AH34" s="85"/>
      <c r="AI34" s="225" t="s">
        <v>141</v>
      </c>
      <c r="AJ34" s="225"/>
      <c r="AK34" s="225"/>
      <c r="AL34" s="86"/>
      <c r="AM34" s="65"/>
      <c r="AN34" s="65"/>
      <c r="AO34" s="65"/>
    </row>
    <row r="35" spans="1:41" x14ac:dyDescent="0.25">
      <c r="A35" s="65"/>
      <c r="B35" s="87"/>
      <c r="C35" s="88"/>
      <c r="D35" s="219" t="s">
        <v>148</v>
      </c>
      <c r="E35" s="219"/>
      <c r="F35" s="220"/>
      <c r="G35" s="226">
        <f>+G33/$AI$33</f>
        <v>0.21875</v>
      </c>
      <c r="H35" s="227"/>
      <c r="I35" s="227"/>
      <c r="J35" s="227"/>
      <c r="K35" s="89"/>
      <c r="L35" s="89"/>
      <c r="M35" s="89"/>
      <c r="N35" s="227">
        <f>+N33/$AI$33</f>
        <v>0.21875</v>
      </c>
      <c r="O35" s="227"/>
      <c r="P35" s="227"/>
      <c r="Q35" s="227"/>
      <c r="R35" s="89"/>
      <c r="S35" s="89"/>
      <c r="T35" s="89"/>
      <c r="U35" s="227">
        <f>+U33/$AI$33</f>
        <v>0.28125</v>
      </c>
      <c r="V35" s="227"/>
      <c r="W35" s="227"/>
      <c r="X35" s="227"/>
      <c r="Y35" s="89"/>
      <c r="Z35" s="89"/>
      <c r="AA35" s="89"/>
      <c r="AB35" s="227">
        <f>+AB33/$AI$33</f>
        <v>0.28125</v>
      </c>
      <c r="AC35" s="227"/>
      <c r="AD35" s="227"/>
      <c r="AE35" s="227"/>
      <c r="AF35" s="89"/>
      <c r="AG35" s="89"/>
      <c r="AH35" s="89"/>
      <c r="AI35" s="227">
        <f>+AI33/$AI$33</f>
        <v>1</v>
      </c>
      <c r="AJ35" s="227"/>
      <c r="AK35" s="228"/>
      <c r="AL35" s="86"/>
      <c r="AM35" s="86"/>
      <c r="AN35" s="65"/>
      <c r="AO35" s="65"/>
    </row>
    <row r="36" spans="1:41" x14ac:dyDescent="0.25">
      <c r="A36" s="65"/>
      <c r="B36" s="90"/>
      <c r="C36" s="91"/>
      <c r="D36" s="219" t="s">
        <v>149</v>
      </c>
      <c r="E36" s="219"/>
      <c r="F36" s="220"/>
      <c r="G36" s="221">
        <f>+H33/$AI$33</f>
        <v>0.14687500000000001</v>
      </c>
      <c r="H36" s="222"/>
      <c r="I36" s="222"/>
      <c r="J36" s="222"/>
      <c r="K36" s="89"/>
      <c r="L36" s="89"/>
      <c r="M36" s="89"/>
      <c r="N36" s="222">
        <f>+O33/$AI$33</f>
        <v>0</v>
      </c>
      <c r="O36" s="222"/>
      <c r="P36" s="222"/>
      <c r="Q36" s="222"/>
      <c r="R36" s="89"/>
      <c r="S36" s="89"/>
      <c r="T36" s="89"/>
      <c r="U36" s="222">
        <f>+V33/$AI$33</f>
        <v>0</v>
      </c>
      <c r="V36" s="222"/>
      <c r="W36" s="222"/>
      <c r="X36" s="222"/>
      <c r="Y36" s="89"/>
      <c r="Z36" s="89"/>
      <c r="AA36" s="89"/>
      <c r="AB36" s="222">
        <f>+AC33/$AI$33</f>
        <v>0</v>
      </c>
      <c r="AC36" s="222"/>
      <c r="AD36" s="222"/>
      <c r="AE36" s="222"/>
      <c r="AF36" s="89"/>
      <c r="AG36" s="89"/>
      <c r="AH36" s="89"/>
      <c r="AI36" s="222">
        <f>+AJ33/$AI$33</f>
        <v>0.14687500000000001</v>
      </c>
      <c r="AJ36" s="222"/>
      <c r="AK36" s="223"/>
      <c r="AL36" s="86"/>
      <c r="AM36" s="86"/>
      <c r="AN36" s="65"/>
      <c r="AO36" s="65"/>
    </row>
    <row r="37" spans="1:41" x14ac:dyDescent="0.25">
      <c r="A37" s="65"/>
      <c r="B37" s="90"/>
      <c r="C37" s="91"/>
      <c r="D37" s="219" t="s">
        <v>160</v>
      </c>
      <c r="E37" s="219"/>
      <c r="F37" s="220"/>
      <c r="G37" s="224">
        <f>+K33/$AI$33</f>
        <v>0</v>
      </c>
      <c r="H37" s="217"/>
      <c r="I37" s="217"/>
      <c r="J37" s="217"/>
      <c r="K37" s="89"/>
      <c r="L37" s="89"/>
      <c r="M37" s="89"/>
      <c r="N37" s="217">
        <f>+R33/$AI$33</f>
        <v>0</v>
      </c>
      <c r="O37" s="217"/>
      <c r="P37" s="217"/>
      <c r="Q37" s="217"/>
      <c r="R37" s="89"/>
      <c r="S37" s="89"/>
      <c r="T37" s="89"/>
      <c r="U37" s="217">
        <f>+Y33/$AI$33</f>
        <v>0</v>
      </c>
      <c r="V37" s="217"/>
      <c r="W37" s="217"/>
      <c r="X37" s="217"/>
      <c r="Y37" s="89"/>
      <c r="Z37" s="89"/>
      <c r="AA37" s="89"/>
      <c r="AB37" s="217">
        <f>+AF33/$AI$33</f>
        <v>0</v>
      </c>
      <c r="AC37" s="217"/>
      <c r="AD37" s="217"/>
      <c r="AE37" s="217"/>
      <c r="AF37" s="89"/>
      <c r="AG37" s="89"/>
      <c r="AH37" s="89"/>
      <c r="AI37" s="217">
        <f>+AL33/$AI$33</f>
        <v>0</v>
      </c>
      <c r="AJ37" s="217"/>
      <c r="AK37" s="218"/>
      <c r="AL37" s="65"/>
      <c r="AM37" s="65"/>
      <c r="AN37" s="65"/>
      <c r="AO37" s="65"/>
    </row>
    <row r="38" spans="1:41" x14ac:dyDescent="0.25">
      <c r="A38" s="65"/>
      <c r="B38" s="92"/>
      <c r="C38" s="93"/>
      <c r="D38" s="65"/>
      <c r="E38" s="65"/>
      <c r="F38" s="65"/>
      <c r="G38" s="65"/>
      <c r="H38" s="65"/>
      <c r="I38" s="65"/>
      <c r="J38" s="65"/>
      <c r="N38" s="65"/>
      <c r="O38" s="65"/>
      <c r="P38" s="65"/>
      <c r="Q38" s="65"/>
      <c r="U38" s="65"/>
      <c r="V38" s="65"/>
      <c r="W38" s="65"/>
      <c r="X38" s="65"/>
      <c r="AB38" s="65"/>
      <c r="AC38" s="65"/>
      <c r="AD38" s="65"/>
      <c r="AE38" s="65"/>
      <c r="AI38" s="65"/>
      <c r="AJ38" s="65"/>
      <c r="AK38" s="65"/>
      <c r="AL38" s="65"/>
      <c r="AM38" s="65"/>
      <c r="AN38" s="65"/>
      <c r="AO38" s="65"/>
    </row>
  </sheetData>
  <mergeCells count="69">
    <mergeCell ref="AI37:AK37"/>
    <mergeCell ref="D36:F36"/>
    <mergeCell ref="G36:J36"/>
    <mergeCell ref="N36:Q36"/>
    <mergeCell ref="U36:X36"/>
    <mergeCell ref="AB36:AE36"/>
    <mergeCell ref="AI36:AK36"/>
    <mergeCell ref="D37:F37"/>
    <mergeCell ref="G37:J37"/>
    <mergeCell ref="N37:Q37"/>
    <mergeCell ref="U37:X37"/>
    <mergeCell ref="AB37:AE37"/>
    <mergeCell ref="AI34:AK34"/>
    <mergeCell ref="D35:F35"/>
    <mergeCell ref="G35:J35"/>
    <mergeCell ref="N35:Q35"/>
    <mergeCell ref="U35:X35"/>
    <mergeCell ref="AB35:AE35"/>
    <mergeCell ref="AI35:AK35"/>
    <mergeCell ref="G34:J34"/>
    <mergeCell ref="N34:Q34"/>
    <mergeCell ref="U34:X34"/>
    <mergeCell ref="AB34:AE34"/>
    <mergeCell ref="G14:J14"/>
    <mergeCell ref="K14:M14"/>
    <mergeCell ref="AB13:AH13"/>
    <mergeCell ref="AI13:AM14"/>
    <mergeCell ref="AN13:AN14"/>
    <mergeCell ref="N14:T14"/>
    <mergeCell ref="U14:X14"/>
    <mergeCell ref="Y14:AA14"/>
    <mergeCell ref="AB14:AE14"/>
    <mergeCell ref="AF14:AH14"/>
    <mergeCell ref="G13:M13"/>
    <mergeCell ref="N13:T13"/>
    <mergeCell ref="U13:AA13"/>
    <mergeCell ref="A10:B10"/>
    <mergeCell ref="C10:I10"/>
    <mergeCell ref="N10:P10"/>
    <mergeCell ref="Q10:X10"/>
    <mergeCell ref="A11:B11"/>
    <mergeCell ref="C11:I11"/>
    <mergeCell ref="A13:A15"/>
    <mergeCell ref="B13:B15"/>
    <mergeCell ref="C13:C15"/>
    <mergeCell ref="D13:D15"/>
    <mergeCell ref="E13:F14"/>
    <mergeCell ref="A8:B8"/>
    <mergeCell ref="C8:I8"/>
    <mergeCell ref="N8:P8"/>
    <mergeCell ref="Q8:X8"/>
    <mergeCell ref="A9:B9"/>
    <mergeCell ref="C9:I9"/>
    <mergeCell ref="N9:P9"/>
    <mergeCell ref="Q9:X9"/>
    <mergeCell ref="A6:B6"/>
    <mergeCell ref="C6:I6"/>
    <mergeCell ref="N6:P6"/>
    <mergeCell ref="Q6:X6"/>
    <mergeCell ref="A7:B7"/>
    <mergeCell ref="C7:I7"/>
    <mergeCell ref="N7:P7"/>
    <mergeCell ref="Q7:X7"/>
    <mergeCell ref="A1:B3"/>
    <mergeCell ref="C1:AN1"/>
    <mergeCell ref="C2:AN2"/>
    <mergeCell ref="C3:AN3"/>
    <mergeCell ref="A5:I5"/>
    <mergeCell ref="N5:X5"/>
  </mergeCells>
  <conditionalFormatting sqref="AK16:AK32">
    <cfRule type="iconSet" priority="1">
      <iconSet iconSet="3TrafficLights2">
        <cfvo type="percent" val="0"/>
        <cfvo type="num" val="0.7"/>
        <cfvo type="num" val="0.9"/>
      </iconSet>
    </cfRule>
    <cfRule type="cellIs" dxfId="29" priority="2" stopIfTrue="1" operator="greaterThan">
      <formula>0.9</formula>
    </cfRule>
    <cfRule type="cellIs" dxfId="28" priority="3" stopIfTrue="1" operator="between">
      <formula>0.7</formula>
      <formula>0.89</formula>
    </cfRule>
    <cfRule type="cellIs" dxfId="27" priority="4" stopIfTrue="1" operator="between">
      <formula>0</formula>
      <formula>0.69</formula>
    </cfRule>
  </conditionalFormatting>
  <conditionalFormatting sqref="I16:I32">
    <cfRule type="iconSet" priority="5">
      <iconSet iconSet="3TrafficLights2">
        <cfvo type="percent" val="0"/>
        <cfvo type="num" val="0.7"/>
        <cfvo type="num" val="0.9"/>
      </iconSet>
    </cfRule>
    <cfRule type="cellIs" dxfId="26" priority="6" stopIfTrue="1" operator="greaterThanOrEqual">
      <formula>0.9</formula>
    </cfRule>
    <cfRule type="cellIs" dxfId="25" priority="7" stopIfTrue="1" operator="between">
      <formula>0.7</formula>
      <formula>0.89</formula>
    </cfRule>
    <cfRule type="cellIs" dxfId="24" priority="8" stopIfTrue="1" operator="between">
      <formula>0</formula>
      <formula>0.69</formula>
    </cfRule>
  </conditionalFormatting>
  <conditionalFormatting sqref="W16:W32">
    <cfRule type="iconSet" priority="9">
      <iconSet iconSet="3TrafficLights2">
        <cfvo type="percent" val="0"/>
        <cfvo type="num" val="0.7"/>
        <cfvo type="num" val="0.9"/>
      </iconSet>
    </cfRule>
    <cfRule type="cellIs" dxfId="23" priority="10" stopIfTrue="1" operator="greaterThan">
      <formula>0.9</formula>
    </cfRule>
    <cfRule type="cellIs" dxfId="22" priority="11" stopIfTrue="1" operator="between">
      <formula>0.7</formula>
      <formula>0.89</formula>
    </cfRule>
    <cfRule type="cellIs" dxfId="21" priority="12" stopIfTrue="1" operator="between">
      <formula>0</formula>
      <formula>0.69</formula>
    </cfRule>
  </conditionalFormatting>
  <conditionalFormatting sqref="L16:L32">
    <cfRule type="iconSet" priority="13">
      <iconSet iconSet="3TrafficLights2">
        <cfvo type="percent" val="0"/>
        <cfvo type="num" val="0.7"/>
        <cfvo type="num" val="0.9"/>
      </iconSet>
    </cfRule>
    <cfRule type="cellIs" dxfId="20" priority="14" stopIfTrue="1" operator="greaterThanOrEqual">
      <formula>0.9</formula>
    </cfRule>
    <cfRule type="cellIs" dxfId="19" priority="15" stopIfTrue="1" operator="between">
      <formula>0.7</formula>
      <formula>0.89</formula>
    </cfRule>
    <cfRule type="cellIs" dxfId="18" priority="16" stopIfTrue="1" operator="between">
      <formula>0</formula>
      <formula>0.69</formula>
    </cfRule>
  </conditionalFormatting>
  <conditionalFormatting sqref="P16:P32">
    <cfRule type="iconSet" priority="17">
      <iconSet iconSet="3TrafficLights2">
        <cfvo type="percent" val="0"/>
        <cfvo type="num" val="0.7"/>
        <cfvo type="num" val="0.9"/>
      </iconSet>
    </cfRule>
    <cfRule type="cellIs" dxfId="17" priority="18" stopIfTrue="1" operator="greaterThanOrEqual">
      <formula>0.9</formula>
    </cfRule>
    <cfRule type="cellIs" dxfId="16" priority="19" stopIfTrue="1" operator="between">
      <formula>0.7</formula>
      <formula>0.89</formula>
    </cfRule>
    <cfRule type="cellIs" dxfId="15" priority="20" stopIfTrue="1" operator="between">
      <formula>0</formula>
      <formula>0.69</formula>
    </cfRule>
  </conditionalFormatting>
  <conditionalFormatting sqref="S16:S32">
    <cfRule type="iconSet" priority="21">
      <iconSet iconSet="3TrafficLights2">
        <cfvo type="percent" val="0"/>
        <cfvo type="num" val="0.7"/>
        <cfvo type="num" val="0.9"/>
      </iconSet>
    </cfRule>
    <cfRule type="cellIs" dxfId="14" priority="22" stopIfTrue="1" operator="greaterThanOrEqual">
      <formula>0.9</formula>
    </cfRule>
    <cfRule type="cellIs" dxfId="13" priority="23" stopIfTrue="1" operator="between">
      <formula>0.7</formula>
      <formula>0.89</formula>
    </cfRule>
    <cfRule type="cellIs" dxfId="12" priority="24" stopIfTrue="1" operator="between">
      <formula>0</formula>
      <formula>0.69</formula>
    </cfRule>
  </conditionalFormatting>
  <conditionalFormatting sqref="AD16:AD32">
    <cfRule type="iconSet" priority="25">
      <iconSet iconSet="3TrafficLights2">
        <cfvo type="percent" val="0"/>
        <cfvo type="num" val="0.7"/>
        <cfvo type="num" val="0.9"/>
      </iconSet>
    </cfRule>
    <cfRule type="cellIs" dxfId="11" priority="26" stopIfTrue="1" operator="greaterThanOrEqual">
      <formula>0.9</formula>
    </cfRule>
    <cfRule type="cellIs" dxfId="10" priority="27" stopIfTrue="1" operator="between">
      <formula>0.7</formula>
      <formula>0.89</formula>
    </cfRule>
    <cfRule type="cellIs" dxfId="9" priority="28" stopIfTrue="1" operator="between">
      <formula>0</formula>
      <formula>0.69</formula>
    </cfRule>
  </conditionalFormatting>
  <conditionalFormatting sqref="AG16:AG32">
    <cfRule type="iconSet" priority="29">
      <iconSet iconSet="3TrafficLights2">
        <cfvo type="percent" val="0"/>
        <cfvo type="num" val="0.7"/>
        <cfvo type="num" val="0.9"/>
      </iconSet>
    </cfRule>
    <cfRule type="cellIs" dxfId="8" priority="30" stopIfTrue="1" operator="greaterThanOrEqual">
      <formula>0.9</formula>
    </cfRule>
    <cfRule type="cellIs" dxfId="7" priority="31" stopIfTrue="1" operator="between">
      <formula>0.7</formula>
      <formula>0.89</formula>
    </cfRule>
    <cfRule type="cellIs" dxfId="6" priority="32" stopIfTrue="1" operator="between">
      <formula>0</formula>
      <formula>0.69</formula>
    </cfRule>
  </conditionalFormatting>
  <conditionalFormatting sqref="Z16:Z32">
    <cfRule type="iconSet" priority="33">
      <iconSet iconSet="3TrafficLights2">
        <cfvo type="percent" val="0"/>
        <cfvo type="num" val="0.7"/>
        <cfvo type="num" val="0.9"/>
      </iconSet>
    </cfRule>
    <cfRule type="cellIs" dxfId="5" priority="34" stopIfTrue="1" operator="greaterThanOrEqual">
      <formula>0.9</formula>
    </cfRule>
    <cfRule type="cellIs" dxfId="4" priority="35" stopIfTrue="1" operator="between">
      <formula>0.7</formula>
      <formula>0.89</formula>
    </cfRule>
    <cfRule type="cellIs" dxfId="3" priority="36" stopIfTrue="1" operator="between">
      <formula>0</formula>
      <formula>0.69</formula>
    </cfRule>
  </conditionalFormatting>
  <conditionalFormatting sqref="AM16:AM32">
    <cfRule type="iconSet" priority="37">
      <iconSet iconSet="3TrafficLights2">
        <cfvo type="percent" val="0"/>
        <cfvo type="num" val="0.7"/>
        <cfvo type="num" val="0.9"/>
      </iconSet>
    </cfRule>
    <cfRule type="cellIs" dxfId="2" priority="38" stopIfTrue="1" operator="greaterThanOrEqual">
      <formula>0.9</formula>
    </cfRule>
    <cfRule type="cellIs" dxfId="1" priority="39" stopIfTrue="1" operator="between">
      <formula>0.7</formula>
      <formula>0.89</formula>
    </cfRule>
    <cfRule type="cellIs" dxfId="0" priority="40" stopIfTrue="1" operator="between">
      <formula>0</formula>
      <formula>0.69</formula>
    </cfRule>
  </conditionalFormatting>
  <dataValidations count="5">
    <dataValidation type="list" allowBlank="1" showInputMessage="1" showErrorMessage="1" sqref="B35:B38">
      <formula1>"Formulación versión 1, Actualización versión 2, Actualización versión 3, Actualización versión 4"</formula1>
    </dataValidation>
    <dataValidation type="date" allowBlank="1" showInputMessage="1" showErrorMessage="1" sqref="C35:C38 E30:F32">
      <formula1>43831</formula1>
      <formula2>44196</formula2>
    </dataValidation>
    <dataValidation type="list" allowBlank="1" showInputMessage="1" showErrorMessage="1" sqref="Q7">
      <formula1>INDIRECT($AN$6)</formula1>
    </dataValidation>
    <dataValidation type="list" allowBlank="1" showInputMessage="1" showErrorMessage="1" sqref="Q8:X8">
      <formula1>INDIRECT($AN$8)</formula1>
    </dataValidation>
    <dataValidation type="list" allowBlank="1" showInputMessage="1" showErrorMessage="1" sqref="Q10">
      <formula1>INDIRECT($AN$9)</formula1>
    </dataValidation>
  </dataValidations>
  <hyperlinks>
    <hyperlink ref="C11" r:id="rId1"/>
  </hyperlinks>
  <pageMargins left="0.7" right="0.7" top="0.75" bottom="0.75" header="0.3" footer="0.3"/>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[3]Listas!#REF!</xm:f>
          </x14:formula1>
          <xm:sqref>Q6:X6</xm:sqref>
        </x14:dataValidation>
        <x14:dataValidation type="list" allowBlank="1" showInputMessage="1" showErrorMessage="1">
          <x14:formula1>
            <xm:f>[3]Listas!#REF!</xm:f>
          </x14:formula1>
          <xm:sqref>Q9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24</vt:i4>
      </vt:variant>
    </vt:vector>
  </HeadingPairs>
  <TitlesOfParts>
    <vt:vector size="30" baseType="lpstr">
      <vt:lpstr>Listas</vt:lpstr>
      <vt:lpstr>PLAN I. CAPACITACIÓN</vt:lpstr>
      <vt:lpstr>PLAN BIENESTAR</vt:lpstr>
      <vt:lpstr>PLAN VACANTES</vt:lpstr>
      <vt:lpstr>SST</vt:lpstr>
      <vt:lpstr>PLAN E Y C</vt:lpstr>
      <vt:lpstr>ACI</vt:lpstr>
      <vt:lpstr>'PLAN I. CAPACITACIÓN'!Área_de_impresión</vt:lpstr>
      <vt:lpstr>OAJ</vt:lpstr>
      <vt:lpstr>OAJ_PI</vt:lpstr>
      <vt:lpstr>OAP</vt:lpstr>
      <vt:lpstr>OAP_PI</vt:lpstr>
      <vt:lpstr>ob3_</vt:lpstr>
      <vt:lpstr>ob4_</vt:lpstr>
      <vt:lpstr>ob5_</vt:lpstr>
      <vt:lpstr>OBJ_1</vt:lpstr>
      <vt:lpstr>OBJ_2</vt:lpstr>
      <vt:lpstr>OBJ_3</vt:lpstr>
      <vt:lpstr>OBJ_4</vt:lpstr>
      <vt:lpstr>OBJ_5</vt:lpstr>
      <vt:lpstr>Proyectos</vt:lpstr>
      <vt:lpstr>SDAP</vt:lpstr>
      <vt:lpstr>SDAP_PI</vt:lpstr>
      <vt:lpstr>SDAP_PI_</vt:lpstr>
      <vt:lpstr>SGC</vt:lpstr>
      <vt:lpstr>SGC_PI</vt:lpstr>
      <vt:lpstr>SGTP</vt:lpstr>
      <vt:lpstr>SGTP_PI</vt:lpstr>
      <vt:lpstr>SPIP</vt:lpstr>
      <vt:lpstr>SPIP_PI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Sig-gemelas</dc:creator>
  <cp:lastModifiedBy>Acer</cp:lastModifiedBy>
  <cp:lastPrinted>2019-12-13T15:13:37Z</cp:lastPrinted>
  <dcterms:created xsi:type="dcterms:W3CDTF">2017-08-25T21:31:59Z</dcterms:created>
  <dcterms:modified xsi:type="dcterms:W3CDTF">2020-06-08T22:46:32Z</dcterms:modified>
</cp:coreProperties>
</file>