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Familia\Downloads\"/>
    </mc:Choice>
  </mc:AlternateContent>
  <bookViews>
    <workbookView xWindow="0" yWindow="0" windowWidth="20490" windowHeight="6960" activeTab="2"/>
  </bookViews>
  <sheets>
    <sheet name="Contexto" sheetId="1" r:id="rId1"/>
    <sheet name="Comunicación Estratégica" sheetId="4" r:id="rId2"/>
    <sheet name="Atención ciudadanía" sheetId="5" r:id="rId3"/>
    <sheet name="Talento Humano " sheetId="9" r:id="rId4"/>
    <sheet name="Gestión Documental" sheetId="12" r:id="rId5"/>
    <sheet name="Bienes e infraestructura" sheetId="13" r:id="rId6"/>
    <sheet name="Sistemas de Informaciòn y tec" sheetId="14" r:id="rId7"/>
    <sheet name="Control Disciplinario I" sheetId="15" r:id="rId8"/>
    <sheet name="Financiera" sheetId="16" r:id="rId9"/>
    <sheet name="Gestión Contractual " sheetId="19" r:id="rId10"/>
    <sheet name="Divulgación y Apropiación" sheetId="20" r:id="rId11"/>
    <sheet name="Gestión Territorial  2do Inf." sheetId="21" r:id="rId12"/>
    <sheet name="Protección e Intervención" sheetId="22" r:id="rId13"/>
    <sheet name="Seguimiento y Evaluación" sheetId="23" r:id="rId14"/>
    <sheet name="Gestión Jurídica" sheetId="25" r:id="rId15"/>
    <sheet name="Fortalecimiento del SIG" sheetId="26" r:id="rId16"/>
    <sheet name="Direccionamiento Estratégico" sheetId="27" r:id="rId17"/>
    <sheet name="Datos" sheetId="17" state="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6" hidden="1">'Direccionamiento Estratégico'!$A$7:$CA$7</definedName>
    <definedName name="Direccionamiento_Estrategico">Datos!$G$2:$G$5</definedName>
    <definedName name="disminuye">Datos!$P$2:$P$3</definedName>
    <definedName name="exis" localSheetId="14">[1]Datos!$C$2:$C$3</definedName>
    <definedName name="exis">Datos!$C$2:$C$3</definedName>
    <definedName name="exisc" localSheetId="14">[1]Datos!$C$6:$C$8</definedName>
    <definedName name="exisc">Datos!$C$6:$C$8</definedName>
    <definedName name="exisc23" localSheetId="14">[1]Datos!$C$11:$C$12</definedName>
    <definedName name="exisc23">Datos!$C$11:$C$12</definedName>
    <definedName name="Gestión_de_Divulgación" localSheetId="14">[1]Datos!$I$2:$I$3</definedName>
    <definedName name="imp" localSheetId="14">[1]Datos!$B$2:$B$6</definedName>
    <definedName name="imp">Datos!$B$2:$B$6</definedName>
    <definedName name="ind" localSheetId="14">[1]Datos!$O$2:$O$4</definedName>
    <definedName name="ind">Datos!$O$2:$O$4</definedName>
    <definedName name="inst" localSheetId="16">#REF!</definedName>
    <definedName name="inst" localSheetId="10">#REF!</definedName>
    <definedName name="inst" localSheetId="14">'Gestión Jurídica'!#REF!</definedName>
    <definedName name="inst" localSheetId="12">#REF!</definedName>
    <definedName name="inst" localSheetId="13">#REF!</definedName>
    <definedName name="inst">#REF!</definedName>
    <definedName name="mproc">Datos!$G$2:$G$22</definedName>
    <definedName name="Ninguno" localSheetId="14">[1]Datos!$H$2</definedName>
    <definedName name="no">Datos!$D$2</definedName>
    <definedName name="noaplica">Datos!$Q$2</definedName>
    <definedName name="pcinco">Datos!$K$2:$K$5</definedName>
    <definedName name="pdos">Datos!$I$2:$I$3</definedName>
    <definedName name="pocho">Datos!$M$2:$M$5</definedName>
    <definedName name="pond" localSheetId="16">#REF!</definedName>
    <definedName name="pond" localSheetId="10">[2]Datos!#REF!</definedName>
    <definedName name="pond" localSheetId="15">[3]Datos!#REF!</definedName>
    <definedName name="pond" localSheetId="9">[4]Datos!#REF!</definedName>
    <definedName name="pond" localSheetId="14">[1]Datos!#REF!</definedName>
    <definedName name="pond" localSheetId="11">[5]Datos!#REF!</definedName>
    <definedName name="pond" localSheetId="12">[4]Datos!#REF!</definedName>
    <definedName name="pond" localSheetId="13">[6]Datos!#REF!</definedName>
    <definedName name="pond">#REF!</definedName>
    <definedName name="pquince">Datos!$N$2:$N$7</definedName>
    <definedName name="prob" localSheetId="14">[1]Datos!$A$2:$A$6</definedName>
    <definedName name="prob">Datos!$A$2:$A$6</definedName>
    <definedName name="proc">Datos!$G$2:$G$5</definedName>
    <definedName name="pseis">Datos!$L$2:$L$5</definedName>
    <definedName name="ptres">Datos!$J$2:$J$5</definedName>
    <definedName name="puno">Datos!$H$2</definedName>
    <definedName name="resto">Datos!$H$2</definedName>
    <definedName name="tip" localSheetId="14">[1]Datos!$E$2:$E$3</definedName>
    <definedName name="tip">Datos!$E$2:$E$3</definedName>
    <definedName name="xyz">#REF!</definedName>
    <definedName name="zona" localSheetId="16">#REF!</definedName>
    <definedName name="zona" localSheetId="10">[2]Datos!#REF!</definedName>
    <definedName name="zona" localSheetId="15">[3]Datos!#REF!</definedName>
    <definedName name="zona" localSheetId="9">[4]Datos!#REF!</definedName>
    <definedName name="zona" localSheetId="14">[1]Datos!#REF!</definedName>
    <definedName name="zona" localSheetId="11">[5]Datos!#REF!</definedName>
    <definedName name="zona" localSheetId="12">[4]Datos!#REF!</definedName>
    <definedName name="zona" localSheetId="13">[6]Datos!#REF!</definedName>
    <definedName name="z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12" i="27" l="1"/>
  <c r="BF12" i="27" s="1"/>
  <c r="AY12" i="27"/>
  <c r="AV12" i="27"/>
  <c r="AN12" i="27"/>
  <c r="AL12" i="27"/>
  <c r="AJ12" i="27"/>
  <c r="AH12" i="27"/>
  <c r="AF12" i="27"/>
  <c r="AD12" i="27"/>
  <c r="AB12" i="27"/>
  <c r="AO12" i="27" s="1"/>
  <c r="AP12" i="27" s="1"/>
  <c r="N12" i="27"/>
  <c r="L12" i="27"/>
  <c r="R12" i="27" s="1"/>
  <c r="K12" i="27"/>
  <c r="I12" i="27"/>
  <c r="BF11" i="27"/>
  <c r="BE11" i="27"/>
  <c r="BD11" i="27"/>
  <c r="BA11" i="27" s="1"/>
  <c r="BC11" i="27"/>
  <c r="BB11" i="27"/>
  <c r="AZ11" i="27"/>
  <c r="AY11" i="27"/>
  <c r="AV11" i="27"/>
  <c r="AO11" i="27"/>
  <c r="AP11" i="27" s="1"/>
  <c r="AN11" i="27"/>
  <c r="AL11" i="27"/>
  <c r="AJ11" i="27"/>
  <c r="AH11" i="27"/>
  <c r="AF11" i="27"/>
  <c r="AD11" i="27"/>
  <c r="AB11" i="27"/>
  <c r="R11" i="27"/>
  <c r="Q11" i="27"/>
  <c r="P11" i="27"/>
  <c r="M11" i="27" s="1"/>
  <c r="L11" i="27"/>
  <c r="O11" i="27" s="1"/>
  <c r="K11" i="27"/>
  <c r="I11" i="27"/>
  <c r="AN10" i="27"/>
  <c r="AL10" i="27"/>
  <c r="AJ10" i="27"/>
  <c r="AH10" i="27"/>
  <c r="AF10" i="27"/>
  <c r="AD10" i="27"/>
  <c r="AB10" i="27"/>
  <c r="AO10" i="27" s="1"/>
  <c r="AP10" i="27" s="1"/>
  <c r="AN9" i="27"/>
  <c r="AL9" i="27"/>
  <c r="AJ9" i="27"/>
  <c r="AH9" i="27"/>
  <c r="AF9" i="27"/>
  <c r="AO9" i="27" s="1"/>
  <c r="AP9" i="27" s="1"/>
  <c r="AD9" i="27"/>
  <c r="AB9" i="27"/>
  <c r="BS8" i="27"/>
  <c r="BE8" i="27"/>
  <c r="BC8" i="27"/>
  <c r="AZ8" i="27"/>
  <c r="BD8" i="27" s="1"/>
  <c r="BA8" i="27" s="1"/>
  <c r="AY8" i="27"/>
  <c r="AV8" i="27"/>
  <c r="AN8" i="27"/>
  <c r="AL8" i="27"/>
  <c r="AJ8" i="27"/>
  <c r="AH8" i="27"/>
  <c r="AF8" i="27"/>
  <c r="AD8" i="27"/>
  <c r="AB8" i="27"/>
  <c r="AO8" i="27" s="1"/>
  <c r="AP8" i="27" s="1"/>
  <c r="R8" i="27"/>
  <c r="Q8" i="27"/>
  <c r="N8" i="27"/>
  <c r="L8" i="27"/>
  <c r="P8" i="27" s="1"/>
  <c r="M8" i="27" s="1"/>
  <c r="K8" i="27"/>
  <c r="I8" i="27"/>
  <c r="BF8" i="27" l="1"/>
  <c r="O12" i="27"/>
  <c r="P12" i="27"/>
  <c r="M12" i="27" s="1"/>
  <c r="BB12" i="27"/>
  <c r="Q12" i="27"/>
  <c r="BC12" i="27"/>
  <c r="N11" i="27"/>
  <c r="BD12" i="27"/>
  <c r="BA12" i="27" s="1"/>
  <c r="O8" i="27"/>
  <c r="BB8" i="27"/>
  <c r="BE12" i="27"/>
  <c r="AN12" i="26" l="1"/>
  <c r="AL12" i="26"/>
  <c r="AJ12" i="26"/>
  <c r="AH12" i="26"/>
  <c r="AF12" i="26"/>
  <c r="AD12" i="26"/>
  <c r="AO12" i="26" s="1"/>
  <c r="AP12" i="26" s="1"/>
  <c r="AB12" i="26"/>
  <c r="AZ11" i="26"/>
  <c r="BF11" i="26" s="1"/>
  <c r="AY11" i="26"/>
  <c r="AV11" i="26"/>
  <c r="AN11" i="26"/>
  <c r="AL11" i="26"/>
  <c r="AJ11" i="26"/>
  <c r="AH11" i="26"/>
  <c r="AF11" i="26"/>
  <c r="AD11" i="26"/>
  <c r="AB11" i="26"/>
  <c r="AO11" i="26" s="1"/>
  <c r="AP11" i="26" s="1"/>
  <c r="N11" i="26"/>
  <c r="L11" i="26"/>
  <c r="O11" i="26" s="1"/>
  <c r="K11" i="26"/>
  <c r="I11" i="26"/>
  <c r="BE8" i="26"/>
  <c r="BD8" i="26"/>
  <c r="BC8" i="26"/>
  <c r="BB8" i="26"/>
  <c r="BA8" i="26"/>
  <c r="AZ8" i="26"/>
  <c r="BF8" i="26" s="1"/>
  <c r="AY8" i="26"/>
  <c r="AV8" i="26"/>
  <c r="AN8" i="26"/>
  <c r="AL8" i="26"/>
  <c r="AJ8" i="26"/>
  <c r="AO8" i="26" s="1"/>
  <c r="AP8" i="26" s="1"/>
  <c r="AH8" i="26"/>
  <c r="AF8" i="26"/>
  <c r="AD8" i="26"/>
  <c r="AB8" i="26"/>
  <c r="R8" i="26"/>
  <c r="Q8" i="26"/>
  <c r="P8" i="26"/>
  <c r="M8" i="26" s="1"/>
  <c r="O8" i="26"/>
  <c r="L8" i="26"/>
  <c r="N8" i="26" s="1"/>
  <c r="K8" i="26"/>
  <c r="I8" i="26"/>
  <c r="BB11" i="26" l="1"/>
  <c r="Q11" i="26"/>
  <c r="BC11" i="26"/>
  <c r="P11" i="26"/>
  <c r="M11" i="26" s="1"/>
  <c r="R11" i="26"/>
  <c r="BD11" i="26"/>
  <c r="BA11" i="26" s="1"/>
  <c r="BE11" i="26"/>
  <c r="AZ10" i="25" l="1"/>
  <c r="BF10" i="25" s="1"/>
  <c r="AN10" i="25"/>
  <c r="AL10" i="25"/>
  <c r="AJ10" i="25"/>
  <c r="AH10" i="25"/>
  <c r="AF10" i="25"/>
  <c r="AD10" i="25"/>
  <c r="AB10" i="25"/>
  <c r="AO10" i="25" s="1"/>
  <c r="AP10" i="25" s="1"/>
  <c r="L10" i="25"/>
  <c r="Q10" i="25" s="1"/>
  <c r="BE9" i="25"/>
  <c r="AZ9" i="25"/>
  <c r="BC9" i="25" s="1"/>
  <c r="AN9" i="25"/>
  <c r="AL9" i="25"/>
  <c r="AJ9" i="25"/>
  <c r="AH9" i="25"/>
  <c r="AF9" i="25"/>
  <c r="AD9" i="25"/>
  <c r="AO9" i="25" s="1"/>
  <c r="AP9" i="25" s="1"/>
  <c r="AB9" i="25"/>
  <c r="P9" i="25"/>
  <c r="L9" i="25"/>
  <c r="N9" i="25" s="1"/>
  <c r="BB8" i="25"/>
  <c r="AZ8" i="25"/>
  <c r="BF8" i="25" s="1"/>
  <c r="AY8" i="25"/>
  <c r="AV8" i="25"/>
  <c r="AN8" i="25"/>
  <c r="AL8" i="25"/>
  <c r="AJ8" i="25"/>
  <c r="AH8" i="25"/>
  <c r="AF8" i="25"/>
  <c r="AD8" i="25"/>
  <c r="AB8" i="25"/>
  <c r="AO8" i="25" s="1"/>
  <c r="AP8" i="25" s="1"/>
  <c r="P8" i="25"/>
  <c r="L8" i="25"/>
  <c r="N8" i="25" s="1"/>
  <c r="K8" i="25"/>
  <c r="I8" i="25"/>
  <c r="O8" i="25" l="1"/>
  <c r="M8" i="25" s="1"/>
  <c r="O9" i="25"/>
  <c r="BD9" i="25"/>
  <c r="R10" i="25"/>
  <c r="Q8" i="25"/>
  <c r="BC8" i="25"/>
  <c r="BA8" i="25" s="1"/>
  <c r="Q9" i="25"/>
  <c r="BF9" i="25"/>
  <c r="R8" i="25"/>
  <c r="BD8" i="25"/>
  <c r="R9" i="25"/>
  <c r="BB10" i="25"/>
  <c r="BE8" i="25"/>
  <c r="N10" i="25"/>
  <c r="BC10" i="25"/>
  <c r="O10" i="25"/>
  <c r="BD10" i="25"/>
  <c r="BB9" i="25"/>
  <c r="P10" i="25"/>
  <c r="BE10" i="25"/>
  <c r="AZ11" i="23" l="1"/>
  <c r="AN11" i="23"/>
  <c r="AL11" i="23"/>
  <c r="AJ11" i="23"/>
  <c r="AH11" i="23"/>
  <c r="AF11" i="23"/>
  <c r="AD11" i="23"/>
  <c r="AB11" i="23"/>
  <c r="AO11" i="23" s="1"/>
  <c r="AP11" i="23" s="1"/>
  <c r="L11" i="23"/>
  <c r="AZ10" i="23"/>
  <c r="BF10" i="23" s="1"/>
  <c r="AY10" i="23"/>
  <c r="AV10" i="23"/>
  <c r="AN10" i="23"/>
  <c r="AL10" i="23"/>
  <c r="AJ10" i="23"/>
  <c r="AH10" i="23"/>
  <c r="AF10" i="23"/>
  <c r="AD10" i="23"/>
  <c r="AB10" i="23"/>
  <c r="AO10" i="23" s="1"/>
  <c r="AP10" i="23" s="1"/>
  <c r="AQ10" i="23" s="1"/>
  <c r="Q10" i="23"/>
  <c r="P10" i="23"/>
  <c r="O10" i="23"/>
  <c r="L10" i="23"/>
  <c r="N10" i="23" s="1"/>
  <c r="K10" i="23"/>
  <c r="I10" i="23"/>
  <c r="AZ9" i="23"/>
  <c r="AO9" i="23"/>
  <c r="AP9" i="23" s="1"/>
  <c r="AN9" i="23"/>
  <c r="AL9" i="23"/>
  <c r="AJ9" i="23"/>
  <c r="AH9" i="23"/>
  <c r="AF9" i="23"/>
  <c r="AD9" i="23"/>
  <c r="AB9" i="23"/>
  <c r="L9" i="23"/>
  <c r="AZ8" i="23"/>
  <c r="BF8" i="23" s="1"/>
  <c r="AY8" i="23"/>
  <c r="AV8" i="23"/>
  <c r="AN8" i="23"/>
  <c r="AL8" i="23"/>
  <c r="AJ8" i="23"/>
  <c r="AH8" i="23"/>
  <c r="AF8" i="23"/>
  <c r="AD8" i="23"/>
  <c r="AB8" i="23"/>
  <c r="AO8" i="23" s="1"/>
  <c r="AP8" i="23" s="1"/>
  <c r="AQ8" i="23" s="1"/>
  <c r="P8" i="23"/>
  <c r="M8" i="23" s="1"/>
  <c r="O8" i="23"/>
  <c r="N8" i="23"/>
  <c r="L8" i="23"/>
  <c r="R8" i="23" s="1"/>
  <c r="M10" i="23" s="1"/>
  <c r="K8" i="23"/>
  <c r="I8" i="23"/>
  <c r="BB10" i="23" l="1"/>
  <c r="Q8" i="23"/>
  <c r="BB8" i="23"/>
  <c r="R10" i="23"/>
  <c r="BC10" i="23"/>
  <c r="BC8" i="23"/>
  <c r="BD10" i="23"/>
  <c r="BD8" i="23"/>
  <c r="BE10" i="23"/>
  <c r="BE8" i="23"/>
  <c r="BA8" i="23" l="1"/>
  <c r="BA10" i="23"/>
  <c r="AN32" i="22" l="1"/>
  <c r="AL32" i="22"/>
  <c r="AJ32" i="22"/>
  <c r="AH32" i="22"/>
  <c r="AF32" i="22"/>
  <c r="AD32" i="22"/>
  <c r="AB32" i="22"/>
  <c r="AZ31" i="22"/>
  <c r="AN31" i="22"/>
  <c r="AL31" i="22"/>
  <c r="AJ31" i="22"/>
  <c r="AH31" i="22"/>
  <c r="AF31" i="22"/>
  <c r="AD31" i="22"/>
  <c r="AB31" i="22"/>
  <c r="AZ30" i="22"/>
  <c r="AZ29" i="22"/>
  <c r="AN29" i="22"/>
  <c r="AL29" i="22"/>
  <c r="AJ29" i="22"/>
  <c r="AH29" i="22"/>
  <c r="AF29" i="22"/>
  <c r="AD29" i="22"/>
  <c r="AB29" i="22"/>
  <c r="AO29" i="22" s="1"/>
  <c r="AP29" i="22" s="1"/>
  <c r="AZ28" i="22"/>
  <c r="BF28" i="22" s="1"/>
  <c r="AY28" i="22"/>
  <c r="AV28" i="22"/>
  <c r="AN28" i="22"/>
  <c r="AL28" i="22"/>
  <c r="AJ28" i="22"/>
  <c r="AH28" i="22"/>
  <c r="AF28" i="22"/>
  <c r="AD28" i="22"/>
  <c r="AB28" i="22"/>
  <c r="AO28" i="22" s="1"/>
  <c r="AP28" i="22" s="1"/>
  <c r="Q28" i="22"/>
  <c r="O28" i="22"/>
  <c r="N28" i="22"/>
  <c r="L28" i="22"/>
  <c r="R28" i="22" s="1"/>
  <c r="M28" i="22" s="1"/>
  <c r="K28" i="22"/>
  <c r="I28" i="22"/>
  <c r="AN27" i="22"/>
  <c r="AL27" i="22"/>
  <c r="AJ27" i="22"/>
  <c r="AH27" i="22"/>
  <c r="AF27" i="22"/>
  <c r="AD27" i="22"/>
  <c r="AB27" i="22"/>
  <c r="AZ26" i="22"/>
  <c r="AN26" i="22"/>
  <c r="AL26" i="22"/>
  <c r="AJ26" i="22"/>
  <c r="AH26" i="22"/>
  <c r="AF26" i="22"/>
  <c r="AD26" i="22"/>
  <c r="AB26" i="22"/>
  <c r="AZ25" i="22"/>
  <c r="AZ24" i="22"/>
  <c r="AN24" i="22"/>
  <c r="AO24" i="22" s="1"/>
  <c r="AP24" i="22" s="1"/>
  <c r="AL24" i="22"/>
  <c r="AJ24" i="22"/>
  <c r="AH24" i="22"/>
  <c r="AF24" i="22"/>
  <c r="AD24" i="22"/>
  <c r="AB24" i="22"/>
  <c r="BF23" i="22"/>
  <c r="BE23" i="22"/>
  <c r="AZ23" i="22"/>
  <c r="BD23" i="22" s="1"/>
  <c r="BA23" i="22" s="1"/>
  <c r="AY23" i="22"/>
  <c r="AV23" i="22"/>
  <c r="AN23" i="22"/>
  <c r="AL23" i="22"/>
  <c r="AJ23" i="22"/>
  <c r="AH23" i="22"/>
  <c r="AF23" i="22"/>
  <c r="AD23" i="22"/>
  <c r="AB23" i="22"/>
  <c r="AO23" i="22" s="1"/>
  <c r="AP23" i="22" s="1"/>
  <c r="AQ23" i="22" s="1"/>
  <c r="L23" i="22"/>
  <c r="R23" i="22" s="1"/>
  <c r="M23" i="22" s="1"/>
  <c r="K23" i="22"/>
  <c r="I23" i="22"/>
  <c r="AN22" i="22"/>
  <c r="AL22" i="22"/>
  <c r="AJ22" i="22"/>
  <c r="AH22" i="22"/>
  <c r="AF22" i="22"/>
  <c r="AD22" i="22"/>
  <c r="AB22" i="22"/>
  <c r="AZ21" i="22"/>
  <c r="AN21" i="22"/>
  <c r="AL21" i="22"/>
  <c r="AJ21" i="22"/>
  <c r="AH21" i="22"/>
  <c r="AF21" i="22"/>
  <c r="AD21" i="22"/>
  <c r="AB21" i="22"/>
  <c r="AZ20" i="22"/>
  <c r="AN20" i="22"/>
  <c r="AL20" i="22"/>
  <c r="AJ20" i="22"/>
  <c r="AH20" i="22"/>
  <c r="AF20" i="22"/>
  <c r="AD20" i="22"/>
  <c r="AB20" i="22"/>
  <c r="AO20" i="22" s="1"/>
  <c r="AP20" i="22" s="1"/>
  <c r="AQ20" i="22" s="1"/>
  <c r="AR20" i="22" s="1"/>
  <c r="AZ19" i="22"/>
  <c r="AN19" i="22"/>
  <c r="AL19" i="22"/>
  <c r="AJ19" i="22"/>
  <c r="AH19" i="22"/>
  <c r="AF19" i="22"/>
  <c r="AD19" i="22"/>
  <c r="AB19" i="22"/>
  <c r="AO19" i="22" s="1"/>
  <c r="AP19" i="22" s="1"/>
  <c r="AQ19" i="22" s="1"/>
  <c r="AZ18" i="22"/>
  <c r="BF18" i="22" s="1"/>
  <c r="AY18" i="22"/>
  <c r="AV18" i="22"/>
  <c r="AN18" i="22"/>
  <c r="AL18" i="22"/>
  <c r="AJ18" i="22"/>
  <c r="AH18" i="22"/>
  <c r="AF18" i="22"/>
  <c r="AD18" i="22"/>
  <c r="AB18" i="22"/>
  <c r="AO18" i="22" s="1"/>
  <c r="AP18" i="22" s="1"/>
  <c r="AQ18" i="22" s="1"/>
  <c r="Q18" i="22"/>
  <c r="O18" i="22"/>
  <c r="N18" i="22"/>
  <c r="L18" i="22"/>
  <c r="R18" i="22" s="1"/>
  <c r="K18" i="22"/>
  <c r="I18" i="22"/>
  <c r="AN17" i="22"/>
  <c r="AL17" i="22"/>
  <c r="AJ17" i="22"/>
  <c r="AH17" i="22"/>
  <c r="AF17" i="22"/>
  <c r="AD17" i="22"/>
  <c r="AB17" i="22"/>
  <c r="AZ16" i="22"/>
  <c r="AN16" i="22"/>
  <c r="AL16" i="22"/>
  <c r="AJ16" i="22"/>
  <c r="AH16" i="22"/>
  <c r="AF16" i="22"/>
  <c r="AD16" i="22"/>
  <c r="AB16" i="22"/>
  <c r="AZ15" i="22"/>
  <c r="AN15" i="22"/>
  <c r="AL15" i="22"/>
  <c r="AJ15" i="22"/>
  <c r="AH15" i="22"/>
  <c r="AF15" i="22"/>
  <c r="AD15" i="22"/>
  <c r="AB15" i="22"/>
  <c r="AO15" i="22" s="1"/>
  <c r="AP15" i="22" s="1"/>
  <c r="AZ14" i="22"/>
  <c r="AO14" i="22"/>
  <c r="AP14" i="22" s="1"/>
  <c r="AN14" i="22"/>
  <c r="AL14" i="22"/>
  <c r="AJ14" i="22"/>
  <c r="AH14" i="22"/>
  <c r="AF14" i="22"/>
  <c r="AD14" i="22"/>
  <c r="AB14" i="22"/>
  <c r="BF13" i="22"/>
  <c r="BE13" i="22"/>
  <c r="BD13" i="22"/>
  <c r="BC13" i="22"/>
  <c r="BB13" i="22"/>
  <c r="BA13" i="22"/>
  <c r="AZ13" i="22"/>
  <c r="AY13" i="22"/>
  <c r="AV13" i="22"/>
  <c r="AN13" i="22"/>
  <c r="AL13" i="22"/>
  <c r="AJ13" i="22"/>
  <c r="AH13" i="22"/>
  <c r="AF13" i="22"/>
  <c r="AD13" i="22"/>
  <c r="AB13" i="22"/>
  <c r="AO13" i="22" s="1"/>
  <c r="AP13" i="22" s="1"/>
  <c r="L13" i="22"/>
  <c r="R13" i="22" s="1"/>
  <c r="K13" i="22"/>
  <c r="I13" i="22"/>
  <c r="AN12" i="22"/>
  <c r="AL12" i="22"/>
  <c r="AJ12" i="22"/>
  <c r="AH12" i="22"/>
  <c r="AF12" i="22"/>
  <c r="AD12" i="22"/>
  <c r="AB12" i="22"/>
  <c r="AZ11" i="22"/>
  <c r="AN11" i="22"/>
  <c r="AL11" i="22"/>
  <c r="AJ11" i="22"/>
  <c r="AH11" i="22"/>
  <c r="AF11" i="22"/>
  <c r="AD11" i="22"/>
  <c r="AB11" i="22"/>
  <c r="L11" i="22"/>
  <c r="AZ10" i="22"/>
  <c r="AN10" i="22"/>
  <c r="AL10" i="22"/>
  <c r="AJ10" i="22"/>
  <c r="AH10" i="22"/>
  <c r="AO10" i="22" s="1"/>
  <c r="AP10" i="22" s="1"/>
  <c r="AF10" i="22"/>
  <c r="AD10" i="22"/>
  <c r="AB10" i="22"/>
  <c r="L10" i="22"/>
  <c r="AZ9" i="22"/>
  <c r="AO9" i="22"/>
  <c r="AP9" i="22" s="1"/>
  <c r="AN9" i="22"/>
  <c r="AL9" i="22"/>
  <c r="AJ9" i="22"/>
  <c r="AH9" i="22"/>
  <c r="AF9" i="22"/>
  <c r="AD9" i="22"/>
  <c r="AB9" i="22"/>
  <c r="L9" i="22"/>
  <c r="AZ8" i="22"/>
  <c r="BF8" i="22" s="1"/>
  <c r="AY8" i="22"/>
  <c r="AV8" i="22"/>
  <c r="AN8" i="22"/>
  <c r="AL8" i="22"/>
  <c r="AJ8" i="22"/>
  <c r="AH8" i="22"/>
  <c r="AF8" i="22"/>
  <c r="AD8" i="22"/>
  <c r="AB8" i="22"/>
  <c r="AO8" i="22" s="1"/>
  <c r="AP8" i="22" s="1"/>
  <c r="L8" i="22"/>
  <c r="N8" i="22" s="1"/>
  <c r="K8" i="22"/>
  <c r="I8" i="22"/>
  <c r="O8" i="22" l="1"/>
  <c r="M8" i="22" s="1"/>
  <c r="N13" i="22"/>
  <c r="P18" i="22"/>
  <c r="M18" i="22" s="1"/>
  <c r="N23" i="22"/>
  <c r="P28" i="22"/>
  <c r="BB28" i="22"/>
  <c r="BB18" i="22"/>
  <c r="BC28" i="22"/>
  <c r="Q8" i="22"/>
  <c r="BC8" i="22"/>
  <c r="P13" i="22"/>
  <c r="BC18" i="22"/>
  <c r="P23" i="22"/>
  <c r="BD28" i="22"/>
  <c r="BA28" i="22" s="1"/>
  <c r="P8" i="22"/>
  <c r="BB8" i="22"/>
  <c r="O13" i="22"/>
  <c r="O23" i="22"/>
  <c r="R8" i="22"/>
  <c r="BD8" i="22"/>
  <c r="BA8" i="22" s="1"/>
  <c r="Q13" i="22"/>
  <c r="M13" i="22" s="1"/>
  <c r="BD18" i="22"/>
  <c r="BA18" i="22" s="1"/>
  <c r="Q23" i="22"/>
  <c r="BB23" i="22"/>
  <c r="BE28" i="22"/>
  <c r="BE8" i="22"/>
  <c r="BE18" i="22"/>
  <c r="BC23" i="22"/>
  <c r="AN37" i="21" l="1"/>
  <c r="AL37" i="21"/>
  <c r="AJ37" i="21"/>
  <c r="AH37" i="21"/>
  <c r="AF37" i="21"/>
  <c r="AD37" i="21"/>
  <c r="AB37" i="21"/>
  <c r="AO37" i="21" s="1"/>
  <c r="AZ36" i="21"/>
  <c r="AN36" i="21"/>
  <c r="AL36" i="21"/>
  <c r="AJ36" i="21"/>
  <c r="AH36" i="21"/>
  <c r="AF36" i="21"/>
  <c r="AD36" i="21"/>
  <c r="AB36" i="21"/>
  <c r="AO36" i="21" s="1"/>
  <c r="AZ35" i="21"/>
  <c r="AN35" i="21"/>
  <c r="AL35" i="21"/>
  <c r="AJ35" i="21"/>
  <c r="AH35" i="21"/>
  <c r="AF35" i="21"/>
  <c r="AD35" i="21"/>
  <c r="AB35" i="21"/>
  <c r="AO35" i="21" s="1"/>
  <c r="AP35" i="21" s="1"/>
  <c r="AQ35" i="21" s="1"/>
  <c r="AR35" i="21" s="1"/>
  <c r="AZ34" i="21"/>
  <c r="AN34" i="21"/>
  <c r="AL34" i="21"/>
  <c r="AJ34" i="21"/>
  <c r="AH34" i="21"/>
  <c r="AF34" i="21"/>
  <c r="AD34" i="21"/>
  <c r="AB34" i="21"/>
  <c r="AO34" i="21" s="1"/>
  <c r="AP34" i="21" s="1"/>
  <c r="AQ34" i="21" s="1"/>
  <c r="AR34" i="21" s="1"/>
  <c r="AZ33" i="21"/>
  <c r="BF33" i="21" s="1"/>
  <c r="AY33" i="21"/>
  <c r="AV33" i="21"/>
  <c r="AN33" i="21"/>
  <c r="AL33" i="21"/>
  <c r="AJ33" i="21"/>
  <c r="AH33" i="21"/>
  <c r="AF33" i="21"/>
  <c r="AD33" i="21"/>
  <c r="AB33" i="21"/>
  <c r="AO33" i="21" s="1"/>
  <c r="AP33" i="21" s="1"/>
  <c r="AQ33" i="21" s="1"/>
  <c r="AR33" i="21" s="1"/>
  <c r="Q33" i="21"/>
  <c r="P33" i="21"/>
  <c r="O33" i="21"/>
  <c r="N33" i="21"/>
  <c r="L33" i="21"/>
  <c r="R33" i="21" s="1"/>
  <c r="M33" i="21" s="1"/>
  <c r="K33" i="21"/>
  <c r="I33" i="21"/>
  <c r="AN32" i="21"/>
  <c r="AL32" i="21"/>
  <c r="AJ32" i="21"/>
  <c r="AO32" i="21" s="1"/>
  <c r="AH32" i="21"/>
  <c r="AF32" i="21"/>
  <c r="AD32" i="21"/>
  <c r="AB32" i="21"/>
  <c r="AZ31" i="21"/>
  <c r="AO31" i="21"/>
  <c r="AN31" i="21"/>
  <c r="AL31" i="21"/>
  <c r="AJ31" i="21"/>
  <c r="AH31" i="21"/>
  <c r="AF31" i="21"/>
  <c r="AD31" i="21"/>
  <c r="AB31" i="21"/>
  <c r="AZ30" i="21"/>
  <c r="AN30" i="21"/>
  <c r="AL30" i="21"/>
  <c r="AJ30" i="21"/>
  <c r="AH30" i="21"/>
  <c r="AF30" i="21"/>
  <c r="AD30" i="21"/>
  <c r="AB30" i="21"/>
  <c r="AO30" i="21" s="1"/>
  <c r="AZ29" i="21"/>
  <c r="AN29" i="21"/>
  <c r="AL29" i="21"/>
  <c r="AJ29" i="21"/>
  <c r="AH29" i="21"/>
  <c r="AF29" i="21"/>
  <c r="AD29" i="21"/>
  <c r="AB29" i="21"/>
  <c r="AO29" i="21" s="1"/>
  <c r="AZ28" i="21"/>
  <c r="BF28" i="21" s="1"/>
  <c r="AY28" i="21"/>
  <c r="AV28" i="21"/>
  <c r="AN28" i="21"/>
  <c r="AL28" i="21"/>
  <c r="AJ28" i="21"/>
  <c r="AH28" i="21"/>
  <c r="AF28" i="21"/>
  <c r="AD28" i="21"/>
  <c r="AB28" i="21"/>
  <c r="AO28" i="21" s="1"/>
  <c r="AP28" i="21" s="1"/>
  <c r="N28" i="21"/>
  <c r="L28" i="21"/>
  <c r="R28" i="21" s="1"/>
  <c r="M28" i="21" s="1"/>
  <c r="K28" i="21"/>
  <c r="I28" i="21"/>
  <c r="AN27" i="21"/>
  <c r="AL27" i="21"/>
  <c r="AJ27" i="21"/>
  <c r="AH27" i="21"/>
  <c r="AF27" i="21"/>
  <c r="AO27" i="21" s="1"/>
  <c r="AP27" i="21" s="1"/>
  <c r="AD27" i="21"/>
  <c r="AB27" i="21"/>
  <c r="AZ26" i="21"/>
  <c r="AO26" i="21"/>
  <c r="AP26" i="21" s="1"/>
  <c r="AN26" i="21"/>
  <c r="AL26" i="21"/>
  <c r="AJ26" i="21"/>
  <c r="AH26" i="21"/>
  <c r="AF26" i="21"/>
  <c r="AD26" i="21"/>
  <c r="AB26" i="21"/>
  <c r="AZ25" i="21"/>
  <c r="AN25" i="21"/>
  <c r="AL25" i="21"/>
  <c r="AJ25" i="21"/>
  <c r="AH25" i="21"/>
  <c r="AF25" i="21"/>
  <c r="AD25" i="21"/>
  <c r="AB25" i="21"/>
  <c r="AO25" i="21" s="1"/>
  <c r="AP25" i="21" s="1"/>
  <c r="AZ24" i="21"/>
  <c r="AN24" i="21"/>
  <c r="AL24" i="21"/>
  <c r="AJ24" i="21"/>
  <c r="AH24" i="21"/>
  <c r="AF24" i="21"/>
  <c r="AD24" i="21"/>
  <c r="AB24" i="21"/>
  <c r="AO24" i="21" s="1"/>
  <c r="AZ23" i="21"/>
  <c r="BF23" i="21" s="1"/>
  <c r="AY23" i="21"/>
  <c r="AV23" i="21"/>
  <c r="AN23" i="21"/>
  <c r="AL23" i="21"/>
  <c r="AJ23" i="21"/>
  <c r="AH23" i="21"/>
  <c r="AF23" i="21"/>
  <c r="AD23" i="21"/>
  <c r="AB23" i="21"/>
  <c r="AO23" i="21" s="1"/>
  <c r="AP23" i="21" s="1"/>
  <c r="O23" i="21"/>
  <c r="N23" i="21"/>
  <c r="L23" i="21"/>
  <c r="R23" i="21" s="1"/>
  <c r="K23" i="21"/>
  <c r="I23" i="21"/>
  <c r="AN22" i="21"/>
  <c r="AL22" i="21"/>
  <c r="AJ22" i="21"/>
  <c r="AH22" i="21"/>
  <c r="AF22" i="21"/>
  <c r="AO22" i="21" s="1"/>
  <c r="AD22" i="21"/>
  <c r="AB22" i="21"/>
  <c r="AZ21" i="21"/>
  <c r="AN21" i="21"/>
  <c r="AL21" i="21"/>
  <c r="AJ21" i="21"/>
  <c r="AH21" i="21"/>
  <c r="AF21" i="21"/>
  <c r="AD21" i="21"/>
  <c r="AB21" i="21"/>
  <c r="AO21" i="21" s="1"/>
  <c r="AZ20" i="21"/>
  <c r="AO20" i="21"/>
  <c r="AN20" i="21"/>
  <c r="AL20" i="21"/>
  <c r="AJ20" i="21"/>
  <c r="AH20" i="21"/>
  <c r="AF20" i="21"/>
  <c r="AD20" i="21"/>
  <c r="AB20" i="21"/>
  <c r="AZ19" i="21"/>
  <c r="AN19" i="21"/>
  <c r="AL19" i="21"/>
  <c r="AJ19" i="21"/>
  <c r="AH19" i="21"/>
  <c r="AF19" i="21"/>
  <c r="AD19" i="21"/>
  <c r="AB19" i="21"/>
  <c r="AO19" i="21" s="1"/>
  <c r="BF18" i="21"/>
  <c r="BE18" i="21"/>
  <c r="BA18" i="21" s="1"/>
  <c r="BD18" i="21"/>
  <c r="AZ18" i="21"/>
  <c r="BC18" i="21" s="1"/>
  <c r="AY18" i="21"/>
  <c r="AV18" i="21"/>
  <c r="AN18" i="21"/>
  <c r="AL18" i="21"/>
  <c r="AJ18" i="21"/>
  <c r="AH18" i="21"/>
  <c r="AF18" i="21"/>
  <c r="AD18" i="21"/>
  <c r="AB18" i="21"/>
  <c r="AO18" i="21" s="1"/>
  <c r="AP18" i="21" s="1"/>
  <c r="L18" i="21"/>
  <c r="R18" i="21" s="1"/>
  <c r="K18" i="21"/>
  <c r="I18" i="21"/>
  <c r="AN17" i="21"/>
  <c r="AL17" i="21"/>
  <c r="AJ17" i="21"/>
  <c r="AH17" i="21"/>
  <c r="AF17" i="21"/>
  <c r="AD17" i="21"/>
  <c r="AB17" i="21"/>
  <c r="AO17" i="21" s="1"/>
  <c r="AZ16" i="21"/>
  <c r="AN16" i="21"/>
  <c r="AL16" i="21"/>
  <c r="AJ16" i="21"/>
  <c r="AH16" i="21"/>
  <c r="AF16" i="21"/>
  <c r="AD16" i="21"/>
  <c r="AO16" i="21" s="1"/>
  <c r="AB16" i="21"/>
  <c r="AZ15" i="21"/>
  <c r="AN15" i="21"/>
  <c r="AL15" i="21"/>
  <c r="AJ15" i="21"/>
  <c r="AH15" i="21"/>
  <c r="AF15" i="21"/>
  <c r="AO15" i="21" s="1"/>
  <c r="AD15" i="21"/>
  <c r="AB15" i="21"/>
  <c r="AZ14" i="21"/>
  <c r="AN14" i="21"/>
  <c r="AL14" i="21"/>
  <c r="AJ14" i="21"/>
  <c r="AH14" i="21"/>
  <c r="AF14" i="21"/>
  <c r="AD14" i="21"/>
  <c r="AB14" i="21"/>
  <c r="AO14" i="21" s="1"/>
  <c r="BE13" i="21"/>
  <c r="BA13" i="21" s="1"/>
  <c r="BD13" i="21"/>
  <c r="BC13" i="21"/>
  <c r="BB13" i="21"/>
  <c r="AZ13" i="21"/>
  <c r="BF13" i="21" s="1"/>
  <c r="AY13" i="21"/>
  <c r="AV13" i="21"/>
  <c r="AN13" i="21"/>
  <c r="AL13" i="21"/>
  <c r="AJ13" i="21"/>
  <c r="AH13" i="21"/>
  <c r="AF13" i="21"/>
  <c r="AD13" i="21"/>
  <c r="AB13" i="21"/>
  <c r="AO13" i="21" s="1"/>
  <c r="AP13" i="21" s="1"/>
  <c r="R13" i="21"/>
  <c r="Q13" i="21"/>
  <c r="M13" i="21" s="1"/>
  <c r="P13" i="21"/>
  <c r="N13" i="21"/>
  <c r="L13" i="21"/>
  <c r="O13" i="21" s="1"/>
  <c r="K13" i="21"/>
  <c r="I13" i="21"/>
  <c r="AN12" i="21"/>
  <c r="AL12" i="21"/>
  <c r="AJ12" i="21"/>
  <c r="AH12" i="21"/>
  <c r="AF12" i="21"/>
  <c r="AD12" i="21"/>
  <c r="AB12" i="21"/>
  <c r="AO12" i="21" s="1"/>
  <c r="AZ11" i="21"/>
  <c r="AN11" i="21"/>
  <c r="AL11" i="21"/>
  <c r="AJ11" i="21"/>
  <c r="AH11" i="21"/>
  <c r="AF11" i="21"/>
  <c r="AD11" i="21"/>
  <c r="AB11" i="21"/>
  <c r="AO11" i="21" s="1"/>
  <c r="L11" i="21"/>
  <c r="AZ10" i="21"/>
  <c r="AN10" i="21"/>
  <c r="AL10" i="21"/>
  <c r="AJ10" i="21"/>
  <c r="AH10" i="21"/>
  <c r="AF10" i="21"/>
  <c r="AD10" i="21"/>
  <c r="AO10" i="21" s="1"/>
  <c r="AB10" i="21"/>
  <c r="L10" i="21"/>
  <c r="AZ9" i="21"/>
  <c r="AN9" i="21"/>
  <c r="AL9" i="21"/>
  <c r="AJ9" i="21"/>
  <c r="AH9" i="21"/>
  <c r="AF9" i="21"/>
  <c r="AD9" i="21"/>
  <c r="AB9" i="21"/>
  <c r="AO9" i="21" s="1"/>
  <c r="L9" i="21"/>
  <c r="BF8" i="21"/>
  <c r="BE8" i="21"/>
  <c r="BA8" i="21" s="1"/>
  <c r="BD8" i="21"/>
  <c r="BC8" i="21"/>
  <c r="AZ8" i="21"/>
  <c r="BB8" i="21" s="1"/>
  <c r="AY8" i="21"/>
  <c r="AV8" i="21"/>
  <c r="AN8" i="21"/>
  <c r="AL8" i="21"/>
  <c r="AJ8" i="21"/>
  <c r="AH8" i="21"/>
  <c r="AF8" i="21"/>
  <c r="AD8" i="21"/>
  <c r="AB8" i="21"/>
  <c r="AO8" i="21" s="1"/>
  <c r="AP8" i="21" s="1"/>
  <c r="L8" i="21"/>
  <c r="R8" i="21" s="1"/>
  <c r="K8" i="21"/>
  <c r="I8" i="21"/>
  <c r="N18" i="21" l="1"/>
  <c r="P23" i="21"/>
  <c r="BB23" i="21"/>
  <c r="O28" i="21"/>
  <c r="O18" i="21"/>
  <c r="Q23" i="21"/>
  <c r="M23" i="21" s="1"/>
  <c r="BC23" i="21"/>
  <c r="BA23" i="21" s="1"/>
  <c r="P28" i="21"/>
  <c r="BB28" i="21"/>
  <c r="BB33" i="21"/>
  <c r="N8" i="21"/>
  <c r="P18" i="21"/>
  <c r="M18" i="21" s="1"/>
  <c r="BB18" i="21"/>
  <c r="BD23" i="21"/>
  <c r="Q28" i="21"/>
  <c r="BC28" i="21"/>
  <c r="BC33" i="21"/>
  <c r="O8" i="21"/>
  <c r="P8" i="21"/>
  <c r="Q18" i="21"/>
  <c r="BE23" i="21"/>
  <c r="BD28" i="21"/>
  <c r="BA28" i="21" s="1"/>
  <c r="BD33" i="21"/>
  <c r="BA33" i="21" s="1"/>
  <c r="Q8" i="21"/>
  <c r="M8" i="21" s="1"/>
  <c r="BE28" i="21"/>
  <c r="BE33" i="21"/>
  <c r="AB33" i="20" l="1"/>
  <c r="AB32" i="20"/>
  <c r="AO31" i="20"/>
  <c r="AN31" i="20"/>
  <c r="AL31" i="20"/>
  <c r="AJ31" i="20"/>
  <c r="AH31" i="20"/>
  <c r="AF31" i="20"/>
  <c r="AD31" i="20"/>
  <c r="AB31" i="20"/>
  <c r="AZ30" i="20"/>
  <c r="AN30" i="20"/>
  <c r="AL30" i="20"/>
  <c r="AJ30" i="20"/>
  <c r="AH30" i="20"/>
  <c r="AF30" i="20"/>
  <c r="AD30" i="20"/>
  <c r="AB30" i="20"/>
  <c r="AO30" i="20" s="1"/>
  <c r="AZ29" i="20"/>
  <c r="AN29" i="20"/>
  <c r="AL29" i="20"/>
  <c r="AJ29" i="20"/>
  <c r="AH29" i="20"/>
  <c r="AF29" i="20"/>
  <c r="AD29" i="20"/>
  <c r="AO29" i="20" s="1"/>
  <c r="AB29" i="20"/>
  <c r="AZ28" i="20"/>
  <c r="AN28" i="20"/>
  <c r="AL28" i="20"/>
  <c r="AJ28" i="20"/>
  <c r="AH28" i="20"/>
  <c r="AF28" i="20"/>
  <c r="AD28" i="20"/>
  <c r="AB28" i="20"/>
  <c r="AO28" i="20" s="1"/>
  <c r="AP28" i="20" s="1"/>
  <c r="BB27" i="20"/>
  <c r="AZ27" i="20"/>
  <c r="BC27" i="20" s="1"/>
  <c r="AY27" i="20"/>
  <c r="AV27" i="20"/>
  <c r="AN27" i="20"/>
  <c r="AL27" i="20"/>
  <c r="AJ27" i="20"/>
  <c r="AH27" i="20"/>
  <c r="AF27" i="20"/>
  <c r="AO27" i="20" s="1"/>
  <c r="AP27" i="20" s="1"/>
  <c r="AD27" i="20"/>
  <c r="AB27" i="20"/>
  <c r="R27" i="20"/>
  <c r="Q27" i="20"/>
  <c r="P27" i="20"/>
  <c r="O27" i="20"/>
  <c r="N27" i="20"/>
  <c r="M27" i="20"/>
  <c r="L27" i="20"/>
  <c r="K27" i="20"/>
  <c r="I27" i="20"/>
  <c r="AN26" i="20"/>
  <c r="AL26" i="20"/>
  <c r="AJ26" i="20"/>
  <c r="AH26" i="20"/>
  <c r="AO26" i="20" s="1"/>
  <c r="AF26" i="20"/>
  <c r="AD26" i="20"/>
  <c r="AB26" i="20"/>
  <c r="AZ25" i="20"/>
  <c r="AO25" i="20"/>
  <c r="AN25" i="20"/>
  <c r="AL25" i="20"/>
  <c r="AJ25" i="20"/>
  <c r="AH25" i="20"/>
  <c r="AF25" i="20"/>
  <c r="AD25" i="20"/>
  <c r="AB25" i="20"/>
  <c r="AZ24" i="20"/>
  <c r="AN24" i="20"/>
  <c r="AL24" i="20"/>
  <c r="AJ24" i="20"/>
  <c r="AH24" i="20"/>
  <c r="AF24" i="20"/>
  <c r="AD24" i="20"/>
  <c r="AB24" i="20"/>
  <c r="AO24" i="20" s="1"/>
  <c r="AZ23" i="20"/>
  <c r="AN23" i="20"/>
  <c r="AL23" i="20"/>
  <c r="AJ23" i="20"/>
  <c r="AH23" i="20"/>
  <c r="AF23" i="20"/>
  <c r="AD23" i="20"/>
  <c r="AO23" i="20" s="1"/>
  <c r="AB23" i="20"/>
  <c r="AZ22" i="20"/>
  <c r="BF22" i="20" s="1"/>
  <c r="AY22" i="20"/>
  <c r="AV22" i="20"/>
  <c r="AN22" i="20"/>
  <c r="AL22" i="20"/>
  <c r="AJ22" i="20"/>
  <c r="AH22" i="20"/>
  <c r="AF22" i="20"/>
  <c r="AD22" i="20"/>
  <c r="AB22" i="20"/>
  <c r="AO22" i="20" s="1"/>
  <c r="AP22" i="20" s="1"/>
  <c r="N22" i="20"/>
  <c r="L22" i="20"/>
  <c r="O22" i="20" s="1"/>
  <c r="K22" i="20"/>
  <c r="I22" i="20"/>
  <c r="AN21" i="20"/>
  <c r="AL21" i="20"/>
  <c r="AJ21" i="20"/>
  <c r="AH21" i="20"/>
  <c r="AF21" i="20"/>
  <c r="AD21" i="20"/>
  <c r="AO21" i="20" s="1"/>
  <c r="AB21" i="20"/>
  <c r="AZ20" i="20"/>
  <c r="AN20" i="20"/>
  <c r="AL20" i="20"/>
  <c r="AJ20" i="20"/>
  <c r="AH20" i="20"/>
  <c r="AF20" i="20"/>
  <c r="AO20" i="20" s="1"/>
  <c r="AD20" i="20"/>
  <c r="AB20" i="20"/>
  <c r="AZ19" i="20"/>
  <c r="AN19" i="20"/>
  <c r="AL19" i="20"/>
  <c r="AJ19" i="20"/>
  <c r="AH19" i="20"/>
  <c r="AO19" i="20" s="1"/>
  <c r="AF19" i="20"/>
  <c r="AD19" i="20"/>
  <c r="AB19" i="20"/>
  <c r="AZ18" i="20"/>
  <c r="AN18" i="20"/>
  <c r="AL18" i="20"/>
  <c r="AJ18" i="20"/>
  <c r="AH18" i="20"/>
  <c r="AF18" i="20"/>
  <c r="AD18" i="20"/>
  <c r="AB18" i="20"/>
  <c r="AO18" i="20" s="1"/>
  <c r="AP18" i="20" s="1"/>
  <c r="BE17" i="20"/>
  <c r="BD17" i="20"/>
  <c r="BA17" i="20"/>
  <c r="AZ17" i="20"/>
  <c r="BF17" i="20" s="1"/>
  <c r="AY17" i="20"/>
  <c r="AV17" i="20"/>
  <c r="AN17" i="20"/>
  <c r="AL17" i="20"/>
  <c r="AJ17" i="20"/>
  <c r="AH17" i="20"/>
  <c r="AF17" i="20"/>
  <c r="AO17" i="20" s="1"/>
  <c r="AP17" i="20" s="1"/>
  <c r="AD17" i="20"/>
  <c r="AB17" i="20"/>
  <c r="R17" i="20"/>
  <c r="L17" i="20"/>
  <c r="O17" i="20" s="1"/>
  <c r="K17" i="20"/>
  <c r="I17" i="20"/>
  <c r="AN16" i="20"/>
  <c r="AL16" i="20"/>
  <c r="AJ16" i="20"/>
  <c r="AH16" i="20"/>
  <c r="AF16" i="20"/>
  <c r="AD16" i="20"/>
  <c r="AB16" i="20"/>
  <c r="AO16" i="20" s="1"/>
  <c r="AZ15" i="20"/>
  <c r="AN15" i="20"/>
  <c r="AL15" i="20"/>
  <c r="AJ15" i="20"/>
  <c r="AH15" i="20"/>
  <c r="AF15" i="20"/>
  <c r="AD15" i="20"/>
  <c r="AO15" i="20" s="1"/>
  <c r="AB15" i="20"/>
  <c r="AZ14" i="20"/>
  <c r="AN14" i="20"/>
  <c r="AL14" i="20"/>
  <c r="AJ14" i="20"/>
  <c r="AH14" i="20"/>
  <c r="AF14" i="20"/>
  <c r="AO14" i="20" s="1"/>
  <c r="AD14" i="20"/>
  <c r="AB14" i="20"/>
  <c r="AZ13" i="20"/>
  <c r="AO13" i="20"/>
  <c r="AP13" i="20" s="1"/>
  <c r="AN13" i="20"/>
  <c r="AL13" i="20"/>
  <c r="AJ13" i="20"/>
  <c r="AH13" i="20"/>
  <c r="AF13" i="20"/>
  <c r="AD13" i="20"/>
  <c r="AB13" i="20"/>
  <c r="BF12" i="20"/>
  <c r="BE12" i="20"/>
  <c r="BD12" i="20"/>
  <c r="BC12" i="20"/>
  <c r="BA12" i="20" s="1"/>
  <c r="AZ12" i="20"/>
  <c r="BB12" i="20" s="1"/>
  <c r="AY12" i="20"/>
  <c r="AV12" i="20"/>
  <c r="AN12" i="20"/>
  <c r="AL12" i="20"/>
  <c r="AJ12" i="20"/>
  <c r="AH12" i="20"/>
  <c r="AF12" i="20"/>
  <c r="AD12" i="20"/>
  <c r="AB12" i="20"/>
  <c r="AO12" i="20" s="1"/>
  <c r="AP12" i="20" s="1"/>
  <c r="L12" i="20"/>
  <c r="R12" i="20" s="1"/>
  <c r="K12" i="20"/>
  <c r="I12" i="20"/>
  <c r="AZ11" i="20"/>
  <c r="AN11" i="20"/>
  <c r="AL11" i="20"/>
  <c r="AJ11" i="20"/>
  <c r="AH11" i="20"/>
  <c r="AF11" i="20"/>
  <c r="AD11" i="20"/>
  <c r="AB11" i="20"/>
  <c r="AO11" i="20" s="1"/>
  <c r="L11" i="20"/>
  <c r="AZ10" i="20"/>
  <c r="AN10" i="20"/>
  <c r="AL10" i="20"/>
  <c r="AJ10" i="20"/>
  <c r="AH10" i="20"/>
  <c r="AO10" i="20" s="1"/>
  <c r="AP10" i="20" s="1"/>
  <c r="AF10" i="20"/>
  <c r="AD10" i="20"/>
  <c r="AB10" i="20"/>
  <c r="L10" i="20"/>
  <c r="AZ9" i="20"/>
  <c r="AN9" i="20"/>
  <c r="AL9" i="20"/>
  <c r="AJ9" i="20"/>
  <c r="AH9" i="20"/>
  <c r="AF9" i="20"/>
  <c r="AD9" i="20"/>
  <c r="AB9" i="20"/>
  <c r="AO9" i="20" s="1"/>
  <c r="AP9" i="20" s="1"/>
  <c r="L9" i="20"/>
  <c r="BF8" i="20"/>
  <c r="AZ8" i="20"/>
  <c r="BE8" i="20" s="1"/>
  <c r="AY8" i="20"/>
  <c r="AV8" i="20"/>
  <c r="AN8" i="20"/>
  <c r="AL8" i="20"/>
  <c r="AJ8" i="20"/>
  <c r="AH8" i="20"/>
  <c r="AF8" i="20"/>
  <c r="AD8" i="20"/>
  <c r="AO8" i="20" s="1"/>
  <c r="AP8" i="20" s="1"/>
  <c r="AB8" i="20"/>
  <c r="O8" i="20"/>
  <c r="L8" i="20"/>
  <c r="P8" i="20" s="1"/>
  <c r="M8" i="20" s="1"/>
  <c r="K8" i="20"/>
  <c r="I8" i="20"/>
  <c r="BB22" i="20" l="1"/>
  <c r="R8" i="20"/>
  <c r="BD8" i="20"/>
  <c r="BA8" i="20" s="1"/>
  <c r="O12" i="20"/>
  <c r="P17" i="20"/>
  <c r="M17" i="20" s="1"/>
  <c r="BB17" i="20"/>
  <c r="Q22" i="20"/>
  <c r="BC22" i="20"/>
  <c r="BE27" i="20"/>
  <c r="BB8" i="20"/>
  <c r="Q8" i="20"/>
  <c r="BC8" i="20"/>
  <c r="N12" i="20"/>
  <c r="P22" i="20"/>
  <c r="M22" i="20" s="1"/>
  <c r="BD27" i="20"/>
  <c r="BA27" i="20" s="1"/>
  <c r="P12" i="20"/>
  <c r="M12" i="20" s="1"/>
  <c r="Q17" i="20"/>
  <c r="BC17" i="20"/>
  <c r="R22" i="20"/>
  <c r="BD22" i="20"/>
  <c r="BA22" i="20" s="1"/>
  <c r="BF27" i="20"/>
  <c r="BE22" i="20"/>
  <c r="Q12" i="20"/>
  <c r="N8" i="20"/>
  <c r="N17" i="20"/>
  <c r="AZ25" i="19"/>
  <c r="BF25" i="19" s="1"/>
  <c r="AY25" i="19"/>
  <c r="AV25" i="19"/>
  <c r="AN25" i="19"/>
  <c r="AL25" i="19"/>
  <c r="AJ25" i="19"/>
  <c r="AH25" i="19"/>
  <c r="AF25" i="19"/>
  <c r="AD25" i="19"/>
  <c r="AB25" i="19"/>
  <c r="AO25" i="19" s="1"/>
  <c r="AP25" i="19" s="1"/>
  <c r="L25" i="19"/>
  <c r="R25" i="19" s="1"/>
  <c r="K25" i="19"/>
  <c r="I25" i="19"/>
  <c r="AN24" i="19"/>
  <c r="AL24" i="19"/>
  <c r="AJ24" i="19"/>
  <c r="AH24" i="19"/>
  <c r="AF24" i="19"/>
  <c r="AD24" i="19"/>
  <c r="AB24" i="19"/>
  <c r="AO24" i="19" s="1"/>
  <c r="AP24" i="19" s="1"/>
  <c r="AY23" i="19"/>
  <c r="AV23" i="19"/>
  <c r="AN23" i="19"/>
  <c r="AO23" i="19" s="1"/>
  <c r="AP23" i="19" s="1"/>
  <c r="AL23" i="19"/>
  <c r="AJ23" i="19"/>
  <c r="AH23" i="19"/>
  <c r="AF23" i="19"/>
  <c r="AD23" i="19"/>
  <c r="AB23" i="19"/>
  <c r="R23" i="19"/>
  <c r="Q23" i="19"/>
  <c r="M23" i="19" s="1"/>
  <c r="L23" i="19"/>
  <c r="P23" i="19" s="1"/>
  <c r="K23" i="19"/>
  <c r="I23" i="19"/>
  <c r="AZ22" i="19"/>
  <c r="AZ21" i="19"/>
  <c r="BF21" i="19" s="1"/>
  <c r="AY21" i="19"/>
  <c r="AV21" i="19"/>
  <c r="AN21" i="19"/>
  <c r="AL21" i="19"/>
  <c r="AJ21" i="19"/>
  <c r="AH21" i="19"/>
  <c r="AF21" i="19"/>
  <c r="AD21" i="19"/>
  <c r="AO21" i="19" s="1"/>
  <c r="AP21" i="19" s="1"/>
  <c r="AB21" i="19"/>
  <c r="P21" i="19"/>
  <c r="O21" i="19"/>
  <c r="N21" i="19"/>
  <c r="M21" i="19"/>
  <c r="L21" i="19"/>
  <c r="R21" i="19" s="1"/>
  <c r="K21" i="19"/>
  <c r="I21" i="19"/>
  <c r="AN19" i="19"/>
  <c r="AL19" i="19"/>
  <c r="AJ19" i="19"/>
  <c r="AO19" i="19" s="1"/>
  <c r="AP19" i="19" s="1"/>
  <c r="AH19" i="19"/>
  <c r="AF19" i="19"/>
  <c r="AD19" i="19"/>
  <c r="AB19" i="19"/>
  <c r="R19" i="19"/>
  <c r="Q19" i="19"/>
  <c r="M19" i="19" s="1"/>
  <c r="P19" i="19"/>
  <c r="O19" i="19"/>
  <c r="N19" i="19"/>
  <c r="L19" i="19"/>
  <c r="K19" i="19"/>
  <c r="I19" i="19"/>
  <c r="AZ18" i="19"/>
  <c r="AZ17" i="19"/>
  <c r="BF16" i="19"/>
  <c r="AZ16" i="19"/>
  <c r="BE16" i="19" s="1"/>
  <c r="AY16" i="19"/>
  <c r="AV16" i="19"/>
  <c r="AN16" i="19"/>
  <c r="AL16" i="19"/>
  <c r="AJ16" i="19"/>
  <c r="AH16" i="19"/>
  <c r="AF16" i="19"/>
  <c r="AD16" i="19"/>
  <c r="AB16" i="19"/>
  <c r="AO16" i="19" s="1"/>
  <c r="L16" i="19"/>
  <c r="R16" i="19" s="1"/>
  <c r="K16" i="19"/>
  <c r="I16" i="19"/>
  <c r="AZ15" i="19"/>
  <c r="AN15" i="19"/>
  <c r="AL15" i="19"/>
  <c r="AJ15" i="19"/>
  <c r="AH15" i="19"/>
  <c r="AF15" i="19"/>
  <c r="AO15" i="19" s="1"/>
  <c r="AP15" i="19" s="1"/>
  <c r="AD15" i="19"/>
  <c r="AB15" i="19"/>
  <c r="AZ14" i="19"/>
  <c r="AN14" i="19"/>
  <c r="AL14" i="19"/>
  <c r="AJ14" i="19"/>
  <c r="AH14" i="19"/>
  <c r="AF14" i="19"/>
  <c r="AD14" i="19"/>
  <c r="AB14" i="19"/>
  <c r="AO14" i="19" s="1"/>
  <c r="AP14" i="19" s="1"/>
  <c r="AZ13" i="19"/>
  <c r="AO13" i="19"/>
  <c r="AP13" i="19" s="1"/>
  <c r="AN13" i="19"/>
  <c r="AL13" i="19"/>
  <c r="AJ13" i="19"/>
  <c r="AH13" i="19"/>
  <c r="AF13" i="19"/>
  <c r="AD13" i="19"/>
  <c r="AB13" i="19"/>
  <c r="BF12" i="19"/>
  <c r="BA12" i="19"/>
  <c r="AZ12" i="19"/>
  <c r="BE12" i="19" s="1"/>
  <c r="AY12" i="19"/>
  <c r="AV12" i="19"/>
  <c r="AN12" i="19"/>
  <c r="AL12" i="19"/>
  <c r="AJ12" i="19"/>
  <c r="AH12" i="19"/>
  <c r="AF12" i="19"/>
  <c r="AD12" i="19"/>
  <c r="AB12" i="19"/>
  <c r="AO12" i="19" s="1"/>
  <c r="AP12" i="19" s="1"/>
  <c r="L12" i="19"/>
  <c r="R12" i="19" s="1"/>
  <c r="K12" i="19"/>
  <c r="I12" i="19"/>
  <c r="AZ11" i="19"/>
  <c r="AN11" i="19"/>
  <c r="AL11" i="19"/>
  <c r="AJ11" i="19"/>
  <c r="AO11" i="19" s="1"/>
  <c r="AP11" i="19" s="1"/>
  <c r="AH11" i="19"/>
  <c r="AF11" i="19"/>
  <c r="AD11" i="19"/>
  <c r="AB11" i="19"/>
  <c r="L11" i="19"/>
  <c r="AZ10" i="19"/>
  <c r="AO10" i="19"/>
  <c r="AP10" i="19" s="1"/>
  <c r="AN10" i="19"/>
  <c r="AL10" i="19"/>
  <c r="AJ10" i="19"/>
  <c r="AH10" i="19"/>
  <c r="AF10" i="19"/>
  <c r="AD10" i="19"/>
  <c r="AB10" i="19"/>
  <c r="L10" i="19"/>
  <c r="AZ9" i="19"/>
  <c r="AN9" i="19"/>
  <c r="AL9" i="19"/>
  <c r="AJ9" i="19"/>
  <c r="AH9" i="19"/>
  <c r="AF9" i="19"/>
  <c r="AD9" i="19"/>
  <c r="AB9" i="19"/>
  <c r="AO9" i="19" s="1"/>
  <c r="AP9" i="19" s="1"/>
  <c r="L9" i="19"/>
  <c r="BF8" i="19"/>
  <c r="BE8" i="19"/>
  <c r="BA16" i="19" s="1"/>
  <c r="BD8" i="19"/>
  <c r="BA8" i="19" s="1"/>
  <c r="BC8" i="19"/>
  <c r="BB8" i="19"/>
  <c r="AZ8" i="19"/>
  <c r="AY8" i="19"/>
  <c r="AV8" i="19"/>
  <c r="AN8" i="19"/>
  <c r="AL8" i="19"/>
  <c r="AJ8" i="19"/>
  <c r="AH8" i="19"/>
  <c r="AF8" i="19"/>
  <c r="AD8" i="19"/>
  <c r="AB8" i="19"/>
  <c r="AO8" i="19" s="1"/>
  <c r="AP8" i="19" s="1"/>
  <c r="R8" i="19"/>
  <c r="Q8" i="19"/>
  <c r="M12" i="19" s="1"/>
  <c r="P8" i="19"/>
  <c r="O8" i="19"/>
  <c r="L8" i="19"/>
  <c r="N8" i="19" s="1"/>
  <c r="K8" i="19"/>
  <c r="I8" i="19"/>
  <c r="N12" i="19" l="1"/>
  <c r="BA21" i="19"/>
  <c r="BB12" i="19"/>
  <c r="O16" i="19"/>
  <c r="BB16" i="19"/>
  <c r="Q21" i="19"/>
  <c r="BC21" i="19"/>
  <c r="O25" i="19"/>
  <c r="BA25" i="19"/>
  <c r="O12" i="19"/>
  <c r="M8" i="19"/>
  <c r="Q12" i="19"/>
  <c r="BC12" i="19"/>
  <c r="P16" i="19"/>
  <c r="BC16" i="19"/>
  <c r="BD21" i="19"/>
  <c r="N23" i="19"/>
  <c r="BA23" i="19"/>
  <c r="P25" i="19"/>
  <c r="BB25" i="19"/>
  <c r="BB21" i="19"/>
  <c r="N25" i="19"/>
  <c r="P12" i="19"/>
  <c r="BD12" i="19"/>
  <c r="Q16" i="19"/>
  <c r="M16" i="19" s="1"/>
  <c r="BD16" i="19"/>
  <c r="BE21" i="19"/>
  <c r="O23" i="19"/>
  <c r="Q25" i="19"/>
  <c r="M25" i="19" s="1"/>
  <c r="BC25" i="19"/>
  <c r="N16" i="19"/>
  <c r="BD25" i="19"/>
  <c r="BE25" i="19"/>
  <c r="AN29" i="16" l="1"/>
  <c r="AL29" i="16"/>
  <c r="AJ29" i="16"/>
  <c r="AH29" i="16"/>
  <c r="AF29" i="16"/>
  <c r="AD29" i="16"/>
  <c r="AB29" i="16"/>
  <c r="BF28" i="16"/>
  <c r="BD28" i="16"/>
  <c r="BA28" i="16"/>
  <c r="AZ28" i="16"/>
  <c r="BE28" i="16" s="1"/>
  <c r="AY28" i="16"/>
  <c r="AV28" i="16"/>
  <c r="AN28" i="16"/>
  <c r="AL28" i="16"/>
  <c r="AJ28" i="16"/>
  <c r="AH28" i="16"/>
  <c r="AF28" i="16"/>
  <c r="AD28" i="16"/>
  <c r="AO28" i="16" s="1"/>
  <c r="AP28" i="16" s="1"/>
  <c r="AB28" i="16"/>
  <c r="O28" i="16"/>
  <c r="L28" i="16"/>
  <c r="N28" i="16" s="1"/>
  <c r="K28" i="16"/>
  <c r="I28" i="16"/>
  <c r="AN25" i="16"/>
  <c r="AL25" i="16"/>
  <c r="AJ25" i="16"/>
  <c r="AH25" i="16"/>
  <c r="AF25" i="16"/>
  <c r="AD25" i="16"/>
  <c r="AB25" i="16"/>
  <c r="AN24" i="16"/>
  <c r="AL24" i="16"/>
  <c r="AO24" i="16" s="1"/>
  <c r="AP24" i="16" s="1"/>
  <c r="AJ24" i="16"/>
  <c r="AH24" i="16"/>
  <c r="AF24" i="16"/>
  <c r="AD24" i="16"/>
  <c r="AB24" i="16"/>
  <c r="AY23" i="16"/>
  <c r="AV23" i="16"/>
  <c r="AN23" i="16"/>
  <c r="AL23" i="16"/>
  <c r="AJ23" i="16"/>
  <c r="AH23" i="16"/>
  <c r="AF23" i="16"/>
  <c r="AD23" i="16"/>
  <c r="AB23" i="16"/>
  <c r="K23" i="16"/>
  <c r="I23" i="16"/>
  <c r="AN21" i="16"/>
  <c r="AL21" i="16"/>
  <c r="AO21" i="16" s="1"/>
  <c r="AP21" i="16" s="1"/>
  <c r="AJ21" i="16"/>
  <c r="AH21" i="16"/>
  <c r="AF21" i="16"/>
  <c r="AD21" i="16"/>
  <c r="AB21" i="16"/>
  <c r="AP20" i="16"/>
  <c r="AN20" i="16"/>
  <c r="AL20" i="16"/>
  <c r="AJ20" i="16"/>
  <c r="AH20" i="16"/>
  <c r="AF20" i="16"/>
  <c r="AD20" i="16"/>
  <c r="AB20" i="16"/>
  <c r="AO20" i="16" s="1"/>
  <c r="AN19" i="16"/>
  <c r="AL19" i="16"/>
  <c r="AJ19" i="16"/>
  <c r="AH19" i="16"/>
  <c r="AF19" i="16"/>
  <c r="AD19" i="16"/>
  <c r="AO19" i="16" s="1"/>
  <c r="AP19" i="16" s="1"/>
  <c r="AB19" i="16"/>
  <c r="BF18" i="16"/>
  <c r="AZ18" i="16"/>
  <c r="AY18" i="16"/>
  <c r="AV18" i="16"/>
  <c r="AN18" i="16"/>
  <c r="AL18" i="16"/>
  <c r="AJ18" i="16"/>
  <c r="AH18" i="16"/>
  <c r="AF18" i="16"/>
  <c r="AD18" i="16"/>
  <c r="AB18" i="16"/>
  <c r="AO18" i="16" s="1"/>
  <c r="AP18" i="16" s="1"/>
  <c r="L18" i="16"/>
  <c r="K18" i="16"/>
  <c r="I18" i="16"/>
  <c r="BC13" i="16"/>
  <c r="AZ13" i="16"/>
  <c r="BB13" i="16" s="1"/>
  <c r="AY13" i="16"/>
  <c r="AV13" i="16"/>
  <c r="AN13" i="16"/>
  <c r="AL13" i="16"/>
  <c r="AJ13" i="16"/>
  <c r="AH13" i="16"/>
  <c r="AF13" i="16"/>
  <c r="AD13" i="16"/>
  <c r="AB13" i="16"/>
  <c r="Q13" i="16"/>
  <c r="P13" i="16"/>
  <c r="M13" i="16" s="1"/>
  <c r="O13" i="16"/>
  <c r="N13" i="16"/>
  <c r="L13" i="16"/>
  <c r="R13" i="16" s="1"/>
  <c r="K13" i="16"/>
  <c r="I13" i="16"/>
  <c r="AP11" i="16"/>
  <c r="AN11" i="16"/>
  <c r="AL11" i="16"/>
  <c r="AJ11" i="16"/>
  <c r="AH11" i="16"/>
  <c r="AF11" i="16"/>
  <c r="AD11" i="16"/>
  <c r="AB11" i="16"/>
  <c r="AO11" i="16" s="1"/>
  <c r="AO10" i="16"/>
  <c r="AP10" i="16" s="1"/>
  <c r="AN10" i="16"/>
  <c r="AL10" i="16"/>
  <c r="AJ10" i="16"/>
  <c r="AH10" i="16"/>
  <c r="AF10" i="16"/>
  <c r="AD10" i="16"/>
  <c r="AB10" i="16"/>
  <c r="AN9" i="16"/>
  <c r="AL9" i="16"/>
  <c r="AJ9" i="16"/>
  <c r="AH9" i="16"/>
  <c r="AF9" i="16"/>
  <c r="AD9" i="16"/>
  <c r="AB9" i="16"/>
  <c r="BF8" i="16"/>
  <c r="AZ8" i="16"/>
  <c r="BE8" i="16" s="1"/>
  <c r="AY8" i="16"/>
  <c r="AV8" i="16"/>
  <c r="AN8" i="16"/>
  <c r="AL8" i="16"/>
  <c r="AJ8" i="16"/>
  <c r="AH8" i="16"/>
  <c r="AF8" i="16"/>
  <c r="AD8" i="16"/>
  <c r="AB8" i="16"/>
  <c r="AO8" i="16" s="1"/>
  <c r="AP8" i="16" s="1"/>
  <c r="O8" i="16"/>
  <c r="L8" i="16"/>
  <c r="N8" i="16" s="1"/>
  <c r="K8" i="16"/>
  <c r="I8" i="16"/>
  <c r="AN22" i="15"/>
  <c r="AL22" i="15"/>
  <c r="AJ22" i="15"/>
  <c r="AH22" i="15"/>
  <c r="AF22" i="15"/>
  <c r="AD22" i="15"/>
  <c r="AB22" i="15"/>
  <c r="AN21" i="15"/>
  <c r="AL21" i="15"/>
  <c r="AO21" i="15" s="1"/>
  <c r="AP21" i="15" s="1"/>
  <c r="AJ21" i="15"/>
  <c r="AH21" i="15"/>
  <c r="AF21" i="15"/>
  <c r="AD21" i="15"/>
  <c r="AB21" i="15"/>
  <c r="BF20" i="15"/>
  <c r="BE20" i="15"/>
  <c r="BD20" i="15"/>
  <c r="BA20" i="15" s="1"/>
  <c r="BC20" i="15"/>
  <c r="BB20" i="15"/>
  <c r="AZ20" i="15"/>
  <c r="AY20" i="15"/>
  <c r="AV20" i="15"/>
  <c r="AO20" i="15"/>
  <c r="AP20" i="15" s="1"/>
  <c r="AN20" i="15"/>
  <c r="AL20" i="15"/>
  <c r="AJ20" i="15"/>
  <c r="AH20" i="15"/>
  <c r="AF20" i="15"/>
  <c r="AD20" i="15"/>
  <c r="AB20" i="15"/>
  <c r="R20" i="15"/>
  <c r="M20" i="15" s="1"/>
  <c r="L20" i="15"/>
  <c r="K20" i="15"/>
  <c r="I20" i="15"/>
  <c r="AN19" i="15"/>
  <c r="AL19" i="15"/>
  <c r="AJ19" i="15"/>
  <c r="AH19" i="15"/>
  <c r="AF19" i="15"/>
  <c r="AD19" i="15"/>
  <c r="AB19" i="15"/>
  <c r="AO19" i="15" s="1"/>
  <c r="AP19" i="15" s="1"/>
  <c r="AN18" i="15"/>
  <c r="AL18" i="15"/>
  <c r="AJ18" i="15"/>
  <c r="AH18" i="15"/>
  <c r="AF18" i="15"/>
  <c r="AD18" i="15"/>
  <c r="AB18" i="15"/>
  <c r="BC17" i="15"/>
  <c r="AZ17" i="15"/>
  <c r="BB17" i="15" s="1"/>
  <c r="AY17" i="15"/>
  <c r="AV17" i="15"/>
  <c r="AN17" i="15"/>
  <c r="AL17" i="15"/>
  <c r="AJ17" i="15"/>
  <c r="AH17" i="15"/>
  <c r="AF17" i="15"/>
  <c r="AD17" i="15"/>
  <c r="AB17" i="15"/>
  <c r="Q17" i="15"/>
  <c r="P17" i="15"/>
  <c r="O17" i="15"/>
  <c r="N17" i="15"/>
  <c r="L17" i="15"/>
  <c r="R17" i="15" s="1"/>
  <c r="M17" i="15" s="1"/>
  <c r="K17" i="15"/>
  <c r="I17" i="15"/>
  <c r="AN16" i="15"/>
  <c r="AL16" i="15"/>
  <c r="AJ16" i="15"/>
  <c r="AH16" i="15"/>
  <c r="AF16" i="15"/>
  <c r="AD16" i="15"/>
  <c r="AB16" i="15"/>
  <c r="AO16" i="15" s="1"/>
  <c r="AP16" i="15" s="1"/>
  <c r="AN15" i="15"/>
  <c r="AL15" i="15"/>
  <c r="AJ15" i="15"/>
  <c r="AH15" i="15"/>
  <c r="AF15" i="15"/>
  <c r="AD15" i="15"/>
  <c r="AO15" i="15" s="1"/>
  <c r="AP15" i="15" s="1"/>
  <c r="AB15" i="15"/>
  <c r="AN14" i="15"/>
  <c r="AL14" i="15"/>
  <c r="AJ14" i="15"/>
  <c r="AH14" i="15"/>
  <c r="AF14" i="15"/>
  <c r="AD14" i="15"/>
  <c r="AB14" i="15"/>
  <c r="AO14" i="15" s="1"/>
  <c r="AP14" i="15" s="1"/>
  <c r="BF13" i="15"/>
  <c r="BE13" i="15"/>
  <c r="AZ13" i="15"/>
  <c r="BD13" i="15" s="1"/>
  <c r="AY13" i="15"/>
  <c r="AV13" i="15"/>
  <c r="AN13" i="15"/>
  <c r="AL13" i="15"/>
  <c r="AJ13" i="15"/>
  <c r="AH13" i="15"/>
  <c r="AF13" i="15"/>
  <c r="AD13" i="15"/>
  <c r="AB13" i="15"/>
  <c r="O13" i="15"/>
  <c r="L13" i="15"/>
  <c r="N13" i="15" s="1"/>
  <c r="K13" i="15"/>
  <c r="I13" i="15"/>
  <c r="AN10" i="15"/>
  <c r="AL10" i="15"/>
  <c r="AJ10" i="15"/>
  <c r="AH10" i="15"/>
  <c r="AF10" i="15"/>
  <c r="AD10" i="15"/>
  <c r="AB10" i="15"/>
  <c r="AN9" i="15"/>
  <c r="AL9" i="15"/>
  <c r="AO9" i="15" s="1"/>
  <c r="AP9" i="15" s="1"/>
  <c r="AJ9" i="15"/>
  <c r="AH9" i="15"/>
  <c r="AF9" i="15"/>
  <c r="AD9" i="15"/>
  <c r="AB9" i="15"/>
  <c r="BF8" i="15"/>
  <c r="BE8" i="15"/>
  <c r="BD8" i="15"/>
  <c r="BA8" i="15" s="1"/>
  <c r="BC8" i="15"/>
  <c r="BB8" i="15"/>
  <c r="AZ8" i="15"/>
  <c r="AY8" i="15"/>
  <c r="AV8" i="15"/>
  <c r="AN8" i="15"/>
  <c r="AL8" i="15"/>
  <c r="AJ8" i="15"/>
  <c r="AH8" i="15"/>
  <c r="AF8" i="15"/>
  <c r="AD8" i="15"/>
  <c r="AO8" i="15" s="1"/>
  <c r="AP8" i="15" s="1"/>
  <c r="AB8" i="15"/>
  <c r="L8" i="15"/>
  <c r="K8" i="15"/>
  <c r="I8" i="15"/>
  <c r="BF11" i="14"/>
  <c r="BE11" i="14"/>
  <c r="BA11" i="14"/>
  <c r="AZ11" i="14"/>
  <c r="BD11" i="14" s="1"/>
  <c r="AY11" i="14"/>
  <c r="AV11" i="14"/>
  <c r="AN11" i="14"/>
  <c r="AL11" i="14"/>
  <c r="AJ11" i="14"/>
  <c r="AH11" i="14"/>
  <c r="AF11" i="14"/>
  <c r="AD11" i="14"/>
  <c r="AB11" i="14"/>
  <c r="O11" i="14"/>
  <c r="L11" i="14"/>
  <c r="N11" i="14" s="1"/>
  <c r="K11" i="14"/>
  <c r="I11" i="14"/>
  <c r="AN10" i="14"/>
  <c r="AL10" i="14"/>
  <c r="AJ10" i="14"/>
  <c r="AH10" i="14"/>
  <c r="AF10" i="14"/>
  <c r="AD10" i="14"/>
  <c r="AB10" i="14"/>
  <c r="AO9" i="14"/>
  <c r="AP9" i="14" s="1"/>
  <c r="AN9" i="14"/>
  <c r="AL9" i="14"/>
  <c r="AJ9" i="14"/>
  <c r="AH9" i="14"/>
  <c r="AF9" i="14"/>
  <c r="AD9" i="14"/>
  <c r="AB9" i="14"/>
  <c r="BF8" i="14"/>
  <c r="BE8" i="14"/>
  <c r="BD8" i="14"/>
  <c r="BA8" i="14" s="1"/>
  <c r="BC8" i="14"/>
  <c r="BB8" i="14"/>
  <c r="AZ8" i="14"/>
  <c r="AY8" i="14"/>
  <c r="AV8" i="14"/>
  <c r="AO8" i="14"/>
  <c r="AP8" i="14" s="1"/>
  <c r="AN8" i="14"/>
  <c r="AL8" i="14"/>
  <c r="AJ8" i="14"/>
  <c r="AH8" i="14"/>
  <c r="AF8" i="14"/>
  <c r="AD8" i="14"/>
  <c r="AB8" i="14"/>
  <c r="R8" i="14"/>
  <c r="L8" i="14"/>
  <c r="K8" i="14"/>
  <c r="I8" i="14"/>
  <c r="BF18" i="13"/>
  <c r="BE18" i="13"/>
  <c r="AZ18" i="13"/>
  <c r="BD18" i="13" s="1"/>
  <c r="AY18" i="13"/>
  <c r="AV18" i="13"/>
  <c r="AN18" i="13"/>
  <c r="AL18" i="13"/>
  <c r="AJ18" i="13"/>
  <c r="AH18" i="13"/>
  <c r="AF18" i="13"/>
  <c r="AD18" i="13"/>
  <c r="AB18" i="13"/>
  <c r="AO18" i="13" s="1"/>
  <c r="AP18" i="13" s="1"/>
  <c r="R18" i="13"/>
  <c r="Q18" i="13"/>
  <c r="P18" i="13"/>
  <c r="O18" i="13"/>
  <c r="N18" i="13"/>
  <c r="AZ17" i="13"/>
  <c r="AY17" i="13"/>
  <c r="AV17" i="13"/>
  <c r="AN17" i="13"/>
  <c r="AL17" i="13"/>
  <c r="AJ17" i="13"/>
  <c r="AH17" i="13"/>
  <c r="AF17" i="13"/>
  <c r="AD17" i="13"/>
  <c r="AB17" i="13"/>
  <c r="AO17" i="13" s="1"/>
  <c r="AP17" i="13" s="1"/>
  <c r="R17" i="13"/>
  <c r="Q17" i="13"/>
  <c r="P17" i="13"/>
  <c r="O17" i="13"/>
  <c r="N17" i="13"/>
  <c r="BF16" i="13"/>
  <c r="BE16" i="13"/>
  <c r="BD16" i="13"/>
  <c r="BC16" i="13"/>
  <c r="AZ16" i="13"/>
  <c r="BB16" i="13" s="1"/>
  <c r="AY16" i="13"/>
  <c r="AV16" i="13"/>
  <c r="AP16" i="13"/>
  <c r="AN16" i="13"/>
  <c r="AL16" i="13"/>
  <c r="AJ16" i="13"/>
  <c r="AH16" i="13"/>
  <c r="AF16" i="13"/>
  <c r="AD16" i="13"/>
  <c r="AB16" i="13"/>
  <c r="AO16" i="13" s="1"/>
  <c r="R16" i="13"/>
  <c r="Q16" i="13"/>
  <c r="L16" i="13"/>
  <c r="P16" i="13" s="1"/>
  <c r="K16" i="13"/>
  <c r="I16" i="13"/>
  <c r="AZ12" i="13"/>
  <c r="AN12" i="13"/>
  <c r="AL12" i="13"/>
  <c r="AJ12" i="13"/>
  <c r="AH12" i="13"/>
  <c r="AF12" i="13"/>
  <c r="AD12" i="13"/>
  <c r="AB12" i="13"/>
  <c r="AZ11" i="13"/>
  <c r="AO11" i="13"/>
  <c r="AP11" i="13" s="1"/>
  <c r="AN11" i="13"/>
  <c r="AL11" i="13"/>
  <c r="AJ11" i="13"/>
  <c r="AH11" i="13"/>
  <c r="AF11" i="13"/>
  <c r="AD11" i="13"/>
  <c r="AB11" i="13"/>
  <c r="BF10" i="13"/>
  <c r="BE10" i="13"/>
  <c r="BD10" i="13"/>
  <c r="BC10" i="13"/>
  <c r="BB10" i="13"/>
  <c r="AZ10" i="13"/>
  <c r="AY10" i="13"/>
  <c r="AV10" i="13"/>
  <c r="AO10" i="13"/>
  <c r="AP10" i="13" s="1"/>
  <c r="AN10" i="13"/>
  <c r="AL10" i="13"/>
  <c r="AJ10" i="13"/>
  <c r="AH10" i="13"/>
  <c r="AF10" i="13"/>
  <c r="AD10" i="13"/>
  <c r="AB10" i="13"/>
  <c r="L10" i="13"/>
  <c r="K10" i="13"/>
  <c r="I10" i="13"/>
  <c r="AN9" i="13"/>
  <c r="AL9" i="13"/>
  <c r="AJ9" i="13"/>
  <c r="AH9" i="13"/>
  <c r="AF9" i="13"/>
  <c r="AD9" i="13"/>
  <c r="AO9" i="13" s="1"/>
  <c r="AP9" i="13" s="1"/>
  <c r="AB9" i="13"/>
  <c r="AZ8" i="13"/>
  <c r="AY8" i="13"/>
  <c r="AV8" i="13"/>
  <c r="AN8" i="13"/>
  <c r="AL8" i="13"/>
  <c r="AJ8" i="13"/>
  <c r="AH8" i="13"/>
  <c r="AF8" i="13"/>
  <c r="AD8" i="13"/>
  <c r="AB8" i="13"/>
  <c r="AO8" i="13" s="1"/>
  <c r="AP8" i="13" s="1"/>
  <c r="P8" i="13"/>
  <c r="N8" i="13"/>
  <c r="L8" i="13"/>
  <c r="O8" i="13" s="1"/>
  <c r="K8" i="13"/>
  <c r="I8" i="13"/>
  <c r="AN12" i="12"/>
  <c r="AL12" i="12"/>
  <c r="AO12" i="12" s="1"/>
  <c r="AP12" i="12" s="1"/>
  <c r="AJ12" i="12"/>
  <c r="AH12" i="12"/>
  <c r="AF12" i="12"/>
  <c r="AD12" i="12"/>
  <c r="AB12" i="12"/>
  <c r="BF11" i="12"/>
  <c r="BE11" i="12"/>
  <c r="BD11" i="12"/>
  <c r="BA11" i="12" s="1"/>
  <c r="BC11" i="12"/>
  <c r="BB11" i="12"/>
  <c r="AZ11" i="12"/>
  <c r="AY11" i="12"/>
  <c r="AV11" i="12"/>
  <c r="AO11" i="12"/>
  <c r="AP11" i="12" s="1"/>
  <c r="AN11" i="12"/>
  <c r="AL11" i="12"/>
  <c r="AJ11" i="12"/>
  <c r="AH11" i="12"/>
  <c r="AF11" i="12"/>
  <c r="AD11" i="12"/>
  <c r="AB11" i="12"/>
  <c r="L11" i="12"/>
  <c r="K11" i="12"/>
  <c r="I11" i="12"/>
  <c r="AN10" i="12"/>
  <c r="AL10" i="12"/>
  <c r="AJ10" i="12"/>
  <c r="AH10" i="12"/>
  <c r="AF10" i="12"/>
  <c r="AD10" i="12"/>
  <c r="AO10" i="12" s="1"/>
  <c r="AP10" i="12" s="1"/>
  <c r="AB10" i="12"/>
  <c r="AN9" i="12"/>
  <c r="AL9" i="12"/>
  <c r="AJ9" i="12"/>
  <c r="AH9" i="12"/>
  <c r="AF9" i="12"/>
  <c r="AD9" i="12"/>
  <c r="AB9" i="12"/>
  <c r="AO9" i="12" s="1"/>
  <c r="AP9" i="12" s="1"/>
  <c r="BC8" i="12"/>
  <c r="AZ8" i="12"/>
  <c r="BB8" i="12" s="1"/>
  <c r="AY8" i="12"/>
  <c r="AV8" i="12"/>
  <c r="AN8" i="12"/>
  <c r="AL8" i="12"/>
  <c r="AJ8" i="12"/>
  <c r="AH8" i="12"/>
  <c r="AF8" i="12"/>
  <c r="AD8" i="12"/>
  <c r="AB8" i="12"/>
  <c r="Q8" i="12"/>
  <c r="P8" i="12"/>
  <c r="O8" i="12"/>
  <c r="N8" i="12"/>
  <c r="M8" i="12"/>
  <c r="L8" i="12"/>
  <c r="R8" i="12" s="1"/>
  <c r="K8" i="12"/>
  <c r="I8" i="12"/>
  <c r="BF13" i="9"/>
  <c r="BE13" i="9"/>
  <c r="BA13" i="9" s="1"/>
  <c r="BD13" i="9"/>
  <c r="BC13" i="9"/>
  <c r="BB13" i="9"/>
  <c r="AZ13" i="9"/>
  <c r="AY13" i="9"/>
  <c r="AV13" i="9"/>
  <c r="AN13" i="9"/>
  <c r="AL13" i="9"/>
  <c r="AJ13" i="9"/>
  <c r="AH13" i="9"/>
  <c r="AF13" i="9"/>
  <c r="AD13" i="9"/>
  <c r="AB13" i="9"/>
  <c r="AO13" i="9" s="1"/>
  <c r="AP13" i="9" s="1"/>
  <c r="Q13" i="9"/>
  <c r="L13" i="9"/>
  <c r="R13" i="9" s="1"/>
  <c r="M13" i="9" s="1"/>
  <c r="K13" i="9"/>
  <c r="I13" i="9"/>
  <c r="AZ12" i="9"/>
  <c r="AY12" i="9"/>
  <c r="AV12" i="9"/>
  <c r="AN12" i="9"/>
  <c r="AL12" i="9"/>
  <c r="AJ12" i="9"/>
  <c r="AH12" i="9"/>
  <c r="AF12" i="9"/>
  <c r="AD12" i="9"/>
  <c r="AB12" i="9"/>
  <c r="AO12" i="9" s="1"/>
  <c r="AP12" i="9" s="1"/>
  <c r="P12" i="9"/>
  <c r="M12" i="9" s="1"/>
  <c r="N12" i="9"/>
  <c r="L12" i="9"/>
  <c r="O12" i="9" s="1"/>
  <c r="K12" i="9"/>
  <c r="I12" i="9"/>
  <c r="AN11" i="9"/>
  <c r="AL11" i="9"/>
  <c r="AO11" i="9" s="1"/>
  <c r="AP11" i="9" s="1"/>
  <c r="AJ11" i="9"/>
  <c r="AH11" i="9"/>
  <c r="AF11" i="9"/>
  <c r="AD11" i="9"/>
  <c r="AB11" i="9"/>
  <c r="BF10" i="9"/>
  <c r="BE10" i="9"/>
  <c r="BD10" i="9"/>
  <c r="BC10" i="9"/>
  <c r="BA10" i="9" s="1"/>
  <c r="BB10" i="9"/>
  <c r="AZ10" i="9"/>
  <c r="AY10" i="9"/>
  <c r="AV10" i="9"/>
  <c r="AO10" i="9"/>
  <c r="AP10" i="9" s="1"/>
  <c r="AN10" i="9"/>
  <c r="AL10" i="9"/>
  <c r="AJ10" i="9"/>
  <c r="AH10" i="9"/>
  <c r="AF10" i="9"/>
  <c r="AD10" i="9"/>
  <c r="AB10" i="9"/>
  <c r="L10" i="9"/>
  <c r="K10" i="9"/>
  <c r="I10" i="9"/>
  <c r="AN9" i="9"/>
  <c r="AL9" i="9"/>
  <c r="AJ9" i="9"/>
  <c r="AH9" i="9"/>
  <c r="AF9" i="9"/>
  <c r="AD9" i="9"/>
  <c r="AO9" i="9" s="1"/>
  <c r="AP9" i="9" s="1"/>
  <c r="AB9" i="9"/>
  <c r="BB8" i="9"/>
  <c r="AZ8" i="9"/>
  <c r="AY8" i="9"/>
  <c r="AV8" i="9"/>
  <c r="AN8" i="9"/>
  <c r="AL8" i="9"/>
  <c r="AJ8" i="9"/>
  <c r="AH8" i="9"/>
  <c r="AF8" i="9"/>
  <c r="AD8" i="9"/>
  <c r="AB8" i="9"/>
  <c r="P8" i="9"/>
  <c r="M8" i="9" s="1"/>
  <c r="N8" i="9"/>
  <c r="L8" i="9"/>
  <c r="O8" i="9" s="1"/>
  <c r="K8" i="9"/>
  <c r="I8" i="9"/>
  <c r="AN16" i="5"/>
  <c r="AL16" i="5"/>
  <c r="AJ16" i="5"/>
  <c r="AH16" i="5"/>
  <c r="AF16" i="5"/>
  <c r="AD16" i="5"/>
  <c r="AO16" i="5" s="1"/>
  <c r="AP16" i="5" s="1"/>
  <c r="AB16" i="5"/>
  <c r="AZ15" i="5"/>
  <c r="BB15" i="5" s="1"/>
  <c r="AY15" i="5"/>
  <c r="AV15" i="5"/>
  <c r="AN15" i="5"/>
  <c r="AL15" i="5"/>
  <c r="AJ15" i="5"/>
  <c r="AH15" i="5"/>
  <c r="AF15" i="5"/>
  <c r="AD15" i="5"/>
  <c r="AO15" i="5" s="1"/>
  <c r="AP15" i="5" s="1"/>
  <c r="AB15" i="5"/>
  <c r="L15" i="5"/>
  <c r="P15" i="5" s="1"/>
  <c r="M15" i="5" s="1"/>
  <c r="K15" i="5"/>
  <c r="I15" i="5"/>
  <c r="AZ10" i="5"/>
  <c r="AY10" i="5"/>
  <c r="AV10" i="5"/>
  <c r="AO10" i="5"/>
  <c r="AP10" i="5" s="1"/>
  <c r="AN10" i="5"/>
  <c r="AL10" i="5"/>
  <c r="AJ10" i="5"/>
  <c r="AH10" i="5"/>
  <c r="AF10" i="5"/>
  <c r="AD10" i="5"/>
  <c r="AB10" i="5"/>
  <c r="R10" i="5"/>
  <c r="M10" i="5" s="1"/>
  <c r="L10" i="5"/>
  <c r="P10" i="5" s="1"/>
  <c r="K10" i="5"/>
  <c r="I10" i="5"/>
  <c r="AP9" i="5"/>
  <c r="AN9" i="5"/>
  <c r="AL9" i="5"/>
  <c r="AJ9" i="5"/>
  <c r="AH9" i="5"/>
  <c r="AF9" i="5"/>
  <c r="AD9" i="5"/>
  <c r="AB9" i="5"/>
  <c r="AO9" i="5" s="1"/>
  <c r="BE8" i="5"/>
  <c r="BC8" i="5"/>
  <c r="BA8" i="5" s="1"/>
  <c r="AZ8" i="5"/>
  <c r="BF8" i="5" s="1"/>
  <c r="AY8" i="5"/>
  <c r="AV8" i="5"/>
  <c r="AO8" i="5"/>
  <c r="AP8" i="5" s="1"/>
  <c r="AN8" i="5"/>
  <c r="AL8" i="5"/>
  <c r="AJ8" i="5"/>
  <c r="AH8" i="5"/>
  <c r="AF8" i="5"/>
  <c r="AD8" i="5"/>
  <c r="AB8" i="5"/>
  <c r="R8" i="5"/>
  <c r="Q8" i="5"/>
  <c r="P8" i="5"/>
  <c r="N8" i="5"/>
  <c r="L8" i="5"/>
  <c r="O8" i="5" s="1"/>
  <c r="M8" i="5" s="1"/>
  <c r="K8" i="5"/>
  <c r="I8" i="5"/>
  <c r="AN12" i="4"/>
  <c r="AL12" i="4"/>
  <c r="AJ12" i="4"/>
  <c r="AH12" i="4"/>
  <c r="AF12" i="4"/>
  <c r="AD12" i="4"/>
  <c r="AB12" i="4"/>
  <c r="AO12" i="4" s="1"/>
  <c r="AP12" i="4" s="1"/>
  <c r="AN11" i="4"/>
  <c r="AL11" i="4"/>
  <c r="AJ11" i="4"/>
  <c r="AH11" i="4"/>
  <c r="AF11" i="4"/>
  <c r="AD11" i="4"/>
  <c r="AB11" i="4"/>
  <c r="AO11" i="4" s="1"/>
  <c r="AP11" i="4" s="1"/>
  <c r="AN10" i="4"/>
  <c r="AL10" i="4"/>
  <c r="AJ10" i="4"/>
  <c r="AH10" i="4"/>
  <c r="AF10" i="4"/>
  <c r="AD10" i="4"/>
  <c r="AO10" i="4" s="1"/>
  <c r="AP10" i="4" s="1"/>
  <c r="AB10" i="4"/>
  <c r="AN9" i="4"/>
  <c r="AL9" i="4"/>
  <c r="AJ9" i="4"/>
  <c r="AH9" i="4"/>
  <c r="AF9" i="4"/>
  <c r="AO9" i="4" s="1"/>
  <c r="AP9" i="4" s="1"/>
  <c r="AD9" i="4"/>
  <c r="AB9" i="4"/>
  <c r="BF8" i="4"/>
  <c r="BD8" i="4"/>
  <c r="BC8" i="4"/>
  <c r="BB8" i="4"/>
  <c r="BA8" i="4"/>
  <c r="AZ8" i="4"/>
  <c r="BE8" i="4" s="1"/>
  <c r="AY8" i="4"/>
  <c r="AV8" i="4"/>
  <c r="AN8" i="4"/>
  <c r="AL8" i="4"/>
  <c r="AJ8" i="4"/>
  <c r="AH8" i="4"/>
  <c r="AF8" i="4"/>
  <c r="AD8" i="4"/>
  <c r="AO8" i="4" s="1"/>
  <c r="AP8" i="4" s="1"/>
  <c r="AB8" i="4"/>
  <c r="L8" i="4"/>
  <c r="N8" i="4" s="1"/>
  <c r="K8" i="4"/>
  <c r="I8" i="4"/>
  <c r="O8" i="4" l="1"/>
  <c r="M8" i="4" s="1"/>
  <c r="BE10" i="5"/>
  <c r="BB10" i="5"/>
  <c r="N15" i="5"/>
  <c r="O15" i="5"/>
  <c r="BC15" i="5"/>
  <c r="BA15" i="5" s="1"/>
  <c r="P8" i="4"/>
  <c r="Q8" i="4"/>
  <c r="BB8" i="5"/>
  <c r="N10" i="5"/>
  <c r="BC10" i="5"/>
  <c r="Q15" i="5"/>
  <c r="BD15" i="5"/>
  <c r="R15" i="5"/>
  <c r="BE15" i="5"/>
  <c r="Q10" i="9"/>
  <c r="P10" i="9"/>
  <c r="M10" i="9" s="1"/>
  <c r="O10" i="9"/>
  <c r="N10" i="9"/>
  <c r="R10" i="9"/>
  <c r="R8" i="4"/>
  <c r="O10" i="5"/>
  <c r="BD10" i="5"/>
  <c r="BD8" i="5"/>
  <c r="Q10" i="5"/>
  <c r="BF10" i="5"/>
  <c r="BA10" i="5" s="1"/>
  <c r="BF15" i="5"/>
  <c r="BF12" i="9"/>
  <c r="BE12" i="9"/>
  <c r="BD12" i="9"/>
  <c r="BC12" i="9"/>
  <c r="BA12" i="9" s="1"/>
  <c r="BB12" i="9"/>
  <c r="Q8" i="14"/>
  <c r="M8" i="14" s="1"/>
  <c r="P8" i="14"/>
  <c r="O8" i="14"/>
  <c r="N8" i="14"/>
  <c r="Q11" i="12"/>
  <c r="M11" i="12" s="1"/>
  <c r="P11" i="12"/>
  <c r="O11" i="12"/>
  <c r="N11" i="12"/>
  <c r="BF8" i="13"/>
  <c r="BE8" i="13"/>
  <c r="BD8" i="13"/>
  <c r="BA8" i="13" s="1"/>
  <c r="BC8" i="13"/>
  <c r="AO23" i="16"/>
  <c r="AP23" i="16" s="1"/>
  <c r="AO10" i="14"/>
  <c r="AP10" i="14" s="1"/>
  <c r="R18" i="16"/>
  <c r="Q18" i="16"/>
  <c r="M18" i="16" s="1"/>
  <c r="P18" i="16"/>
  <c r="O18" i="16"/>
  <c r="R11" i="12"/>
  <c r="BB8" i="13"/>
  <c r="BE17" i="13"/>
  <c r="BD17" i="13"/>
  <c r="BC17" i="13"/>
  <c r="BB17" i="13"/>
  <c r="BA10" i="13"/>
  <c r="BA16" i="13"/>
  <c r="BA17" i="13"/>
  <c r="BF17" i="13"/>
  <c r="BA18" i="13"/>
  <c r="AO13" i="15"/>
  <c r="AP13" i="15" s="1"/>
  <c r="AO18" i="15"/>
  <c r="AP18" i="15" s="1"/>
  <c r="Q20" i="15"/>
  <c r="P20" i="15"/>
  <c r="O20" i="15"/>
  <c r="N20" i="15"/>
  <c r="N18" i="16"/>
  <c r="AO25" i="16"/>
  <c r="AP25" i="16" s="1"/>
  <c r="Q10" i="13"/>
  <c r="M10" i="13" s="1"/>
  <c r="P10" i="13"/>
  <c r="M16" i="13" s="1"/>
  <c r="O10" i="13"/>
  <c r="N10" i="13"/>
  <c r="AO13" i="16"/>
  <c r="AP13" i="16" s="1"/>
  <c r="AO29" i="16"/>
  <c r="AP29" i="16" s="1"/>
  <c r="AO8" i="9"/>
  <c r="AP8" i="9" s="1"/>
  <c r="AO8" i="12"/>
  <c r="AP8" i="12" s="1"/>
  <c r="R10" i="13"/>
  <c r="Q8" i="15"/>
  <c r="P8" i="15"/>
  <c r="M8" i="15" s="1"/>
  <c r="O8" i="15"/>
  <c r="N8" i="15"/>
  <c r="AO22" i="15"/>
  <c r="AP22" i="15" s="1"/>
  <c r="AO9" i="16"/>
  <c r="AP9" i="16" s="1"/>
  <c r="BE18" i="16"/>
  <c r="BD18" i="16"/>
  <c r="BC18" i="16"/>
  <c r="BB18" i="16"/>
  <c r="BF8" i="9"/>
  <c r="BE8" i="9"/>
  <c r="BD8" i="9"/>
  <c r="BC8" i="9"/>
  <c r="BA8" i="9" s="1"/>
  <c r="AO11" i="14"/>
  <c r="AP11" i="14" s="1"/>
  <c r="R8" i="15"/>
  <c r="AO12" i="13"/>
  <c r="AP12" i="13" s="1"/>
  <c r="AO10" i="15"/>
  <c r="AP10" i="15" s="1"/>
  <c r="AO17" i="15"/>
  <c r="AP17" i="15" s="1"/>
  <c r="Q8" i="9"/>
  <c r="Q12" i="9"/>
  <c r="N13" i="9"/>
  <c r="BD8" i="12"/>
  <c r="BA8" i="12" s="1"/>
  <c r="Q8" i="13"/>
  <c r="M8" i="13" s="1"/>
  <c r="N16" i="13"/>
  <c r="BB18" i="13"/>
  <c r="P11" i="14"/>
  <c r="BB11" i="14"/>
  <c r="P13" i="15"/>
  <c r="M13" i="15" s="1"/>
  <c r="BB13" i="15"/>
  <c r="BD17" i="15"/>
  <c r="BA17" i="15" s="1"/>
  <c r="P8" i="16"/>
  <c r="M8" i="16" s="1"/>
  <c r="BB8" i="16"/>
  <c r="BD13" i="16"/>
  <c r="P28" i="16"/>
  <c r="BB28" i="16"/>
  <c r="R8" i="9"/>
  <c r="R12" i="9"/>
  <c r="O13" i="9"/>
  <c r="BE8" i="12"/>
  <c r="R8" i="13"/>
  <c r="O16" i="13"/>
  <c r="BC18" i="13"/>
  <c r="Q11" i="14"/>
  <c r="BC11" i="14"/>
  <c r="Q13" i="15"/>
  <c r="BC13" i="15"/>
  <c r="BA13" i="15" s="1"/>
  <c r="BE17" i="15"/>
  <c r="Q8" i="16"/>
  <c r="M23" i="16" s="1"/>
  <c r="BC8" i="16"/>
  <c r="BE13" i="16"/>
  <c r="Q28" i="16"/>
  <c r="BC28" i="16"/>
  <c r="P13" i="9"/>
  <c r="BF8" i="12"/>
  <c r="R11" i="14"/>
  <c r="M11" i="14" s="1"/>
  <c r="R13" i="15"/>
  <c r="BF17" i="15"/>
  <c r="R8" i="16"/>
  <c r="BD8" i="16"/>
  <c r="BF13" i="16"/>
  <c r="R28" i="16"/>
  <c r="M28" i="16" s="1"/>
  <c r="BA18" i="16" l="1"/>
  <c r="BA13" i="16"/>
  <c r="BA8" i="16"/>
  <c r="BA23" i="16"/>
</calcChain>
</file>

<file path=xl/comments1.xml><?xml version="1.0" encoding="utf-8"?>
<comments xmlns="http://schemas.openxmlformats.org/spreadsheetml/2006/main">
  <authors>
    <author/>
  </authors>
  <commentList>
    <comment ref="BW9" authorId="0" shapeId="0">
      <text>
        <r>
          <rPr>
            <sz val="12"/>
            <color rgb="FF000000"/>
            <rFont val="Arial"/>
          </rPr>
          <t>victo:
AJUSTAR</t>
        </r>
      </text>
    </comment>
  </commentList>
</comments>
</file>

<file path=xl/comments2.xml><?xml version="1.0" encoding="utf-8"?>
<comments xmlns="http://schemas.openxmlformats.org/spreadsheetml/2006/main">
  <authors>
    <author>Natalia Perez fernandez</author>
  </authors>
  <commentList>
    <comment ref="D9" authorId="0" shapeId="0">
      <text>
        <r>
          <rPr>
            <b/>
            <sz val="9"/>
            <color indexed="81"/>
            <rFont val="Tahoma"/>
            <family val="2"/>
          </rPr>
          <t>Natalia Perez fernandez:</t>
        </r>
        <r>
          <rPr>
            <sz val="9"/>
            <color indexed="81"/>
            <rFont val="Tahoma"/>
            <family val="2"/>
          </rPr>
          <t xml:space="preserve">
No observo descripción del control identificado</t>
        </r>
      </text>
    </comment>
    <comment ref="T11" authorId="0" shapeId="0">
      <text>
        <r>
          <rPr>
            <b/>
            <sz val="9"/>
            <color indexed="81"/>
            <rFont val="Tahoma"/>
            <family val="2"/>
          </rPr>
          <t>Natalia Perez fernandez:</t>
        </r>
        <r>
          <rPr>
            <sz val="9"/>
            <color indexed="81"/>
            <rFont val="Tahoma"/>
            <family val="2"/>
          </rPr>
          <t xml:space="preserve">
Propongo esta para subsanar la segunda causa raiz encontrada</t>
        </r>
      </text>
    </comment>
  </commentList>
</comments>
</file>

<file path=xl/sharedStrings.xml><?xml version="1.0" encoding="utf-8"?>
<sst xmlns="http://schemas.openxmlformats.org/spreadsheetml/2006/main" count="6385" uniqueCount="1700">
  <si>
    <t xml:space="preserve">INSTITUTO DISTRITAL DE PATRIMONIO CULTURAL </t>
  </si>
  <si>
    <t>PROCESO FORTALECIMIENTO DEL SIG</t>
  </si>
  <si>
    <t>IDENTIFICACIÓN DE RIESGOS</t>
  </si>
  <si>
    <t>N°</t>
  </si>
  <si>
    <t>ESTABLECIMIENTO DEL CONTEXTO</t>
  </si>
  <si>
    <t>Direccionamiento Estratégico</t>
  </si>
  <si>
    <t>CONTEXTO EXTERNO</t>
  </si>
  <si>
    <t>Factor</t>
  </si>
  <si>
    <t>Descripción del factor (causa)</t>
  </si>
  <si>
    <t>Clasificación DOFA</t>
  </si>
  <si>
    <t>Político</t>
  </si>
  <si>
    <t xml:space="preserve">Cambios normativos relacionados con las funciones del instituto </t>
  </si>
  <si>
    <t>Oportunidad</t>
  </si>
  <si>
    <t>Económico y financiero</t>
  </si>
  <si>
    <t>Asignación y cambio del presupuesto y nuevas directrices de la alcaldía y la SDH</t>
  </si>
  <si>
    <t>Amenaza</t>
  </si>
  <si>
    <t>Cambio de administración; lo que conlleva a contar con un nuevo  plan de gobierno que se debe articular a las actividades en ejecución del proceso y al nuevo personal</t>
  </si>
  <si>
    <t>CONTEXTO INTERNO</t>
  </si>
  <si>
    <t>Estratégico</t>
  </si>
  <si>
    <t>Cambio de lideres de proceso al interior de la entidad.</t>
  </si>
  <si>
    <t>Recurso humano</t>
  </si>
  <si>
    <t xml:space="preserve">Cambio de estructura organizacional y que no se cuente con el personal necesario </t>
  </si>
  <si>
    <t xml:space="preserve">Personal no se encuentre capacitado para realizar el seguimiento del plan estratégico </t>
  </si>
  <si>
    <t>Debilidad</t>
  </si>
  <si>
    <t>CONTEXTO DEL PROCESO</t>
  </si>
  <si>
    <t>Entradas</t>
  </si>
  <si>
    <t xml:space="preserve">Información reportada no corresponde con las directrices emitidas </t>
  </si>
  <si>
    <t>Capacidad</t>
  </si>
  <si>
    <t xml:space="preserve">Recurso tecnológico inadecuado y desactualizado </t>
  </si>
  <si>
    <t>Roles y responsabilidades</t>
  </si>
  <si>
    <t xml:space="preserve">Oportunidad en la producción y remisión de la información </t>
  </si>
  <si>
    <t>Atención a la ciudadanía</t>
  </si>
  <si>
    <t>Se emitieron directrices frente a la exigencia de racionalización de trámites.</t>
  </si>
  <si>
    <t>Social y cultural</t>
  </si>
  <si>
    <t xml:space="preserve">La ciudadanía bogotana, con el fin de mejorar los tiempos de atención ofrecen dádivas a los funcionarios y no realizan las denuncias de corrupción respectivas. </t>
  </si>
  <si>
    <t xml:space="preserve">A los ciudadanos no le gusta interponer quejas y reclamos. </t>
  </si>
  <si>
    <t>Legal y reglamentario</t>
  </si>
  <si>
    <t xml:space="preserve">Se debe contar con la normatividad emitida en materia de patrimonio cultural y que afecta los tiempos de los trámites.   </t>
  </si>
  <si>
    <t xml:space="preserve">Emisión de normatividad que contempla los términos y requerimientos que afectan los trámites de patrimonio cultural. </t>
  </si>
  <si>
    <t>Insuficiencia de talento humano para atender las solictudes de trámites y disminuir los tiempos de los mismos.</t>
  </si>
  <si>
    <t>Financiero</t>
  </si>
  <si>
    <t xml:space="preserve">El presupuesto asignado al IDPC es limitado. </t>
  </si>
  <si>
    <t xml:space="preserve">Debilidad </t>
  </si>
  <si>
    <t>Tecnología</t>
  </si>
  <si>
    <t xml:space="preserve">La estructura tecnológica incipiente para mejorar los tiempo de los trámites.  </t>
  </si>
  <si>
    <t xml:space="preserve">No se cuenta con una herramienta tecnológica que permita hacer el seguimiento al cumplimiento de los tiempos del trámite. </t>
  </si>
  <si>
    <t>Infraestructura</t>
  </si>
  <si>
    <t xml:space="preserve">El IDPC cuenta con diferentes sedes, lo que dificulta la formulación de quejas y/o reclamos por parte de la ciudadanía dado que la asesoría de las dependencias técnicas es realizada en otras sedes y la Oficina de Atención al Ciudadanía se ubicadas en la sede casa gemelas.  </t>
  </si>
  <si>
    <t xml:space="preserve">Los tiempos establecidos para la ejecución del trámite son prolongados.  </t>
  </si>
  <si>
    <t xml:space="preserve">La documentación allegada para el trámite de la solicitud en ocasiones se encuentra incompleta o no cumple con los requerimientos mínimos. </t>
  </si>
  <si>
    <t xml:space="preserve">No se cuenta con el personal suficiente para atender todas las solicitudes de la ciudadanía  </t>
  </si>
  <si>
    <t xml:space="preserve">A los ciudadanos no interponen quejas y reclamos que permitan mejorar la prestación de servicios, atención a la ciudadanía.  </t>
  </si>
  <si>
    <t>Gestión Territorial del Patrimonio</t>
  </si>
  <si>
    <t>Solo los restauradores pueden intervenir, lo cual no esta reglamentado</t>
  </si>
  <si>
    <t xml:space="preserve">se presenta escases de profesionales para que lleven a cabo actividades de restauración de bienes muebles </t>
  </si>
  <si>
    <t>Ausencia de politica publica para el manejo de el MdB</t>
  </si>
  <si>
    <t xml:space="preserve">Voluntad politica para mantener los procesos de fomento descritos en las actividades de estimulos y formación </t>
  </si>
  <si>
    <t>Tecnológico</t>
  </si>
  <si>
    <t xml:space="preserve">Baja capacidad para responder a cambios tecnologicos que impacten la información y gestion del proceso de divulgación  </t>
  </si>
  <si>
    <t xml:space="preserve">Disminución del presupuesto para la ajecución de los proyectos del proceso de Divulgación </t>
  </si>
  <si>
    <t xml:space="preserve">Propuestas del ordenamiento territoria de la nueva administración </t>
  </si>
  <si>
    <t xml:space="preserve">Demora en el tramite y aprobación de iniciativas a propuesta que impacten la protección y salvaguarda del Patrimonio Cultural </t>
  </si>
  <si>
    <t xml:space="preserve">Disminución del presupuesto para la ejecución de los proyectos del proceso de Gestion Territorial </t>
  </si>
  <si>
    <t xml:space="preserve">no se cuenta con una base de datos de profesionales de restauracion </t>
  </si>
  <si>
    <t xml:space="preserve">Ausencia de programas internos de divulgación que le apúnte a lo local </t>
  </si>
  <si>
    <t>Estructura orgánica</t>
  </si>
  <si>
    <t xml:space="preserve">Continuidad en los procesos a causa de personal de planta que lidere los procesos  </t>
  </si>
  <si>
    <t>Alcance de los proyectos de GT sin la vinculación en el plan estrategico del IDPC</t>
  </si>
  <si>
    <t xml:space="preserve">PROCESO DE DIVULGACIÓN Y APROPIACIÓN DEL PATRIMONIO </t>
  </si>
  <si>
    <t>Asignación prespuestal suficiente para el desarrollo de los diferentes programas y proyectos</t>
  </si>
  <si>
    <t>Cambios en la legislación que puedan impactar el desarrollo de las acciones del programa de PCI y del Museo de Bogotá (Reglamnetación de la LRPI-Política pública der museos)</t>
  </si>
  <si>
    <t>Ambiental</t>
  </si>
  <si>
    <t>Cambios en las condiciones ambientales del entorno que puedan afectar el ambiente controlado de las colecciones del MdB y de los fondos del Centro de Documentación</t>
  </si>
  <si>
    <t>Insuficiencia en la infraestructura teconológica de la entidad para suplir las necesidades de los sistemas de información del MdB, del Centro de Documentación y de Comunicaciones</t>
  </si>
  <si>
    <t>Rotación del personal que desarolla las acciones del proceso</t>
  </si>
  <si>
    <t>Comunicación</t>
  </si>
  <si>
    <t>Deficiencia en la interacción de los procesos institucionales</t>
  </si>
  <si>
    <t>La ubicación física de los diferentes equipos de trabajo genera demora en los trámites internos que son fundamentales para el desarrollo de los procesos</t>
  </si>
  <si>
    <t>Gestión documental</t>
  </si>
  <si>
    <t>Falta de lineamientos de gestión documental para el archivo institucional, teniendo en cuenta las particularidades de cada tipo</t>
  </si>
  <si>
    <t>Interacción con otros procesos</t>
  </si>
  <si>
    <t>Debilidad en la interacción de los procesos institucionales</t>
  </si>
  <si>
    <t>Documentación</t>
  </si>
  <si>
    <t>Deficiencia en la documentación de las actividades de los programas y proyectos ejecutados</t>
  </si>
  <si>
    <t>Activo de seguridad de la información</t>
  </si>
  <si>
    <t>Pérdida de la información registrada y archivada en aplicativos y servidores relacionada con las colecciones del MdB</t>
  </si>
  <si>
    <t>Gestión de Talento Humano</t>
  </si>
  <si>
    <t>Cambios normativos relacionados con las funciones del instituto</t>
  </si>
  <si>
    <t xml:space="preserve">Aprobación y asignación del presupuesto y cambio directrices </t>
  </si>
  <si>
    <t>Funcionalidad y sporte de la aplicación.</t>
  </si>
  <si>
    <t>Exposición a riesgos ambientales de personas que atienden la parte misional.</t>
  </si>
  <si>
    <t>Cambio de Administración y Cierre del Plan de Desarrollo del Distrito</t>
  </si>
  <si>
    <t>Se requiere presupuesto para la ejecución d elosplanes y programas. Presupuesto muy limitado.</t>
  </si>
  <si>
    <t>Estructura de talento humano es débil frente a las necesidades del proceso.</t>
  </si>
  <si>
    <t>Estructura tecnológica débil para soportar los procesos de TH</t>
  </si>
  <si>
    <t>Protocolo de comunicación poco ágil.</t>
  </si>
  <si>
    <t xml:space="preserve">Estrcutura débil para soportar los procesos </t>
  </si>
  <si>
    <t>Demora en los trámites por división de las sedes</t>
  </si>
  <si>
    <t>Gestión Jurídica</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</si>
  <si>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</si>
  <si>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</si>
  <si>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</si>
  <si>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</si>
  <si>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</si>
  <si>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</si>
  <si>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</si>
  <si>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Gestion Contractual </t>
  </si>
  <si>
    <t>Cambio de administración; lo que conlleva a contar con personal nuevo y que se tenga  un nuevo  plan de gobierno que se debe articular a las actividades en ejecución del proceso</t>
  </si>
  <si>
    <t xml:space="preserve">Oportunidad </t>
  </si>
  <si>
    <t>Se cuenta con las plataformas para el registro de la gestión de la contratación (SECOP I y II)</t>
  </si>
  <si>
    <t xml:space="preserve">Exceso de normatividad y reglamentación para el desarrollo de los proceso de selección de acuerdo a la modalidad de contratación </t>
  </si>
  <si>
    <t>Falta de interés por parte de empresas o Contratistas externos en presentación de
propuestas.</t>
  </si>
  <si>
    <t>Cultura de corrupción de los proponentes</t>
  </si>
  <si>
    <t>Inoportuna e ineficiente interacción con de los procesos del IDPC y la  gestión contractual.</t>
  </si>
  <si>
    <t xml:space="preserve">Alto volumen de documentos contractuales a organizar. </t>
  </si>
  <si>
    <t>Calidad</t>
  </si>
  <si>
    <t>Se cuentan con hallazgos de entes de control frente a la gestión contractual denotando debilidades en el proceso.</t>
  </si>
  <si>
    <t xml:space="preserve">Ausencia de un sistema de información de la gestión contractual, aspecto que afecta la veracidad y confiabilidad de la información y por ende los reporte a otras instituciones o entes de control. </t>
  </si>
  <si>
    <t xml:space="preserve">Infraestructura tecnológica desactualizada, aspecto que afecta la publicación o reporte de la información contractual .  </t>
  </si>
  <si>
    <t>Diseño</t>
  </si>
  <si>
    <t xml:space="preserve">Falta de manuales y procedimientos desactualizados para llevar a cabo la gestión contractual y la supervision de contratos </t>
  </si>
  <si>
    <t xml:space="preserve">Debilidades en la estructuración de los estudios y documentos previos de los procesos contractuales </t>
  </si>
  <si>
    <t>Descripción deficiente de las caracterisiticas técnicas de los insumos o bienes a adquirir o servicios a contratar.</t>
  </si>
  <si>
    <t xml:space="preserve">Entrega de estudios y documentos previos entregados sobre el límite de la fecha de cumplimiento de la contratación.  </t>
  </si>
  <si>
    <t xml:space="preserve">Controles débiles frente a la publicación  y reporte de la información de contratación por parte de los abogados.  </t>
  </si>
  <si>
    <t>Entrega inoportuna de los soportes de ejecución del contrato para su organización en el expediente contractual</t>
  </si>
  <si>
    <t>Gestión Documental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</si>
  <si>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</si>
  <si>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</si>
  <si>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</si>
  <si>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</si>
  <si>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</si>
  <si>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</si>
  <si>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</si>
  <si>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</si>
  <si>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</si>
  <si>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</si>
  <si>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</si>
  <si>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</si>
  <si>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 xml:space="preserve">se cuenta con personalo que da cumplimiento al perfir reuqerido para la implementacion y acompañamiento de la Gestion Documental </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</si>
  <si>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</si>
  <si>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</si>
  <si>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</si>
  <si>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Administración de Bienes e Infraestructura</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</si>
  <si>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</si>
  <si>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</si>
  <si>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</si>
  <si>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</si>
  <si>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No se realizan las inspecciones periodicas a los bienes e infraestructura de la Entidad</t>
  </si>
  <si>
    <t xml:space="preserve">La toma fisica de los inventarios no se esta realizando de manera completa  </t>
  </si>
  <si>
    <t>GESTIÓN DE SISTEMAS DE INFORMACIÓN Y TECNOLOGÍA</t>
  </si>
  <si>
    <t>Se han asignado las cuotas presupuestales para la ejecución de los proyectos de inversión relacionados con la Gestion de la Informacion y las Tecnologias</t>
  </si>
  <si>
    <t xml:space="preserve">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 </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</si>
  <si>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</si>
  <si>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</si>
  <si>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</si>
  <si>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 xml:space="preserve">debilidad </t>
  </si>
  <si>
    <t>Baja calidad de los recursos tecnológicos</t>
  </si>
  <si>
    <t>Inadecuado uso de los recursos tecnológicos</t>
  </si>
  <si>
    <t xml:space="preserve">Falta de capacitación sobre el adecuado uso de los recursos </t>
  </si>
  <si>
    <t>Control Interno Disciplinario</t>
  </si>
  <si>
    <t>Aprobación y asignación del presupuesto</t>
  </si>
  <si>
    <t>Cambio de Administración</t>
  </si>
  <si>
    <t xml:space="preserve">En la planta no existen los cargos de Procesos Disciplinarios conforme a lo establecido en la Ley 1952. </t>
  </si>
  <si>
    <t xml:space="preserve">No se cuenta con las personas de planta para ocupar los cargos que exige la ley 1952. </t>
  </si>
  <si>
    <t>No se cuenta con la tecnología requeria para el desarrollo de las audiencias.</t>
  </si>
  <si>
    <t>No se cuenta con las infraestructura física requerida para desarrollar las audiencias.</t>
  </si>
  <si>
    <t>Gestion Financiera</t>
  </si>
  <si>
    <t>Los aplicativos son de la Secretaria Distrital de Hacienda (PREDIS, OPGET, PAC) no generan automáticamente los informes requeridos</t>
  </si>
  <si>
    <t>Exigencia de fechas en los reportes de gestión financiera</t>
  </si>
  <si>
    <t xml:space="preserve">Cultura de entrega inoportuna de documentos para trámites financieros. </t>
  </si>
  <si>
    <t>Alto manejo de documentos físicos lo que puede conllevar al error</t>
  </si>
  <si>
    <t xml:space="preserve">Alto nivel de error en los documentos para el trámites financieros (expedición de CDP y CRP, pagos) </t>
  </si>
  <si>
    <t>Falta seguimiento en ejecución finanaciera de los responsables de los proyectos</t>
  </si>
  <si>
    <t>Incumplimiento de las fechas de trámites financieros</t>
  </si>
  <si>
    <t xml:space="preserve">Errores en las órdendes y demás soportes de pagos.  </t>
  </si>
  <si>
    <t xml:space="preserve">Errores en la definición de la carga impositiva en los contratos </t>
  </si>
  <si>
    <t xml:space="preserve">Errores en la solicitud del Certificado de Disponibilidad Presupuestal y Registro Presupuestal </t>
  </si>
  <si>
    <t>Seguimiento y Evaluación</t>
  </si>
  <si>
    <t>Algunos aplicativos para reporte de la información de seguimiento son de Entes Externos, por lo cual el acceso puede ser limitado.</t>
  </si>
  <si>
    <t>Cultura de entrega inoportuna de soportes para la ejecución de auditorías y seguimientos.</t>
  </si>
  <si>
    <t>Cambios en la normatividad, generando mayor cantidad de informes o cambiando su periodicidad</t>
  </si>
  <si>
    <t>Únicamente se cuenta con la Asesora de Control Interno, no existe personal adicional asignado</t>
  </si>
  <si>
    <t>Carencia de sistemas que faciliten el análisis de información</t>
  </si>
  <si>
    <t>Inexistencia de Oficina o área de Control Interno</t>
  </si>
  <si>
    <t>Desactualización de TRD</t>
  </si>
  <si>
    <t>Demora o no entrega de información solicitada para seguimiento</t>
  </si>
  <si>
    <t>No atención de recomendaciones para la mejora del proceso</t>
  </si>
  <si>
    <t>Falta de integración de las líneas de defensa</t>
  </si>
  <si>
    <t>FORTALECIMIENTO DEL SIG</t>
  </si>
  <si>
    <t>Proceso</t>
  </si>
  <si>
    <t>Objetivo del proceso</t>
  </si>
  <si>
    <t>Actividad Crítica</t>
  </si>
  <si>
    <t>IDENTIFICACIÓN DEL RIESGO</t>
  </si>
  <si>
    <t>Tratamiento del riesgo</t>
  </si>
  <si>
    <t>CONTROLES</t>
  </si>
  <si>
    <t>Cálculo riesgo residual</t>
  </si>
  <si>
    <t>Plan de manejo "acciones de mitigación"</t>
  </si>
  <si>
    <t>Plan de Contingencia</t>
  </si>
  <si>
    <t xml:space="preserve">Seguimiento 1 </t>
  </si>
  <si>
    <t xml:space="preserve">Seguimiento 2 </t>
  </si>
  <si>
    <t>Seguimiento 3</t>
  </si>
  <si>
    <t xml:space="preserve">Causa(s) raíz(ces)
Debido a… </t>
  </si>
  <si>
    <t xml:space="preserve">Riesgo
Podría ocurrir </t>
  </si>
  <si>
    <t xml:space="preserve">Efecto o consecuencia
Lo que podría llevar a… </t>
  </si>
  <si>
    <t xml:space="preserve">Tipo de Riesgo
</t>
  </si>
  <si>
    <t>Probabilidad</t>
  </si>
  <si>
    <t>Impacto</t>
  </si>
  <si>
    <t>Evaluación</t>
  </si>
  <si>
    <t>Diseño de controles</t>
  </si>
  <si>
    <t>Valoración de controles</t>
  </si>
  <si>
    <t>RESULTADO EJECUCIÓN DEL CONTROL</t>
  </si>
  <si>
    <t>SOLIDEZ INDIVIDUAL DEL CONTROL</t>
  </si>
  <si>
    <t>SOLIDEZ DEL CONJUNTO  DE CONTROLES</t>
  </si>
  <si>
    <t>IMPACTO 1</t>
  </si>
  <si>
    <t>IMPACTO 2</t>
  </si>
  <si>
    <t>IMPACTO 3</t>
  </si>
  <si>
    <t>IMPACTO 4</t>
  </si>
  <si>
    <t>IMPACTO 5</t>
  </si>
  <si>
    <t>Descripción del control Identificado</t>
  </si>
  <si>
    <t>Responsable ejecución del control</t>
  </si>
  <si>
    <t>Periodicidad</t>
  </si>
  <si>
    <t>¿Cómo se realiza la actividad del control?</t>
  </si>
  <si>
    <t>¿Cómo se resuelven las observaciones o desviaciones con la ejecución del control?</t>
  </si>
  <si>
    <t>Evidencia de la ejecución del control</t>
  </si>
  <si>
    <t>Clasificación de las actividades de control</t>
  </si>
  <si>
    <t>¿Existe un responsable asignado a la ejecución
del control?</t>
  </si>
  <si>
    <t>Calif</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</si>
  <si>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</si>
  <si>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</si>
  <si>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</si>
  <si>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</si>
  <si>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</si>
  <si>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</si>
  <si>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SUBTOTAL</t>
  </si>
  <si>
    <t>Peso del diseño del control</t>
  </si>
  <si>
    <t>¿Los controles ayudan a disminuir la probabilidad?</t>
  </si>
  <si>
    <t>¿Los controles ayudan a disminuir el impacto?</t>
  </si>
  <si>
    <t>Zona riesgo residual</t>
  </si>
  <si>
    <t>Actividad
(A control o a riesgo)</t>
  </si>
  <si>
    <t>Responsable</t>
  </si>
  <si>
    <t xml:space="preserve">Fecha de inicio </t>
  </si>
  <si>
    <t>Fecha Fin</t>
  </si>
  <si>
    <t>Indicador de cumplimiento de la actividad</t>
  </si>
  <si>
    <t>Actividad</t>
  </si>
  <si>
    <t>Recursos</t>
  </si>
  <si>
    <t>Qué hacer durante?</t>
  </si>
  <si>
    <t>Qué hacer después?</t>
  </si>
  <si>
    <t xml:space="preserve">Resultados del plan de contingencia y evidencias </t>
  </si>
  <si>
    <t xml:space="preserve">Descripción Cualitativa </t>
  </si>
  <si>
    <t xml:space="preserve">Resultado del indicador </t>
  </si>
  <si>
    <t>Evidencia</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</si>
  <si>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</si>
  <si>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 xml:space="preserve">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
</t>
  </si>
  <si>
    <r>
      <t xml:space="preserve">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t>
    </r>
    <r>
      <rPr>
        <strike/>
        <sz val="12"/>
        <rFont val="Tahoma"/>
      </rPr>
      <t xml:space="preserve">
</t>
    </r>
    <r>
      <rPr>
        <sz val="12"/>
        <rFont val="Tahoma"/>
      </rPr>
      <t>Entrega de Información incompleta e incoherente por parte de las áreas.
Falta de compromiso y desconocimiento de las áreas sobre la importancia del reporte y seguimiento de los proyectos de inversión 
No ejecución de las actividades programadas e indebida ejecución de los recursos financieros
Incorrecta identificación y definición del contexto estratégico del IDPC 
Seguimiento  inadecuado en la formulación y ejecución de las metas  institucionales</t>
    </r>
  </si>
  <si>
    <t xml:space="preserve">Incumplimiento de metas Plan de Desarrollo </t>
  </si>
  <si>
    <t xml:space="preserve">Castigos en el presupuesto asignado a la entidad.
Hallazgos por parte de los entes de control y sanciones administrativas.
Reprocesos en la gestión de la Entidad.
Deterioro de la imagen de la Entidad  y pérdida de credibilidad.
Generar información no confiable.  </t>
  </si>
  <si>
    <t>Reducir el riesgo
Se adoptan medidas para reducir la probabilidad o el impacto del riesgo, o ambos; por lo general conlleva a la implementación de controles.</t>
  </si>
  <si>
    <t xml:space="preserve">Jefe Oficina Asesora de Planeación </t>
  </si>
  <si>
    <t xml:space="preserve">Semestral </t>
  </si>
  <si>
    <t>Se lleva a cabo mesas de trabajo con los responsables de los planes y se realiza seguimiento a la ejecución, se analizan las brechas presentadas y se generan acciones para el cumplimiento de los objetivos.</t>
  </si>
  <si>
    <t xml:space="preserve">Brindando asesoría y acompañamiento al proceso correspondiente en la implementación de acciones para eliminar las brechas presentadas </t>
  </si>
  <si>
    <t xml:space="preserve">Actas de reunión </t>
  </si>
  <si>
    <t>Preventivo y Detectivo</t>
  </si>
  <si>
    <t>Asignado</t>
  </si>
  <si>
    <t>Adecuado</t>
  </si>
  <si>
    <t>Oportuna</t>
  </si>
  <si>
    <t>Prevenir</t>
  </si>
  <si>
    <t>Confiable</t>
  </si>
  <si>
    <t>No se investigan y resuelven oportunamente</t>
  </si>
  <si>
    <t>Completa</t>
  </si>
  <si>
    <t>Moderado</t>
  </si>
  <si>
    <t>Directamente</t>
  </si>
  <si>
    <t>Realizar  jornadas de sensibilización con los lideres, coordinadores y/o responsables de los proyectos;  con el fin de indicar el estado de definición, formulación y seguimiento de las metas institucionales.</t>
  </si>
  <si>
    <t>Equipo Planeación</t>
  </si>
  <si>
    <t xml:space="preserve">Jornadas de sensibilización realizadas / Jornadas de sensibilización programadas </t>
  </si>
  <si>
    <t>No aplica</t>
  </si>
  <si>
    <t xml:space="preserve">Bimestral </t>
  </si>
  <si>
    <t>En sesión del comité respectivo se da informe del comportamiento y resultado de la ejecución de las metas físicas y financieras del IDPC</t>
  </si>
  <si>
    <t xml:space="preserve">realizando seguimiento a las recomendaciones dadas y brindando alertas oportunas para el cumplimiento de las metas propuestas </t>
  </si>
  <si>
    <t>Actas de reunión y/o informe correspondiente</t>
  </si>
  <si>
    <t>Se investigan y resuelven oportunamente</t>
  </si>
  <si>
    <t>Generar alertas al cumplimiento de metas físicas y financieras</t>
  </si>
  <si>
    <t xml:space="preserve">No de alertas generadas </t>
  </si>
  <si>
    <t xml:space="preserve">Anual </t>
  </si>
  <si>
    <t>Todos los planes institucionales deben estar formulados de conformidad con la programación establecida en el indicador de formulación oportuna de planes institucionales, del proceso Direccionamiento Estratégico.</t>
  </si>
  <si>
    <t xml:space="preserve">Dando alertas al responsable del proyecto en el comité correspondiente o por comunicación oficial </t>
  </si>
  <si>
    <t xml:space="preserve">Hoja de vida del indicador de Formulación oportuna a planes institucionales </t>
  </si>
  <si>
    <t xml:space="preserve">Preventivo </t>
  </si>
  <si>
    <t xml:space="preserve">Realizar seguimiento a la gestión del Plan Anual de Adquisiciones. </t>
  </si>
  <si>
    <t>2 informes de seguimiento a la gestión del Plan Anual de Adquisiciones del IDPC.</t>
  </si>
  <si>
    <t>Realizar el seguimiento y evaluación de los proyectos de inversión con el fin de generar
alertas que permitan tomar decisiones para mejorar su ejecución y garantizar la articulación
con las políticas del Plan de Desarrollo Distrital, Plan Estratégico Sectorial, los Planes
Estratégicos Culturales y el Plan Estratégico Institucional</t>
  </si>
  <si>
    <t xml:space="preserve">
Falta de compromiso y desconocimiento de las áreas sobre la importancia del reporte y seguimiento de los proyectos de inversión y  mestas del plan de desarrollo
Falta de revisión y seguimiento del líder o responsable de remitir el avance de la ejecución de los planes, metas  y/o proyectos a cargo.
debilidad en los lineamientos para generar el reporte de la información y generación de informes </t>
  </si>
  <si>
    <t xml:space="preserve">Reportes con errores e información no veraz </t>
  </si>
  <si>
    <t xml:space="preserve">Hallazgos por parte de los entes de control y sanciones administrativas.
Reprocesos en la gestión de la Entidad.
Deterioro de la imagen de la Entidad  y pérdida de credibilidad.
</t>
  </si>
  <si>
    <t>Mensual</t>
  </si>
  <si>
    <t xml:space="preserve">Revisar la coherencia entre el objeto contractual, los recursos estimados en el Plan Anual de Adquisiciones, y la clasificación de la inversión definida en el Plan Operativo Anual de Inversión, con el fin de validar la  información.
</t>
  </si>
  <si>
    <t xml:space="preserve">Dando a conocer el resultado del seguimiento y control realizado y así evidenciar las oportunidades de mejora a implementar </t>
  </si>
  <si>
    <t xml:space="preserve">actas de reunión y correos electrónicos </t>
  </si>
  <si>
    <t>No disminuye</t>
  </si>
  <si>
    <t>llevar a cabo sensibilización y/o capacitación a los responsables del reporte de la información en el adecuado seguimiento y registro de la información solicitada</t>
  </si>
  <si>
    <t xml:space="preserve">2 sensibilizaciones para el correcto reporte de la información solicitada </t>
  </si>
  <si>
    <t>Inscribir, registrar y actualizar los proyectos de inversión del IDPC en coherencia con los lineamientos distritales y la normativa vigente para la efectiva planeación y articulación de los mismos con el horizonte estratégico institucional</t>
  </si>
  <si>
    <t xml:space="preserve">Demoras en la entrega de la información a reportar por parte de los responsables de los procesos y subdirecciones
 </t>
  </si>
  <si>
    <t>Incumplimiento en los plazos de entrega de la información requerida por entes de control o entidades del distrito.</t>
  </si>
  <si>
    <t>Cumplimiento</t>
  </si>
  <si>
    <t>Compartir el riesgo
Se reduce la probabilidad o el impacto del riesgo transfiriendo o compartiendo una parte de este. Los riesgos de corrupción se pueden compartir pero no se puede transferir su responsabilidad.</t>
  </si>
  <si>
    <t xml:space="preserve">Revisar la coherencia entre los reporte anteriores, las metas programadas y las justificaciones relacionadas </t>
  </si>
  <si>
    <t xml:space="preserve">Dando a conocer las observaciones frente al reporte para su ajuste </t>
  </si>
  <si>
    <t xml:space="preserve">Correos electrónico </t>
  </si>
  <si>
    <t>llevar a cabo sensibilización y/o capacitación a los responsables del reporte de la información en la oportunidad  de la información solicitada</t>
  </si>
  <si>
    <t xml:space="preserve">2 sensibilizaciones para el reporte oportuno de la información solicitada </t>
  </si>
  <si>
    <t xml:space="preserve">Humanos y tecnológicos </t>
  </si>
  <si>
    <t>Jefe OAP</t>
  </si>
  <si>
    <t xml:space="preserve">Solicitar la información de Inmediato
Aumentar la capacidad (horas Extras) para entregar la información en el menor tiempo posible </t>
  </si>
  <si>
    <t xml:space="preserve">Informar los incumplimientos de la oportunidad de la información a los responsable </t>
  </si>
  <si>
    <t xml:space="preserve">Entrega de la información </t>
  </si>
  <si>
    <r>
      <rPr>
        <b/>
        <sz val="10"/>
        <color theme="0"/>
        <rFont val="Arial"/>
      </rPr>
      <t xml:space="preserve">Aceptar el riesgo
</t>
    </r>
    <r>
      <rPr>
        <sz val="10"/>
        <color theme="0"/>
        <rFont val="Arial"/>
      </rPr>
      <t xml:space="preserve">
No se adopta ninguna medida que afecte la probabilidad o el impacto del riesgo. (Ningún riesgo de corrupción podrá ser aceptado).</t>
    </r>
  </si>
  <si>
    <t>Políticos</t>
  </si>
  <si>
    <t>Operativo</t>
  </si>
  <si>
    <r>
      <rPr>
        <b/>
        <sz val="10"/>
        <color theme="0"/>
        <rFont val="Arial"/>
      </rPr>
      <t xml:space="preserve">Reducir el riesgo
</t>
    </r>
    <r>
      <rPr>
        <sz val="10"/>
        <color theme="0"/>
        <rFont val="Arial"/>
      </rPr>
      <t xml:space="preserve">
Se adoptan medidas para reducir la probabilidad o el impacto del riesgo, o ambos; por lo general conlleva a la implementación de controles.</t>
    </r>
  </si>
  <si>
    <t>Sociales</t>
  </si>
  <si>
    <r>
      <rPr>
        <b/>
        <sz val="10"/>
        <color theme="0"/>
        <rFont val="Arial"/>
      </rPr>
      <t xml:space="preserve">Compartir el riesgo
</t>
    </r>
    <r>
      <rPr>
        <sz val="10"/>
        <color theme="0"/>
        <rFont val="Arial"/>
      </rPr>
      <t xml:space="preserve">
Se reduce la probabilidad o el impacto del riesgo transfiriendo o compartiendo una parte de este. Los riesgos de corrupción se pueden compartir pero no se puede transferir su responsabilidad.</t>
    </r>
  </si>
  <si>
    <t>Salidas</t>
  </si>
  <si>
    <t>Tecnológicos</t>
  </si>
  <si>
    <r>
      <rPr>
        <b/>
        <sz val="10"/>
        <color theme="0"/>
        <rFont val="Arial"/>
      </rPr>
      <t xml:space="preserve">Evitar el riesgo
</t>
    </r>
    <r>
      <rPr>
        <sz val="10"/>
        <color theme="0"/>
        <rFont val="Arial"/>
      </rPr>
      <t xml:space="preserve">
Se abandonan las actividades que dan lugar al riesgo, es decir, no iniciar o no continuar con la actividad que lo provoca.</t>
    </r>
  </si>
  <si>
    <t>Personal</t>
  </si>
  <si>
    <t>Imagen o reputacional</t>
  </si>
  <si>
    <t>Percepción de la ciudadanía</t>
  </si>
  <si>
    <t>Procesos</t>
  </si>
  <si>
    <t>Corrupción</t>
  </si>
  <si>
    <t>Seguridad digital</t>
  </si>
  <si>
    <t>Seguridad y salud en el trabajo</t>
  </si>
  <si>
    <t>Fuerte</t>
  </si>
  <si>
    <t>No asignado</t>
  </si>
  <si>
    <t>No adecuado</t>
  </si>
  <si>
    <t>Inoportuna</t>
  </si>
  <si>
    <t>Detectar</t>
  </si>
  <si>
    <t>No confiable</t>
  </si>
  <si>
    <t>Incompleta</t>
  </si>
  <si>
    <t>Indirectamente</t>
  </si>
  <si>
    <t>No es un control</t>
  </si>
  <si>
    <t>No existe</t>
  </si>
  <si>
    <t>Débil</t>
  </si>
  <si>
    <t>Fortalecimiento del SIG</t>
  </si>
  <si>
    <t>Asesorar, acompañar y sensibilizar a los procesos en la implementación de las políticas, lineamientos, metodologías y/o instrumentos de gestión, como segunda línea de defensa</t>
  </si>
  <si>
    <t xml:space="preserve">
Debilidad en la socialización de los lineamiento definidos para la implementación y seguimiento de las practicas de mejoramiento definidas (documentación, Indicadores, riesgos, Etc.) 
Indebida en la implementación y ejecución de los procedimientos y los lineamientos del SIG </t>
  </si>
  <si>
    <t xml:space="preserve">Incumplimiento de los procedimientos y lineamientos definidos por el proceso de Fortalecimiento del  SIG </t>
  </si>
  <si>
    <t xml:space="preserve">
Hallazgos en auditorías y verificaciones de entes de control .
Entrega de información fuera del plazo establecido 
Perdida de imagen institucional</t>
  </si>
  <si>
    <t>Equipo SIG</t>
  </si>
  <si>
    <t xml:space="preserve">Acta de reunión </t>
  </si>
  <si>
    <t>Realizar campañas de socialización de los lineamientos y documentos generados por el proceso de Fortalecimiento del SIG</t>
  </si>
  <si>
    <t xml:space="preserve">2 Socializaciones de los lineamientos y documentos del proceso </t>
  </si>
  <si>
    <t xml:space="preserve">Implementar los lineamientos, políticas y estratégicas relacionadas con la implementación y mejora del Sistema integrado de Gestión - SIG y el Modelo Integrado de Planeación y Gestión - MIPG
</t>
  </si>
  <si>
    <t>No empoderamiento de la alta dirección en cuanto a la implementación de las políticas definidas por el MIPG.
Falta de conocimiento de las políticas relacionadas con el MIPG.
Debilidad en la socialización de los lineamientos relacionados con las políticas del MIPG</t>
  </si>
  <si>
    <t xml:space="preserve">Incumplimiento de la meta de implementación del MIPG en el Instituto </t>
  </si>
  <si>
    <t xml:space="preserve">Jefe de la Oficina Asesora de Planeación </t>
  </si>
  <si>
    <t>En el comité respectivo se muestran los resultados de la implementación de cada política según los lineamientos del MIPG</t>
  </si>
  <si>
    <t>Dar a conocer a los funcionarios y contratistas  las políticas relacionadas con el MIPG , los resultados obtenidos en la implementación de las mismas y las recomendaciones necesarias para el cumplimiento de los lineamientos del MIPG</t>
  </si>
  <si>
    <t>2 Socializaciones de las políticas relacionadas con el MIPG</t>
  </si>
  <si>
    <t>Económicos</t>
  </si>
  <si>
    <t>Medioambientales</t>
  </si>
  <si>
    <t>Gerencial</t>
  </si>
  <si>
    <t>Plan de manejo "acciones de mitigacion"</t>
  </si>
  <si>
    <t xml:space="preserve">Riesgo
Podria ocurrir </t>
  </si>
  <si>
    <t>Comunicación Estratégica</t>
  </si>
  <si>
    <t>Comunicar la información interna y externa del Instituto a través de la formulación e implementación la Política de Contenidos y Comunicación y del Plan estratégico de comunicación y contenidos,
para fortalecer así la valoración y apropiación social del Patrimonio.</t>
  </si>
  <si>
    <t xml:space="preserve">Comunicación Interna y/o externa aspectos del patrimonio cultural o la gestión institucional </t>
  </si>
  <si>
    <t xml:space="preserve">No se informa por parte de las subdirecciones de la información a actualizar o publicar.
No existe un responsable o delegado en cada área para responder o administrar la información a publicar.
No unificación de criterios en cuanto a las publicaciones a realizar.
Comunicación no asertiva entre los actores que desean dar a conocer un contenido o tema del patrimonio cultural.
Problemas técnicos en el funcionamiento de la página.
Fallas con el servidor adoptado.
Falta de Back Ups por parte del proceso de Sistemas de Información y Tecnología.
</t>
  </si>
  <si>
    <t>Divulgación inadecuada del patrimonio de la ciudad o la gestión Institucional</t>
  </si>
  <si>
    <t>Incumplimiento en los objetivos del proceso de Comunicación Estratégica.
Información Inconsistente  en la página con la realidad de la entidad.
Posibles hallazgos por parte de los entes de control.
Pérdida de Imagen Institucional ante la ciudadanía.
Pérdida de Información.</t>
  </si>
  <si>
    <t>Validación y aprobación por parte del área competente o líder del proceso.</t>
  </si>
  <si>
    <t>Líder del proceso de Comunicaciones y Líder del Proceso solicitante</t>
  </si>
  <si>
    <t>Diario</t>
  </si>
  <si>
    <t>1. Solicitud del áreas para la divulgación de la información.
2. Reportería con el área competente o responsable para la recopilación de la información.
3. Validación y aprobación del material producido en comunicaciones por parte del área competente o responsable.
4. Seguimiento y validación de las comunicaciones a generar a través del cuadro de planeación y seguimiento al trabajo de comunicaciones.</t>
  </si>
  <si>
    <t>Se realizan los ajustes que el área solicite hasta cuando las dos partes lleguen a un acuerdo.</t>
  </si>
  <si>
    <t>Correos electrónico de ajustes o correcciones solicitadas.</t>
  </si>
  <si>
    <t xml:space="preserve">Definir la necesidad de información desde cada área para generar desde Comunicaciones la estrategia y el público de impacto. </t>
  </si>
  <si>
    <t>Líder del Proceso de Comunicación Estratégica</t>
  </si>
  <si>
    <t>No de solicitudes recibidas y socializadas/total de solicitudes recibidas</t>
  </si>
  <si>
    <t>1. Monitoreo de la información publicada en medios relacionada con el IDPC.
2. Se transmite la preocupación al área competente.
3. Se establece un plan de acción de acuerdo con la situación en particular.
4. Se ejecuta el plan de acción definido  a la mayor brevedad.</t>
  </si>
  <si>
    <t>Vocero, comunicado de prensa, equipo de trabajo, redes, canales de comunicación.</t>
  </si>
  <si>
    <t>Líder del Proceso de Comunicación Estratégica y Líder del Proceso Solicitante</t>
  </si>
  <si>
    <t>Ejecutar el plan que se defina de acuerdo con la situación</t>
  </si>
  <si>
    <t>Monitorear para conformar el impacto que tuvo.</t>
  </si>
  <si>
    <t>Información rectificada en medios de comunicación</t>
  </si>
  <si>
    <t>Cronograma de actividades mensuales el cual es enviado de manera semanal a los Subdirectores a fin de que se validen los contenidos a divulgar y/o publicar.</t>
  </si>
  <si>
    <t xml:space="preserve">Líder del proceso de Comunicaciones </t>
  </si>
  <si>
    <t xml:space="preserve">Se revisa que cada contratista responda a la solicitud de acuerdo con las actividades definidas en el cronograma </t>
  </si>
  <si>
    <t>Cada contratista se encarga de realizar el ajuste solicitado.</t>
  </si>
  <si>
    <t>Definir con los lideres de proceso los responsables de gestionar, revisar y monitorear la información a publicar</t>
  </si>
  <si>
    <t>Líder del equipo de Comunicación Estratégica</t>
  </si>
  <si>
    <t xml:space="preserve">1 persona responsable por proceso </t>
  </si>
  <si>
    <t xml:space="preserve">Realizar mesas de trabajo de concertación cuando se presente novedades u observaciones frente a las piezas , formas o canales para comunicar la información </t>
  </si>
  <si>
    <t xml:space="preserve">No de mesas realizadas en el periodo </t>
  </si>
  <si>
    <t xml:space="preserve">Solicitar Back Ups al proceso de Sistemas de Información y Tecnología mensualmente a través de mesa de ayuda </t>
  </si>
  <si>
    <t xml:space="preserve">1 solicitud mensual </t>
  </si>
  <si>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</si>
  <si>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</si>
  <si>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</si>
  <si>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</si>
  <si>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Infraestructuta</t>
  </si>
  <si>
    <t>Amenza</t>
  </si>
  <si>
    <t>Atención a la Ciudadanía</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</si>
  <si>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</si>
  <si>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Tiempo de espera prologado
Falta calidez y amabilidad en la atención al ciudadano
Desconocimiento de los trámites y servicios que presta la entidad por el personal</t>
  </si>
  <si>
    <t>Insatisfacción del ciudadano frente a la atención recibida</t>
  </si>
  <si>
    <t xml:space="preserve">Mala percepción del ciudadano de la entidad y mala imagen Institucional </t>
  </si>
  <si>
    <t>Brindar acompañamiento al ciudadano para recibir sus Quejas y Reclamos, de acuerdo con la asesoría técnica realizada por las dependencias misionales (los días martes  o cuando se requiera).</t>
  </si>
  <si>
    <t xml:space="preserve">Profesionales asignados del grupo de atención a la  ciudadanía, transparencia y acceso a la información pública. </t>
  </si>
  <si>
    <t>Cada ves que se solicitan el acompañamiento</t>
  </si>
  <si>
    <t>Se brinda atención presencial a el(os) los ciudadano(s) que recibieron la asistencia técnica, se recepcionan las quejas y/o reclamos y se aplica la encuesta de satisfacción.</t>
  </si>
  <si>
    <t>Facilita a el/los ciudadano(s) interponer su queja o reclamo y medir el nivel de satisfacción de los mismos.</t>
  </si>
  <si>
    <t>Base de datos con información de usuarios externos, registrando el tipo de acompañamiento brindado.</t>
  </si>
  <si>
    <t>PREVENTIVO</t>
  </si>
  <si>
    <t xml:space="preserve">
Socializar resultados de la medición de la satisfacción al ciudadano con el fin que se tomen decisiones respectivas   
Capacitar a las personas que brindan atención al ciudadano en temas relacionados al protocolo de atención. </t>
  </si>
  <si>
    <t>Profesional Subdirección de Gestión Corporativa (grupo de Atención a la Ciudadanía, Transparencia y Acceso a la Información Pública)</t>
  </si>
  <si>
    <t xml:space="preserve">
Presentar dos(2) veces al año los resultados de medición de la satisfacción al ciudadano  
No. De capacitaciones realizadas/ No. De capacitaciones programadas (2)</t>
  </si>
  <si>
    <r>
      <rPr>
        <b/>
        <sz val="11"/>
        <rFont val="Tahoma"/>
      </rPr>
      <t xml:space="preserve">Acciones de control: </t>
    </r>
    <r>
      <rPr>
        <sz val="11"/>
        <rFont val="Tahoma"/>
      </rPr>
      <t xml:space="preserve">
- Se brindaron 11 acompañamientos presenciales en la sede palomar los días martes de cada semana, en los meses de enero, febrero, hasta el 17 de marzo. 
-Se realizó seguimiento a las PQRS de los meses de enero, febrero y marzo. Al mes de abril se esta realizando seguimiento aún. 
-Se elaboró el informe semestral del defensor del ciudadano del ultimo semestre de 2019. 
</t>
    </r>
    <r>
      <rPr>
        <b/>
        <sz val="11"/>
        <rFont val="Tahoma"/>
      </rPr>
      <t xml:space="preserve">Acciones de mitigación: </t>
    </r>
    <r>
      <rPr>
        <sz val="11"/>
        <rFont val="Tahoma"/>
      </rPr>
      <t xml:space="preserve">
 En cumplimiento de las acciones previstas se realizaron las siguientes actividades de divulgación: 
- Infografía Promesa de Valor del Servicio
- Infografía Carta de Trato Digno
- Infografía satisfacción de la atención a la ciudadanía 
</t>
    </r>
  </si>
  <si>
    <t xml:space="preserve">1 acción de divulgación / 4 acciones a realizar en la vigencia
1 socialización de la medición de satisfacción al ciudadano </t>
  </si>
  <si>
    <r>
      <rPr>
        <b/>
        <sz val="11"/>
        <rFont val="Tahoma"/>
      </rPr>
      <t xml:space="preserve">EVIDENCIAS ACCIONES DE CONTROL: </t>
    </r>
    <r>
      <rPr>
        <sz val="11"/>
        <rFont val="Tahoma"/>
      </rPr>
      <t xml:space="preserve">
1.Matriz de citas y atención de los días martes y base de datos. 
2. Informes mensuales de satisfacción de los meses de enero, febrero, marzo y trimestral; Infografía satisfacción de la atención a la ciudadanía; pantallazo divulgación Informes de Satisfacción Ciudadana. 
3. Informe trimestral de seguimiento a Peticiones Quejas Reclamos y Soluciones y Pantallazo de Publicación informe PQRS
4. Informe semestral del defensor de ciudadano, corte diciembre de 2019.
</t>
    </r>
    <r>
      <rPr>
        <b/>
        <sz val="11"/>
        <rFont val="Tahoma"/>
      </rPr>
      <t xml:space="preserve">EVIDENCIAS ACCIONES DE MITIGACIÓN: </t>
    </r>
    <r>
      <rPr>
        <sz val="11"/>
        <rFont val="Tahoma"/>
      </rPr>
      <t xml:space="preserve">
5. Infografía Promesa de Valor del Servicio
6. Infografía Carta de Trato Digno
7. Infografía satisfacción de la atención a la ciudadanía 
8. Divulgación página web</t>
    </r>
  </si>
  <si>
    <t xml:space="preserve">Realizar seguimiento a  las quejas o reclamos presentadas por el ciudadano y presentar informe semestral.  </t>
  </si>
  <si>
    <t xml:space="preserve">Defensor del Ciudadano </t>
  </si>
  <si>
    <t>Cada vez que se presenta(n) queja(s)</t>
  </si>
  <si>
    <t xml:space="preserve">Recopila la información de las quejas y reclamos recibidas y se verifica que se emitan las respuestas dentro de los términos.
Se reciben y analizan los resultados de las encuestas de satisfacción al ciudadanía.      </t>
  </si>
  <si>
    <t xml:space="preserve">Se analizan los resultados de seguimiento de las respuestas  quejas y reclamos respondidas y los resultados de las encuestas de satisfacción,  identificando las razones de insatisfacción que deberán ser prioritarias por el defensor al ciudadano. </t>
  </si>
  <si>
    <t xml:space="preserve">Informe semestral del defensor del ciudadano
Informe de Peticiones Quejas Reclamos y Soluciones </t>
  </si>
  <si>
    <t>DETECTIVO</t>
  </si>
  <si>
    <t xml:space="preserve">Atención de Trámites </t>
  </si>
  <si>
    <t>Por la demora en la solución de los trámites por parte de las áreas misionales
Existencia de personal sin la integridad requerida</t>
  </si>
  <si>
    <t xml:space="preserve">Recepción de dadivas por dar respuesta oportuna o prioritaria a un trámite </t>
  </si>
  <si>
    <t xml:space="preserve">Mala imagen de la entidad 
Desconfianza por parte de la ciudadanía
Aparición de cadenas corruptas de los trámites  del IDPC </t>
  </si>
  <si>
    <t>*Realizar seguimientos a los tramites que ingresan al instituto y generar alerta sobre la demora en los procedimiento. 
*Código de integridad, Política de conflicto de intereses</t>
  </si>
  <si>
    <t xml:space="preserve">
Atención a la ciudadanía</t>
  </si>
  <si>
    <t>mensual</t>
  </si>
  <si>
    <t xml:space="preserve">
Se realiza el seguimiento mediante correo electrónico, generando alertas a las dependencias responsables de los tramites (Subdirección de protección e intervención, Gestión territorial)
</t>
  </si>
  <si>
    <t xml:space="preserve">Priorizar la atención de las solicitudes próximas a vencer
</t>
  </si>
  <si>
    <t xml:space="preserve">Correos electrónicos de seguimiento y/o alerta remitidos a las dependencias
</t>
  </si>
  <si>
    <t>Divulgación y socialización ante la ciudadanía y usuarios internos, del portafolio de servicios (tiempos de los trámites, costos),  y  el protocolo de denuncias de actos de corrupción.
Socializar  el código de integridad y el conflicto de interés</t>
  </si>
  <si>
    <t>Profesional Subdirección de Gestión Corporativa (grupo de Atención a la Ciudadanía, Transparencia)</t>
  </si>
  <si>
    <t xml:space="preserve"> Número de acciones de divulgación del portafolio de servicios y trámites realizadas/Número de acciones de divulgación programadas (4)*100
No. de socializaciones realizadas/ No. De socializaciones programadas (1)</t>
  </si>
  <si>
    <t xml:space="preserve">
Aplicar el protocolo de denuncias de actos de corrupción</t>
  </si>
  <si>
    <t>1 profesional designado</t>
  </si>
  <si>
    <t>Profesional designado</t>
  </si>
  <si>
    <t>Recopilar las evidencias e informar  a la Oficina de control Interno Disciplinario</t>
  </si>
  <si>
    <t>Asegurarse que se informe a los entes de control respectivos y realizar el seguimiento del caso 
Reforzar los controles que fallaron</t>
  </si>
  <si>
    <t xml:space="preserve">Aplicación del protocolo de denuncias de corrupción 
Trámite y sanciones de denuncias de corrupción </t>
  </si>
  <si>
    <r>
      <rPr>
        <b/>
        <sz val="11"/>
        <rFont val="Tahoma"/>
      </rPr>
      <t>Acciones de control:</t>
    </r>
    <r>
      <rPr>
        <sz val="11"/>
        <rFont val="Tahoma"/>
      </rPr>
      <t xml:space="preserve">
En el primer cuatrimestre no se ha presentado denuncias por actos de corrupción por lo que no ha sido necesario aplicar el protocolo de denuncias de actos de corrupción
</t>
    </r>
    <r>
      <rPr>
        <b/>
        <sz val="11"/>
        <rFont val="Tahoma"/>
      </rPr>
      <t xml:space="preserve">Acciones de mitigación: </t>
    </r>
    <r>
      <rPr>
        <sz val="11"/>
        <rFont val="Tahoma"/>
      </rPr>
      <t xml:space="preserve">
Se realizaron las siguientes actividades de divulgación durante el I cuatrimestre de 2020.
- Infografía Sistema Distrital de Quejas y Reclamos ¿qué es?
- Infografía Sistema Distrital de Quejas y Soluciones ¿Cómo interponer una petición?
- Pieza de comunicación correspondencia 
- Pieza de comunicación canal de atención a la ciudadanía
</t>
    </r>
  </si>
  <si>
    <t>1  divulgación del portafolio de servicios y trámites realizada/ 4 Número de acciones de divulgación programadas en la vigencia</t>
  </si>
  <si>
    <r>
      <rPr>
        <b/>
        <sz val="11"/>
        <rFont val="Tahoma"/>
      </rPr>
      <t xml:space="preserve">EVIDENCIAS ACCIONES DE MITIGACIÓN: </t>
    </r>
    <r>
      <rPr>
        <sz val="11"/>
        <rFont val="Tahoma"/>
      </rPr>
      <t xml:space="preserve">
1. Pieza de comunicación correspondencia 
2. Pieza de comunicación canal de atención a la ciudadanía
3. Divulgación con la ciudadanía
4. Infografía Sistema Distrital de Quejas y Reclamos ¿qué es?
5. Infografía Sistema Distrital de Quejas y Soluciones ¿Cómo interponer una petición?
6. Divulgación página web</t>
    </r>
  </si>
  <si>
    <t xml:space="preserve">Transparencia y acceso a la información pública </t>
  </si>
  <si>
    <t>Porque los responsables no remiten la información para la publicación en la página web
Porque no revisan la actualización de la información</t>
  </si>
  <si>
    <t>Información desactualizada publicada en el enlace de transparencia de la página web</t>
  </si>
  <si>
    <t xml:space="preserve">Mala imagen de la entidad 
Desconfianza por parte de la ciudadanía
Incumplimiento de la garantía del acceso a la información pública  </t>
  </si>
  <si>
    <t xml:space="preserve">La definición del esquema de publicación de la página web </t>
  </si>
  <si>
    <t xml:space="preserve">Profesional de transparencia </t>
  </si>
  <si>
    <t xml:space="preserve">Desde cada dependencia y de conformidad con la normatividad vigente se define la información que deberá ser publicada en la página web de la entidad. </t>
  </si>
  <si>
    <t xml:space="preserve">Se determina la información a publicar, la dependencia responsable, la frecuencia de publicación de la información y de esta manera el compromiso del líder del proceso para remitir la información de manera oportuna para su publicación y sus actualizaciones correspondientes.  </t>
  </si>
  <si>
    <t xml:space="preserve">Esquema de publicación de la información </t>
  </si>
  <si>
    <t xml:space="preserve">
Actualizar el esquema de publicación 
Realizar dos (2) alertas para que los responsables de la publicación de la información, realicen la revisión y actualización de la información publicada en la web.  </t>
  </si>
  <si>
    <t>Esquema de publicación actualizado
Número de alertas generadas/total alertas programadas(2)*100</t>
  </si>
  <si>
    <r>
      <rPr>
        <b/>
        <sz val="11"/>
        <rFont val="Tahoma"/>
      </rPr>
      <t xml:space="preserve">Acciones de control: </t>
    </r>
    <r>
      <rPr>
        <sz val="11"/>
        <rFont val="Tahoma"/>
      </rPr>
      <t xml:space="preserve">
Se realizó la Publicación de información en la página web, atendiendo todas las solicitudes recibidas. </t>
    </r>
    <r>
      <rPr>
        <sz val="11"/>
        <color rgb="FFE36C09"/>
        <rFont val="Tahoma"/>
      </rPr>
      <t xml:space="preserve">
</t>
    </r>
    <r>
      <rPr>
        <sz val="11"/>
        <rFont val="Tahoma"/>
      </rPr>
      <t xml:space="preserve">El informe de implementación de la ley de transparencia se presenta en el mes de mayo. 
</t>
    </r>
    <r>
      <rPr>
        <b/>
        <sz val="11"/>
        <rFont val="Tahoma"/>
      </rPr>
      <t xml:space="preserve">
Acciones de mitigación: </t>
    </r>
    <r>
      <rPr>
        <sz val="11"/>
        <rFont val="Tahoma"/>
      </rPr>
      <t xml:space="preserve">
Durante el periodo en curso se elaboró en articulación con el equipo de Gestión Documental, el Esquema de Publicación de la Información en cumplimiento de la Ley de Transparencia y Derecho de Acceso a la Información Pública. 
El documento fue divulgado con las áreas competentes para los respectivos comentarios y aprobación. El documento será presentado para su respectiva aprobación en el Comité de Gestión y Desempeño Institucional una vez este sea convocado de manera virtual debido a la contingencia decretada por el COVID-19.
la primer alerta  esta programada para realizarse en el mes de mayo. </t>
    </r>
  </si>
  <si>
    <t>1 Esquema de publicación actualizado
0 alertas generadas/2l alertas programadas</t>
  </si>
  <si>
    <t xml:space="preserve">EVIDENCIAS ACCIONES DE CONTROL: 
Carpeta- atención a solicitud de publicación
EVIDENCIAS ACCIONES DE MITIGACIÓN:
1. Matriz Esquema de Publicación de Información
2. Correo de divulgación con las áreas competentes para comentarios y ajustes
</t>
  </si>
  <si>
    <t xml:space="preserve">Informe del estado de implementación de la ley de transparencia en la que se identifican las fortalezas debilidades y aspectos por mejorar.  </t>
  </si>
  <si>
    <t xml:space="preserve">Cuatrimestral </t>
  </si>
  <si>
    <t xml:space="preserve">Se realiza la verificación del cumplimiento de los requerimientos en el marco de la implementación de la ley de transparencia y se consolida la información en el informes estado de implementación de la ley de transparencia.  </t>
  </si>
  <si>
    <t>Se identifican las debilidades y fortalezas en el informe de transparencia y se informa a los responsable s del fallas para que se adelanten las acciones pertinentes.</t>
  </si>
  <si>
    <t xml:space="preserve">Informe del estado de implementación de  la Ley de Transparencia </t>
  </si>
  <si>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</si>
  <si>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</si>
  <si>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</si>
  <si>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</si>
  <si>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Formular, gestionar y orientar actuaciones en el territorio que permitan la protección, conservación y sostenibilidad del patrimonio cultural y natural del Distrito Capital.</t>
  </si>
  <si>
    <t xml:space="preserve">Identificar lineamientos relacionados con el patrimonio cultural del Distrito. </t>
  </si>
  <si>
    <t>Cambio en instrumentos de planificación territorial.
Cambio en las regulaciones y normas de patrimonio cultural.
Desconocimiento de propuestas normativas en materia de patrimonio cultural.</t>
  </si>
  <si>
    <t>Cambios en la normatividad y regulaciones en patrimonio cultural.</t>
  </si>
  <si>
    <t>Retraso en la ejecución de metas, planes, programas y proyectos. 
Hallazgos en auditorías.
Incumplimiento de la normatividad establecida para la formulación de instrumentos, planes y proyectos.</t>
  </si>
  <si>
    <t>Revisión y apoyo jurídico de las normas en materia de patrimonio cultural.</t>
  </si>
  <si>
    <t>Líder del proceso de Gestión Territorial</t>
  </si>
  <si>
    <t>Semestral</t>
  </si>
  <si>
    <t xml:space="preserve">Revisión de normatividad y cambios en regulaciones que puedan afectar el desarrollo de las actividades. </t>
  </si>
  <si>
    <t>No se ha usado</t>
  </si>
  <si>
    <t>No hay evidencia</t>
  </si>
  <si>
    <t>Detectivo</t>
  </si>
  <si>
    <t>Identificación de la normatividad vigente, y asignación de un profesional jurídico para la revisión de la legislación aplicable a la gestión territorial del patrimonio.</t>
  </si>
  <si>
    <t>Líder del proceso del proceso de Gestión Territorial - Apoyo Jurídico.</t>
  </si>
  <si>
    <t>1 normograma de legislación aplicable</t>
  </si>
  <si>
    <t>Humano
Tecnológico
Presupuestal</t>
  </si>
  <si>
    <t>Líder del proceso</t>
  </si>
  <si>
    <t>Reformular y ajustar el desarrollo de los planes, programas y proyectos a las disposiciones adoptadas.</t>
  </si>
  <si>
    <t xml:space="preserve">Realizar un informe semestral de la regulación vigente en materia de patrimonio cultural, y de propuestas normativas que afecten el proceso o la toma de decisiones. </t>
  </si>
  <si>
    <t>1 informe semestral</t>
  </si>
  <si>
    <t xml:space="preserve">Desarrollar lineamientos para el Sistema de Información Geográfico de Patrimonio del Distrito Capital - SIGPC-, y atender las solicitudes de información cartográfica. </t>
  </si>
  <si>
    <t>Escasa arquitectura de software de sistemas de información.
Incompatibilidad de versionamiento del server ArcGIS (Versión 10.3) con respecto a las licencias vigentes (Versión 10.7).
Incumplimiento de entrega de información oportuna de trámites y solicitudes radicadas para intervención en BIC's.
Insuficiente asignación presupuestal para el desarrollo del proyecto del Software de SIG.
Conocimiento limitado en la gestion y metodologias de desarrollo de software.
Insuficiente personal para la ejecución del proyecto de desarrollo.</t>
  </si>
  <si>
    <t xml:space="preserve">Interrumpir el desarrollo de la herramienta que garantice la consulta de información centralizada y geográfica de los BIC's del Distrito Capital. </t>
  </si>
  <si>
    <t>Pérdida de confianza e imagen institucional. 
Desactualización cartográfica que afecta la toma de decisiones.
Información desactualizada e incompleta misional de las intervenciones e información general en BIC's.
Expedientes e información incompleta sin georreferenciar en Bienes de Interés de Cultural.
Inaccesibilidad de la información completa georreferenciada.
Incumplimiento de la función y competencia misional.</t>
  </si>
  <si>
    <t>Se realizan mesas técnicas mensuales con el líder del proceso para el levantamiento de requerimientos del Sistema de Información Geográfico de la entidad.</t>
  </si>
  <si>
    <t>Reuniones de seguimiento y control</t>
  </si>
  <si>
    <t>Creación de Actas de Compromisos</t>
  </si>
  <si>
    <t>Actas de Reunión</t>
  </si>
  <si>
    <t>Actualizar y ajustar la metodología de desarrollo de software de acuerdo a los requirimientos identificados en la entidad.</t>
  </si>
  <si>
    <t>Líder del proceso del proceso de Gestión Territorial - Equipo Sistema de Información Geográfico-SIG.</t>
  </si>
  <si>
    <t>1 documento de especificaciones funcionales actualizado según demanda (Documento Word)</t>
  </si>
  <si>
    <t>Mesas técnicas y reuniones con el líder para atender con prioridad los requerimientos del SIGPC.</t>
  </si>
  <si>
    <t xml:space="preserve">Seguimiento y control de avances de levantamiento de requerimientos para el desarrollo del SIGPC. </t>
  </si>
  <si>
    <t xml:space="preserve">Reportar al líder del proceso la actualización o ajustes solicitados. </t>
  </si>
  <si>
    <t>100% de actualización de las Licencias</t>
  </si>
  <si>
    <t>Gestión de recursos para el desarrollo del Sistema de Información Geográfico.</t>
  </si>
  <si>
    <t>1 ficha del desarrollo del proyecto</t>
  </si>
  <si>
    <t xml:space="preserve">Inoportuna entrega de información de los procesos misionales.
Incumplimiento de los atributos o requisitos establecidos por IDECA.
Carencia de equipo técnico especializado para la normalización y estructuración de la información. </t>
  </si>
  <si>
    <t>Incumplimiento de los compromisos y la entrega de información geográfica actualizada en BIC's a entes externos (IDECA).</t>
  </si>
  <si>
    <t xml:space="preserve">Información obsoleta y desactualizada para consulta a la ciudadanía en Mapas Bogotá y Datos Abiertos (plataformas estatales).
Pérdida de confianza en relaciones interinstitucionales. </t>
  </si>
  <si>
    <t>En los procedimientos misionales de protección o intervención del patrimonio, se establece la actividad de remitir mensualmente al responsable del Sistema de Información Geográfica la información de trámites, para la actualización de la base de BIC.</t>
  </si>
  <si>
    <t>Líderes de equipo y Subdirector del proceso de protección e intervención.</t>
  </si>
  <si>
    <t>No se ha ejecutado</t>
  </si>
  <si>
    <t>No se relaciona</t>
  </si>
  <si>
    <t>Preventivo</t>
  </si>
  <si>
    <t xml:space="preserve">Establecer unos criterios de entrega y recepción de la información. </t>
  </si>
  <si>
    <t>Líder del Equipo Sistema de Información Geográfico-SIG.</t>
  </si>
  <si>
    <t>1 documento publicado</t>
  </si>
  <si>
    <t>Solicitud de información a responsable del proceso a través de una comunicación oficial interna.</t>
  </si>
  <si>
    <t>Humano
Tecnológico</t>
  </si>
  <si>
    <t>Actualizar y modificar la información de acuerdo a los cambios identificados por el equipo SIG.
Suministrar la información al ente externo de los campos geográficos de acuerdo a los compromisos.</t>
  </si>
  <si>
    <t>Reportar al líder del proceso el incumplimiento en la entrega de información por los responsables de los procedimientos.</t>
  </si>
  <si>
    <t>Documentar las actividades de verificación y revisión de la información suministrada.</t>
  </si>
  <si>
    <t>11 actividades de verificación</t>
  </si>
  <si>
    <t>Acompañar y dar concepto en lo concerniente al patrimonio cultural, a los proyectos
relacionados con instrumentos de ordenamiento, planeación y gestión.</t>
  </si>
  <si>
    <t xml:space="preserve">Demora en la asignación o traslado de la solicitud o trámite al profesional. 
Falta de control de solicitudes de trámites asignados a la Subdirección de Gestión Territorial.
Deficiencias en los sistemas de información. 
Falta de información sobre el estado del proceso del instrumento de planeación o gestión. 
Desconocimiento de los temas asignados y tiempos establecidos. 
Falta de compromiso por los profesionales para atender las solicitudes asignadas. </t>
  </si>
  <si>
    <t>Incumplimiento e inoportunidad en la respuesta al requerimiento o solicitud relacionada con instrumentos de planeación o gestión.</t>
  </si>
  <si>
    <t>Perjuicio o afectaciones al usuario, peticionario o ciudadano.
Hallazgos en auditorías.
Demandas o sanciones disciplinarias.
Represamiento o acumulación de solicitudes y requerimientos.</t>
  </si>
  <si>
    <t>Líder del Equipo de Norma e Instrumentos y Subdirector de Gestión Territorial.</t>
  </si>
  <si>
    <t>Compromisos consignados en Actas de Reunión y Sistema ORFEO.</t>
  </si>
  <si>
    <t>Registro y seguimiento de solicitudes de entrada asignadas al equipo de normas e instrumentos en Base de Datos de la Subdirección.</t>
  </si>
  <si>
    <t>Personal de la Subdirección, seguimiento ORFEO.</t>
  </si>
  <si>
    <t>Semanal</t>
  </si>
  <si>
    <t>Diligenciamiento en base de datos y verificación de los ORFEOS asignados a cada profesional del equipo para su registro.</t>
  </si>
  <si>
    <t xml:space="preserve">Monitoreo de la asignación de ORFEOS a la Subdirección para informar al líder del proceso. </t>
  </si>
  <si>
    <t>Asignación en ORFEO</t>
  </si>
  <si>
    <t>Envío de correos o alertas a los profesionales informando la fecha de vencimiento de las solicitudes.</t>
  </si>
  <si>
    <t>Envío de correos electrónicos a profesionales y partes responsables de la emisión del concepto.</t>
  </si>
  <si>
    <t>Envío de correo al líder del equipo con copia al profesional asignado.</t>
  </si>
  <si>
    <t>Correos electrónicos</t>
  </si>
  <si>
    <t>Informe de radicados pendientes de tramitar, balance general de las solicitudes de entrada para priorizar la atención de solicitudes próximas a vencer.</t>
  </si>
  <si>
    <t>Verificación de las solicitudes de entrada pendientes de tramitar y próximas a vencer.</t>
  </si>
  <si>
    <t>Se da prioridad a las solicitudes de entrada próximas a vencer.</t>
  </si>
  <si>
    <t>Informes de radicados</t>
  </si>
  <si>
    <t>Gestionar la articulación y coordinación de las entidades e interesados en la gestión
territorial del patrimonio cultural.</t>
  </si>
  <si>
    <t>Ofrecimiento de dadivas o regalos. 
Falta de ética de los profesionales responsables de la ejecución de acciones de la Subdirección de Gestión Territorial del Patrimonio.</t>
  </si>
  <si>
    <t>Plagio, manipulación y cohecho en el accionar de la Subdirección de Gestión Territorial del Patrimonio.</t>
  </si>
  <si>
    <t>Sanciones administrativas, legales y disciplinarias.
Violación de los derechos de los ciudadanos.
Pérdida de imagen y confianza institucional.</t>
  </si>
  <si>
    <t xml:space="preserve">Se tienen establecidas actividades de verificación, revisión y aprobación de respuestas a cargo de los líderes del equipo y Subdirector del proceso. </t>
  </si>
  <si>
    <t>Líder del Equipo y Subdirector de Gestión Territorial.</t>
  </si>
  <si>
    <t>Según asignación en ORFEO</t>
  </si>
  <si>
    <t>Verificación de las asignaciones de ORFEO a los profesionales, revisión jurídica y del líder del proceso, como flujo de aprobación.</t>
  </si>
  <si>
    <t xml:space="preserve">Devolución de los oficios y productos para ajustar según observaciones. </t>
  </si>
  <si>
    <t xml:space="preserve">Asignación en ORFEO y productos ajustados. </t>
  </si>
  <si>
    <t>Espacios para informar al Subdirector sobre algún posible hecho de manipulación o cohecho en el accionar de la Subdirección a través de un buzón para esta información (personal o anónima)</t>
  </si>
  <si>
    <t xml:space="preserve">Profesionales de la Subdirección y Líder del Equipo. </t>
  </si>
  <si>
    <t xml:space="preserve">1 revisión mensual de buzón de información </t>
  </si>
  <si>
    <t>Realizar la denuncia o queja ante la autoridad competente del posible cohecho o manipulación.</t>
  </si>
  <si>
    <t>Humano
Presupuestal
Tecnológico</t>
  </si>
  <si>
    <t xml:space="preserve">Informar a las autoridades competentes para realizar las investigaciones correspondientes. </t>
  </si>
  <si>
    <t xml:space="preserve">Aplicar las sanciones, castigos o aclaraciones correspondientes, y revisar nuevamente la información del trámite o solicitud objeto de denuncia. </t>
  </si>
  <si>
    <t>Plataforma estratégica de la entidad.</t>
  </si>
  <si>
    <t xml:space="preserve">Dirección, OAP y Líder del proceso. </t>
  </si>
  <si>
    <t>Trimestral</t>
  </si>
  <si>
    <t xml:space="preserve">Solicitudes de ajustes a la formulación del Plan Operativo Anual según la ejecución de actividades. </t>
  </si>
  <si>
    <t>Plan Operativo Anual - POA.</t>
  </si>
  <si>
    <t>Intereses particulales.
Clientelismo. 
Influencia de terceros.</t>
  </si>
  <si>
    <t>Tráfico de influencias para la emisión de
comunicaciones oficiales, en beneficio de terceros.</t>
  </si>
  <si>
    <t>Investigación disciplinaria.
Baja gestión de la entidad.
Pérdida de imagen y confianza institucional.</t>
  </si>
  <si>
    <t>Asignación de ORFEOS y solicitudes de entrada a los profesionales para su atención según orden de llegada.</t>
  </si>
  <si>
    <t xml:space="preserve">Realizar la denuncia o queja ante la autoridad competente del posible tráfico de influencias. </t>
  </si>
  <si>
    <t xml:space="preserve">Protección e Intervención del Patrrimonio </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</si>
  <si>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</si>
  <si>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Asesorar a las ciudadanía en los aspectos técnicos para la intervención, protección o salvaguarda del patrimonio cultural</t>
  </si>
  <si>
    <t xml:space="preserve">Atención sin la preparación de los temas respecto al patrimonio            
Tiempo definido para la atención es limitado y con una frecuencia baja 
Baja profundización en las necesidades del solicitante 
Falta de lineamientos para evitar planteamientos contradictorios entre los asesores del IDPC </t>
  </si>
  <si>
    <t xml:space="preserve">Atención tardia, equivocada o incompleta  en detrimento del patrimonio de la ciudad  </t>
  </si>
  <si>
    <t xml:space="preserve">Insatisfacción de la ciudadania respecto al servicio del IDPC
Quejas por parte de los ciudadanos 
Falta o errores en la información de entrada de los tramites ante el IDPC por falta información precisa de los mismos </t>
  </si>
  <si>
    <t xml:space="preserve">Agendar en la plataforma las citas de asesoría solicitadas a traves de canales virtuales o presenciales </t>
  </si>
  <si>
    <t xml:space="preserve">Líder de equipo </t>
  </si>
  <si>
    <t xml:space="preserve">Diario </t>
  </si>
  <si>
    <t xml:space="preserve">agendamiento a traves de pagina web en la plataforma a un clic del patrimonio </t>
  </si>
  <si>
    <t xml:space="preserve">Se realiza la asignación o reagendamiento de acuerdo con las solicitudes del ciudadno </t>
  </si>
  <si>
    <t xml:space="preserve">reportes de la plataforma a un clic del patriminio 
Lista de asistencia de atención tecnica personalisada 
</t>
  </si>
  <si>
    <t xml:space="preserve">Incrementar la frecuencia de atención de las ciudadania </t>
  </si>
  <si>
    <t xml:space="preserve">Subdirector Protección e Intervención del Patrimonio </t>
  </si>
  <si>
    <t>% de incremento de la atención (población Y tiempo)</t>
  </si>
  <si>
    <t xml:space="preserve">Reasignar la atención al ciudadano al responsable de liderar el equipo o un experto tecnico </t>
  </si>
  <si>
    <t xml:space="preserve">Tecnicos y Humano </t>
  </si>
  <si>
    <t xml:space="preserve">Lider de equipo </t>
  </si>
  <si>
    <t>Asignar como responsabler al lider del equipo para asumir la atención pérsonalizada</t>
  </si>
  <si>
    <t xml:space="preserve">Identificar las causas de la Queja o reclamo frente a la asesoria para establecer los correctivos </t>
  </si>
  <si>
    <t xml:space="preserve">Actas 
plan de corrección </t>
  </si>
  <si>
    <t xml:space="preserve">Ejecutar los procedimiento de los tramites y servicios que presta el IDPC (Los procedimiento tiene asociados los requisitos para iniciar los tramites o servicio)  </t>
  </si>
  <si>
    <t>Se informa de los pasos y requisitos de los diferentes tramites y/o servicios</t>
  </si>
  <si>
    <t xml:space="preserve">Se informa sobre la ubicación en la pagina web de la información de los requisitos para cada tramite o servicio </t>
  </si>
  <si>
    <t>Fluijo de ejecución del proceso en la plataforma Orfeo</t>
  </si>
  <si>
    <t xml:space="preserve">Definir un plan de asesoria detallada de los tramites </t>
  </si>
  <si>
    <t xml:space="preserve">1 plan </t>
  </si>
  <si>
    <t xml:space="preserve">Interacción con los ciudadanos para profundizar en la asesoria y resolver inquietudes </t>
  </si>
  <si>
    <t xml:space="preserve">Evaluador </t>
  </si>
  <si>
    <t xml:space="preserve">Mesa de trabajo para resolver inquietudes o a través de correo o atención telefónica </t>
  </si>
  <si>
    <t xml:space="preserve">Identificando las necesidades de los ciudadanos y responder sus inquietudes </t>
  </si>
  <si>
    <t>Actas , correos</t>
  </si>
  <si>
    <t xml:space="preserve">Atención de tramites y servicio de protección e intervención del patrimonio
 (Anteproyectos, valoración Intervención Mínimas, Control urbano, Intervención Monumentos, Equiparaciones, PVE; Intervención del espacio publico, Adopción de monumentos, </t>
  </si>
  <si>
    <t xml:space="preserve">Incumplimiento a los procedimientos definidos para la atención de tramites u OPAS
Control deficiente en las entradas y los tiempos en la ejecución del proceso
Recurso humano insuficiente que desborden la capacidad instalada del IDPC 
Sotfware y hardware con versiones desactaulizada  que prolongan los tiempos de ejecución de las actividades </t>
  </si>
  <si>
    <t xml:space="preserve">Incumplimiento en la oportunidad de las respuestas a las solicitudes ciudadanas de los tramites y servicios ofrecidos por el IDPC </t>
  </si>
  <si>
    <t>Insatisfacción de la ciudadanía respecto al servicio del IDPC
Detrimento de los valores patrimoniales y el inventario de BIC del Distrito capital 
Sanciones administrativas, legales y disciplinarias.</t>
  </si>
  <si>
    <t xml:space="preserve">Control de entradas y salidas de los tramites asignados al proceso de Protección e Intervención  </t>
  </si>
  <si>
    <t xml:space="preserve">Líder de equipo - Profesionales de evaluación </t>
  </si>
  <si>
    <t xml:space="preserve">Registro de base e datos de las entradas de ingreso y de cierre de los tramites </t>
  </si>
  <si>
    <t xml:space="preserve">Validación a traves de la plataforma Orfeo en la asignación de los tramitse y el estado de avance </t>
  </si>
  <si>
    <t xml:space="preserve">Orfeo 
base de datos </t>
  </si>
  <si>
    <t xml:space="preserve">Reestructrura base de datos para el seguimiento de las etapas de ejecución y avance de los tramites y servicios </t>
  </si>
  <si>
    <t xml:space="preserve">1 base de datos definida y aprobada </t>
  </si>
  <si>
    <t xml:space="preserve">Priorizar la atención del tramite o servicio </t>
  </si>
  <si>
    <t xml:space="preserve">Tecnico 
Humano </t>
  </si>
  <si>
    <t xml:space="preserve">Aumentar la capacidad instada (Personal tecnico) para la ejecución de las actividades definidas en la atención de los tramites o servicios </t>
  </si>
  <si>
    <t xml:space="preserve">Reportar a control interno disciplinario las novedaes para que se realice las investigación correspondientes </t>
  </si>
  <si>
    <t xml:space="preserve">Resoluciones u oficios que evidencien la atención del tramite o servicio
</t>
  </si>
  <si>
    <t xml:space="preserve">Líder del Equipo y Subdirector de Protección en Intervención del patrimonio </t>
  </si>
  <si>
    <t xml:space="preserve">Definir los roles y responsabilidades en el seguimiento de la base de datos reestruturada </t>
  </si>
  <si>
    <t xml:space="preserve">Asignación de personal de apoyo para el seguimiento y verificación del estado de avance de los tramites </t>
  </si>
  <si>
    <t xml:space="preserve">Persoinal de apoyo </t>
  </si>
  <si>
    <t xml:space="preserve">Registro en base e datos y se generaba alertas del estado de avance de los tramites </t>
  </si>
  <si>
    <t xml:space="preserve">Priorización de solicitudes </t>
  </si>
  <si>
    <t xml:space="preserve">Detectar </t>
  </si>
  <si>
    <t xml:space="preserve">Definir el plan de racionalización de los tramites </t>
  </si>
  <si>
    <t xml:space="preserve">1 plan de racionalización aprobado </t>
  </si>
  <si>
    <t xml:space="preserve">Actualización de los procedimientos de acuerdo con los cambios que se generen en la implementación del plan de racionalización </t>
  </si>
  <si>
    <t xml:space="preserve">No procedimientos actualizados / No de procedimientos programados por plan de racioanlizacion </t>
  </si>
  <si>
    <t xml:space="preserve">Realizar la estructuración de proyectos de intervención de directa o a través de terceros de los Bienes de interés cultural </t>
  </si>
  <si>
    <t xml:space="preserve">Una definición incompleta o inadecuada de los APU
Estudios previos sin la justificación completa 
Limitación de recursos (Presupuesto) destinados para la ejecución de las obras 
Errores en la consultorías y los tiempos de vigencia de las mismas
</t>
  </si>
  <si>
    <t xml:space="preserve">Deficiencias en la estructuración de proyectos </t>
  </si>
  <si>
    <t xml:space="preserve">Tiempo mayor en la ejecución de las obras y presupuesto 
Variación en las cantidades de obra proyectadas 
Hallazgos de órganos de control 
Partición de proyectos en etapas para la ejecución de los proyectos </t>
  </si>
  <si>
    <t xml:space="preserve">asegurar la Idoneidad y experticia de profesionales a cargo de la actividad de estructuración </t>
  </si>
  <si>
    <t xml:space="preserve">Subdirector de Protección en Intervención del patrimonio  </t>
  </si>
  <si>
    <t xml:space="preserve">De acuerdo a las necesidades del proceso </t>
  </si>
  <si>
    <t xml:space="preserve">Revisión de perfiles acorde a las necesidades de la entidad y el proyecto  a estructurara </t>
  </si>
  <si>
    <t xml:space="preserve">Definición de perfil de inexistenci ao insuficiencia del personal de planta </t>
  </si>
  <si>
    <t xml:space="preserve">Solicitudes de inexistencia
Certificados de no planta 
Certificado de idoneidad </t>
  </si>
  <si>
    <t xml:space="preserve">Realizar visitas tecnicas de campo  </t>
  </si>
  <si>
    <t xml:space="preserve">Equipo de estructuración </t>
  </si>
  <si>
    <t xml:space="preserve">Numero de visitas ejecutadas / Visitas programadas por proceso </t>
  </si>
  <si>
    <t>Ajuste de la estructura del proyecto</t>
  </si>
  <si>
    <t>Ajuste de las estructuración de los proyectos Adendas y ajuste de cronogramas</t>
  </si>
  <si>
    <t>Nueva version del proyecto</t>
  </si>
  <si>
    <t xml:space="preserve">Evaluar la existencia de las consultorias y estudios de entrada para la estructuración </t>
  </si>
  <si>
    <t xml:space="preserve">Validar la información de la existencia de los estudio y consultorias </t>
  </si>
  <si>
    <t xml:space="preserve">Informar la inexistencia de los estudio o consultorias </t>
  </si>
  <si>
    <t xml:space="preserve">Correo </t>
  </si>
  <si>
    <t xml:space="preserve">actualizar Sotfware "Construplan" (licencias y datos de ingreso para el presupuesto) </t>
  </si>
  <si>
    <t xml:space="preserve">Programación de la actualización de las licencias del Sotfware
ingreso de datos de presupuesto en la base de datos del sotfware </t>
  </si>
  <si>
    <t xml:space="preserve">Se reitera la programación de la compra de licencias a Gestión Corporativa </t>
  </si>
  <si>
    <t xml:space="preserve">Licencia actualizada
presupuestos actualizados 
 </t>
  </si>
  <si>
    <t xml:space="preserve">Atención de tramites y servicio de protección e intervención del patrimonio  </t>
  </si>
  <si>
    <t>Ofrecimiento de dadivas o regalos. 
Falta de ética de los profesionales responsables de la ejecución de acciones de la subdirección.</t>
  </si>
  <si>
    <t xml:space="preserve">cohecho en el accionar de la Subdirección de Protección e intervención en favor de un tercero </t>
  </si>
  <si>
    <t>Sanciones administrativas, legales y disciplinarias.</t>
  </si>
  <si>
    <t>Líder del Equipo</t>
  </si>
  <si>
    <t>Asignación en ORFEO y productos ajustados.</t>
  </si>
  <si>
    <t>Violación de los derechos de los ciudadanos.</t>
  </si>
  <si>
    <t>Pérdida de imagen y confianza institucional.</t>
  </si>
  <si>
    <t xml:space="preserve">Proceso de divulgación y apropiación del patrimonio </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</si>
  <si>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</si>
  <si>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 xml:space="preserve">Realizar las exposiciones temporales, permanentes e itinerantes que hacen parte de la programación del Museo de Bogotá </t>
  </si>
  <si>
    <t>Retrasos en la entrega de los guiones de las exposiciones
Retrasos en la entrega de la museografía
Retrasos en los trámites de préstamo de piezas museográficas</t>
  </si>
  <si>
    <t>Retraso en la apertura de exposiciones</t>
  </si>
  <si>
    <t>Incumplimiento de metas
Reajuste del cronograma de exposiciones</t>
  </si>
  <si>
    <t>Seguimiento a los contratos relacionados con el montaje de las exposiciones</t>
  </si>
  <si>
    <t>Profesional jurídico Subdirección
Dirección del Museo
Líder de museografía
Líder de Curaduría</t>
  </si>
  <si>
    <t>Verificación de modalidades de contratación y de cronogramas de ejecución
Reuniones con proveedores y contratistas</t>
  </si>
  <si>
    <t>Se informa a las partes para establecer acciones inmediatas para evitar los retrasos</t>
  </si>
  <si>
    <t>Cuadro de seguimiento de contratación
Listados de asistencia y/o citaciones a reuniones y/o actas</t>
  </si>
  <si>
    <t>Reuniones de seguimiento con la dirección del Museo</t>
  </si>
  <si>
    <t>Gerencia del Museo</t>
  </si>
  <si>
    <t xml:space="preserve">No de reuniones realizadas / No De reuniones programadas </t>
  </si>
  <si>
    <t xml:space="preserve">Ajustes de la programación de metas, responsabilidades y cronograma </t>
  </si>
  <si>
    <t xml:space="preserve">Humanos </t>
  </si>
  <si>
    <t xml:space="preserve">Líder de proceso </t>
  </si>
  <si>
    <t xml:space="preserve">Revisar las responsabilidades y los tiempos definidos en los cronogramas para identificar ajuste </t>
  </si>
  <si>
    <t>Ajuste al cronograma de exposiciones
Revisión de tiempos de apertura y cierre de las exposiciones</t>
  </si>
  <si>
    <t>Ajuste del cronograma de exposiciones</t>
  </si>
  <si>
    <t>Seguimiento al cronograma de exposiciones</t>
  </si>
  <si>
    <t>Profesional de curaduría
Dirección del Museo</t>
  </si>
  <si>
    <t>Verificación de tiempos de entrega (guiones, museografía, piezas)</t>
  </si>
  <si>
    <t>Se revisa con cada responsable las fechas de entrega, se reprograma de ser necesario las acciones relacionadas</t>
  </si>
  <si>
    <t>Cronograma de exposiciones</t>
  </si>
  <si>
    <t>Seguimiento al proceso de museografía (pruebas de materiales, impresos)</t>
  </si>
  <si>
    <t>Líder de Museografía</t>
  </si>
  <si>
    <t>Reuniones con el proveedor
Sesiones de trabajo del equipo de museografía</t>
  </si>
  <si>
    <t>Listados de asistencia y/o citaciones a reuniones y/o actas</t>
  </si>
  <si>
    <t>Desarrollar las gestiones para las publicaciones del plan editorial institucional</t>
  </si>
  <si>
    <t>Retrasos en la entrega de los insumos para las publicaciones (investigación, material fotográfico, derechos)
Demora en el proceso de adjudicación de los contactos relacionados
Retraso en el cumplimiento del cronograma de impresión</t>
  </si>
  <si>
    <t>Incumplimiento en el plan de publicaciones de la vigencia</t>
  </si>
  <si>
    <t>No divulgar los proyectos, planes e investigaciones relacionados con la misionalidad de la entidad
Incumplimiento de metas institucionales</t>
  </si>
  <si>
    <t>Seguimiento al cronograma de publicaciones</t>
  </si>
  <si>
    <t>Líder del proceso de publicaciones</t>
  </si>
  <si>
    <t xml:space="preserve">Verificar los tiempos de las actividades para realizar las alertas sobre la programación </t>
  </si>
  <si>
    <t xml:space="preserve">Cronograma </t>
  </si>
  <si>
    <t xml:space="preserve">Reuniones Bimensuales de seguimiento por parte de la subdirector(a) del proceso </t>
  </si>
  <si>
    <t>Subdirector</t>
  </si>
  <si>
    <t xml:space="preserve">Humanos y Tecnológicos </t>
  </si>
  <si>
    <t xml:space="preserve">Ajuste de cronograma 
Contratación de personal 
Contratación proveedor </t>
  </si>
  <si>
    <t xml:space="preserve">Contratación de proveedor y/o Personal 
Cronograma ajustado 
Reprogramación de metas </t>
  </si>
  <si>
    <t>Mesas de trabajo para establecer el proceso contractual</t>
  </si>
  <si>
    <t>Abogados que lleven el proceso contractual</t>
  </si>
  <si>
    <t xml:space="preserve">trimestral </t>
  </si>
  <si>
    <t xml:space="preserve">Revisión los procesos sujetos a contratación para verificar novedades </t>
  </si>
  <si>
    <t xml:space="preserve">Ayuda de memoria </t>
  </si>
  <si>
    <t>Desarrollar las actividades educativas, culturales y de apropiación del patrimonio cultural</t>
  </si>
  <si>
    <t>Deficiencia en las herramientas de recolección de información
Desconcentración de las actividades de reporte
No existe estandarización en los soportes</t>
  </si>
  <si>
    <t>Inconsistencia en la información relacionada con los asistentes de las actividades</t>
  </si>
  <si>
    <t>Incumplimiento de metas
Diferencias en los reportes de información</t>
  </si>
  <si>
    <t>Evitar el riesgo
Se abandonan las actividades que dan lugar al riesgo, es decir, no iniciar o no continuar con la actividad que lo provoca.</t>
  </si>
  <si>
    <t>Cuadro de consolidación de la información</t>
  </si>
  <si>
    <t>Asistente del equipo educativo</t>
  </si>
  <si>
    <t>Consolidación de los datos reportados por el equipo educativo</t>
  </si>
  <si>
    <t>Se verifican los soportes de la información en caso de que se cuente con ellos</t>
  </si>
  <si>
    <t>Matriz de información</t>
  </si>
  <si>
    <t>Diseño de una herramienta precisa de seguimiento</t>
  </si>
  <si>
    <t>Líder del equipo de educación</t>
  </si>
  <si>
    <t xml:space="preserve">Una Herramienta de seguimiento aprobada </t>
  </si>
  <si>
    <t>Ajustes a las herramientas de información</t>
  </si>
  <si>
    <t>Definir las necesidades de información</t>
  </si>
  <si>
    <t>Ajustar las herramientas de reporte y definir roles</t>
  </si>
  <si>
    <t>Reportes confiables y ajustados</t>
  </si>
  <si>
    <t>Cruces de información a solicitud</t>
  </si>
  <si>
    <t>Asistente del equipo educativo
Profesional de planeación de la subdirección</t>
  </si>
  <si>
    <t>A solicitud</t>
  </si>
  <si>
    <t>Comparación de la información del área educativa y de los registros de planeación de la subdirección</t>
  </si>
  <si>
    <t>Corregir</t>
  </si>
  <si>
    <t>Definición de categorías de información</t>
  </si>
  <si>
    <t>Una Herramienta de seguimiento Implementada</t>
  </si>
  <si>
    <t>Veracidad en la información</t>
  </si>
  <si>
    <t>Ajustes a los responsables, periodicidad y herramientas de reporte</t>
  </si>
  <si>
    <t>Definir responsabilidades y tiempos de reporte de la información</t>
  </si>
  <si>
    <t>Definir los seguimientos necesarios a los reportes</t>
  </si>
  <si>
    <t>Ajuste de reportes</t>
  </si>
  <si>
    <t>Prestar el servicio de consulta, préstamo de material bibliográfico, fotográfico de los fondos disponibles del Museo de Bogotá y del IDPC.</t>
  </si>
  <si>
    <t>Deficiencia en los controles de salida de la sede
Deficiencia en los controles de consulta digital (fondo fotográfico)</t>
  </si>
  <si>
    <t>Perdida de material</t>
  </si>
  <si>
    <t>Detrimento patrimonial
Fondos documentales incompletos</t>
  </si>
  <si>
    <t>Planillas de préstamo</t>
  </si>
  <si>
    <t>Profesional del centro de documentación</t>
  </si>
  <si>
    <t>Registro de consultas de la documentación</t>
  </si>
  <si>
    <t>No hay acciones establecidas</t>
  </si>
  <si>
    <t>Planillas de registro de consultas</t>
  </si>
  <si>
    <t>Sistema de control de ingreso y salida</t>
  </si>
  <si>
    <t>Subdirección corporativa</t>
  </si>
  <si>
    <t>Implementación de control de ingreso</t>
  </si>
  <si>
    <t>Subdirector corporativo</t>
  </si>
  <si>
    <t>Controles manuales de ingreso</t>
  </si>
  <si>
    <t>Ajustar el proceso de ingreso y salida</t>
  </si>
  <si>
    <t>Protocolo de seguridad ajustado</t>
  </si>
  <si>
    <t>Medidas de seguridad de los equipos de consulta de los fondos fotográficos</t>
  </si>
  <si>
    <t>Reporte del sistema de seguridad de los equipos de consulta</t>
  </si>
  <si>
    <t>Equipos confiables de consulta</t>
  </si>
  <si>
    <t>Copia en baja de los fondos fotográficos</t>
  </si>
  <si>
    <t>Definir protocolos de seguridad</t>
  </si>
  <si>
    <t>Realizar la administración, registro y conservación de la colección del Museo de Bogotá.</t>
  </si>
  <si>
    <t>Cambios abruptos de temperatura
Daños en los equipos de control</t>
  </si>
  <si>
    <t>Daño o alteración de las características físicas de las piezas de la colección del Museo</t>
  </si>
  <si>
    <t>Detrimento patrimonial
Afectación de la integridad de las piezas</t>
  </si>
  <si>
    <t>Revisión Equipos de medición</t>
  </si>
  <si>
    <t>Líder equipo de conservación</t>
  </si>
  <si>
    <t>Revisión del registro de los equipos de medición</t>
  </si>
  <si>
    <t>Solicitud de mantenimiento o revisión de equipos</t>
  </si>
  <si>
    <t>Información de los equipos de medición</t>
  </si>
  <si>
    <t>Revisión de los equipos de medición</t>
  </si>
  <si>
    <t>Líder del equipo de conservación</t>
  </si>
  <si>
    <t>Reporte de los equipos de medición</t>
  </si>
  <si>
    <t>Revisión de equipos de medición</t>
  </si>
  <si>
    <t>Seguimiento a las mediciones reportadas</t>
  </si>
  <si>
    <t>Ajuste o cambio de equipos</t>
  </si>
  <si>
    <t>Registro de los cambios de equipos</t>
  </si>
  <si>
    <t>Recorridos de seguimiento al estado de las piezas</t>
  </si>
  <si>
    <t>Constante</t>
  </si>
  <si>
    <t>Recorrido para revisión del estado de las piezas expuestas</t>
  </si>
  <si>
    <t>Cambio o movimiento de piezas</t>
  </si>
  <si>
    <t>Registro de movimientos</t>
  </si>
  <si>
    <t>Cambio de ubicación de las piezas</t>
  </si>
  <si>
    <t>Reporte de movimientos</t>
  </si>
  <si>
    <t>Revisión del estado de las piezas</t>
  </si>
  <si>
    <t>Humanos</t>
  </si>
  <si>
    <t>Seguimiento al estado y movimiento de piezas</t>
  </si>
  <si>
    <t>Movimiento de piezas</t>
  </si>
  <si>
    <t>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t>
  </si>
  <si>
    <t>Pago de la nómina y de las contribuciones inherentes a ella, de los servidores del IDPC.</t>
  </si>
  <si>
    <t>Falta de parametrización del sistema y ajustes en las funcionalidades relacionadas con la gestión de novedades.</t>
  </si>
  <si>
    <t>Inconsistencias  e inoportunidad en el pago de la nómina.</t>
  </si>
  <si>
    <t>Diferencia entre lo devengado y lo pagado. 
Reproceso en la liquidación de la nómina.
Incumplimiento de la fecha de pago de la nómina</t>
  </si>
  <si>
    <t>Revisión de la liquidación de la nómina por parte del funcionario responsable de la liquidación antes de su envío al(a) líder del proceso para el pago de la nómina.</t>
  </si>
  <si>
    <t>Profesional Especializado</t>
  </si>
  <si>
    <t>La nómina se exporta a formato Excel y se revisan los conceptos de devengo y deducciones por servidor.</t>
  </si>
  <si>
    <t>Se identifica la observación y se devuelve para que el operador del sistema verifique y si es el caso aplique el correctivo.</t>
  </si>
  <si>
    <t>Correos electrónicos donde se envía para revisión y se devuelve con observaciones, si es el caso.</t>
  </si>
  <si>
    <t xml:space="preserve">Realizar una reliquidación manual y compararla con la liquidación sistematizada. 
Crear una matriz en la que se incorporen todas las novedades que afectan la liquidación de la nómina.
Elaborar el cronograma de nómina y divulgarlo.
</t>
  </si>
  <si>
    <t>01/0/1/2020</t>
  </si>
  <si>
    <t>No. de pagos efectuados sin inconsistencias / Total de pagos efectuados
No. de nóminas efectuadas oportunamente / Total de nominas pagadas</t>
  </si>
  <si>
    <t>Efectuar la liquidación de una nómina adicional, donde se corrijan las inconsistencias, en el caso de un menor valor pagado. Si se trata de un mayor valor pagado, se requiere al servidor, se informa de lo ocurrido y se establece un acuerdo de pago para que reintegre el valor pagado de más.</t>
  </si>
  <si>
    <t>Operador del sistema que ejecute los correctivos. 
En caso de recobro, asesoría jurídica.</t>
  </si>
  <si>
    <t>Ejecutar las actividades propuestas.</t>
  </si>
  <si>
    <t>Seguimiento a la nómina adiciona y/o al recobro.</t>
  </si>
  <si>
    <t>La nómina adicional y el acuerdo de pago.</t>
  </si>
  <si>
    <r>
      <rPr>
        <sz val="12"/>
        <rFont val="Tahoma"/>
      </rPr>
      <t xml:space="preserve">
1. Se realizó la revisión de la nómina durante el primer cuatrimestre del año 2020, previo envío al líder del proceso.
La nómina fue exportada en formato Excel, comparando la información registrada en el sistema frente a los datos liquidados de forma manual con el fin de comparar los devengos y las deducciones por cada servidor.
Se requirieron realizar ajustes a los servidores que se incorporaban cada mes, como nuevos funcionarios de la planta.
Una vez liquidada las nóminas y comparadas fueron remitidas a los líderes del proceso para su revisión, en cada una de ellas se tuvo retroalimentación y al final fueron aprobadas por los lideres correspondientes.
Se presentó una novedad de descuento de nómina de un solo funcionario en el cuatrimestre, el cual tuvo diferencia con la entidad que emite el descuento.
2. Como novedad, durante el mes de abril de 2020 por los cambios normativos a causa de la emergencia decretada por el Gobierno Nacional y Distrital, se requirió realizar ajustes en los aportes a pensión lo cual genero constante interacción y dependencia del proveedor del software de nómina para efectuar estos cambios de forma telefónica.
Una vez verificados los cambios realizados en el sistema frente a las condiciones normativas vigentes, se confirmó que los cálculos se estaban realizando correctamente.
La matriz planteada inicialmente no se adopto por operatividad en el pago de la nómina, adicional no se detallaban las novedades y no se podía anexar como soporte en el proceso de pago, por tal motivo se creo el "Informe mensual de novedades de nómina", lo que permite consolidar cada mes los cambios en la liquidación y pago.
El cronograma de actividades para la liquidación y pago de la nómina se empieza a establecer en el mes de mayo de 2020.</t>
    </r>
    <r>
      <rPr>
        <b/>
        <sz val="12"/>
        <color rgb="FFFF0000"/>
        <rFont val="Tahoma"/>
      </rPr>
      <t xml:space="preserve">
</t>
    </r>
  </si>
  <si>
    <t>Numero de pagos efectuados sin inconsistencias 176 / Total de pagos efectuados 177.
Numero de nóminas efectuadas oportunamente 5 / Total de nóminas pagadas 5</t>
  </si>
  <si>
    <t xml:space="preserve">Carpetas de nomina de los meses de enero, febrero, marzo y abril; contienen los correos de revisión de nomina por parte del líder de TH y de contabilidad; informe no novedades presentadas en el mes. </t>
  </si>
  <si>
    <t>Parametrizar el sistema de acuerdo con los requerimientos de las novedades que se aplican a la nómina.</t>
  </si>
  <si>
    <t>Se revisan las condiciones normativas aplicables y se efectúan liquidaciones por concepto para verificar que se esté calculando adecuadamente.</t>
  </si>
  <si>
    <t>Se identifica la observación y se requiere al proveedor para que verifique la parametrización y si es el caso se corrija en el sistema el cálculo.</t>
  </si>
  <si>
    <t>Correos electrónicos donde se solicita al proveedor la verificación y ajuste de la parametrización.</t>
  </si>
  <si>
    <t>Ejecutar el Plan Estratégico de Talento Humano, a través del cronograma de trabajo.</t>
  </si>
  <si>
    <t>Incumplimiento de los requerimientos del Sistema de Gestión de Seguridad y Salud en el Trabajo. 
Deficiencias en el  control a los factores de riesgo de ocupacionales. 
 Falta de autocuidado del personal.  
Que no se cuente con el personal de planta Profesional, que cuenta con Licencia en Salud Ocupacional. 
Desconocimiento de las responsabilidades en el  marco del SG-SST en los diferentes niveles de la entidad. 
Presupuesto Limitado para el cumplimiento de todas las exigencias del SG-SST.</t>
  </si>
  <si>
    <t xml:space="preserve">Materialización de  Riesgos Laborales  y Enfermedades Laborales en los trabajadores </t>
  </si>
  <si>
    <t>Sanciones disciplinarias y/o legales, por no cumplir con los requisitos del SGSST.
Accidentes Laborales.
Enfermedades de Tipo Ocupacional.</t>
  </si>
  <si>
    <t xml:space="preserve">Sensibilizar a los servidores sobre el autocuidado  personal.  </t>
  </si>
  <si>
    <t xml:space="preserve">Se imparte sensibilizaciones de autocuidado personal </t>
  </si>
  <si>
    <t>Escalar a los Jefes Inmediatos, reiterando la invitación a la charla o taller.</t>
  </si>
  <si>
    <t>Listados de asistencias y/o invitaciones a actividades virtuales</t>
  </si>
  <si>
    <t>Charlas y talleres de sensibilización en el marco del SG-SST.
Divulgar folletos de promoción prevención y tips de autocuidado 
Visitas e inspecciones de las sedes del IDPC.</t>
  </si>
  <si>
    <t># Charlas ejecutadas/ # Charlas programadas
No. De de divulgaciones realizadas en el periodo/ No. De divulgaciones programadas
# Visitas e inspecciones ejecutadas/ Vistas e inspecciones Programadas</t>
  </si>
  <si>
    <t>Ejecutar el 
Procedimiento Reporte e Investigaciones de Accidentes e Incidentes  de Trabajo del IDPC.</t>
  </si>
  <si>
    <t>Profesional en SGSST</t>
  </si>
  <si>
    <t>Atender la situación con el Brigadista y tomar registro fotográfico.</t>
  </si>
  <si>
    <t xml:space="preserve">Investigación del Accidente o Incidente </t>
  </si>
  <si>
    <t>FURAT e Informe de Investigación de accidente e incidente.</t>
  </si>
  <si>
    <r>
      <rPr>
        <b/>
        <sz val="12"/>
        <rFont val="Tahoma"/>
      </rPr>
      <t xml:space="preserve">1. Acciones de control: </t>
    </r>
    <r>
      <rPr>
        <sz val="12"/>
        <rFont val="Tahoma"/>
      </rPr>
      <t xml:space="preserve"> </t>
    </r>
    <r>
      <rPr>
        <b/>
        <sz val="12"/>
        <rFont val="Tahoma"/>
      </rPr>
      <t xml:space="preserve"> </t>
    </r>
    <r>
      <rPr>
        <sz val="12"/>
        <rFont val="Tahoma"/>
      </rPr>
      <t xml:space="preserve">En el primer cuatrimestre  2020, se realizaron 5 charlas (capacitaciones), a saber:  Inducción SG-SST, Riesgo Biológico, Primeros Auxilios, Hábitos de Vida Saludable, Riesgo Psicosocial, Manejo de Estrés Ansiedad y Depresión, cada una de estas capacitaciones o charlas tienen un enfoque de autocuidado. 
Se realizaron 2 visitas de inspección a la sedes de casa Sámano y siete balcones 
</t>
    </r>
  </si>
  <si>
    <t>N/A</t>
  </si>
  <si>
    <r>
      <t>Evidencias: 1</t>
    </r>
    <r>
      <rPr>
        <sz val="12"/>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t>
    </r>
    <r>
      <rPr>
        <b/>
        <sz val="12"/>
        <rFont val="Tahoma"/>
      </rPr>
      <t xml:space="preserve"> 
</t>
    </r>
    <r>
      <rPr>
        <sz val="12"/>
        <rFont val="Tahoma"/>
      </rPr>
      <t xml:space="preserve">Informe de inspección por parte de la ARL                                                                       </t>
    </r>
  </si>
  <si>
    <t>Verificar el estado de los factores de riesgo  ocupacionales.</t>
  </si>
  <si>
    <t>Inspecciones a las instalaciones.
Visitas de control.</t>
  </si>
  <si>
    <t>Escalar a los Jefes Inmediatos.
Sensibilización a los servidores.</t>
  </si>
  <si>
    <t>Listados de asistencias.
Fotos o informes.
Comunicaciones Internas.
Reporte de actos y condiciones inseguras.</t>
  </si>
  <si>
    <r>
      <rPr>
        <b/>
        <sz val="12"/>
        <rFont val="Tahoma"/>
      </rPr>
      <t>2. Acciones de mitigación:</t>
    </r>
    <r>
      <rPr>
        <sz val="12"/>
        <rFont val="Tahoma"/>
      </rPr>
      <t xml:space="preserve"> 
Se realizaron 5 charlas y/o capacitaciones de las 5 programadas, adaptadas a la emergencia sanitaria. 
De 7 visitas programadas se han realizado dos (2) inspecciones de seguridad en Casa Sámano y siete balcones. Es necesario aclarar que a cada visita asiste profesional SST, profesional de la ARL y Profesional de PIGA, así  la meta programada no se pudo cumplir por disponilidad de profesional PIGA y posterior emergencia sanitaria.    </t>
    </r>
  </si>
  <si>
    <t>5 charlas de autocuidado realizadas/5 charlas programadas
2 visitas ejecutadas/7 visitas programas</t>
  </si>
  <si>
    <r>
      <rPr>
        <b/>
        <sz val="12"/>
        <rFont val="Tahoma"/>
      </rPr>
      <t>2- Evidencia:</t>
    </r>
    <r>
      <rPr>
        <sz val="12"/>
        <rFont val="Tahoma"/>
      </rPr>
      <t xml:space="preserve"> 
-Lista de asistencia a capacitación de inducción
- doc. Word con pantallazo a invitación de las capacitaciones y charlas de: Riesgo Biológico, Primeros Auxilios, Riesgo psicosocial manejo del estrés y ansiedad.
-Invitación y presentación a videoconferencias estilos de vida saludables  
informe de inspección por parte de la ARL. </t>
    </r>
  </si>
  <si>
    <t>Retraso en la ejecución de las actividades con recursos y sin recursos contempladas en el Plan Estratégico de Talento Humano.
Deserción en la participación de los Servidores(as) Públicos(as) y/o Colaboradores a las  actividades con recursos y sin recursos contempladas en el Plan Estratégico de Talento Humano.</t>
  </si>
  <si>
    <t>Incumplimiento en la ejecución del plan estratégico de Talento Humano.</t>
  </si>
  <si>
    <t>Insatisfacción de los servidores públicos frente a la gestión del talento humano.
Constitución de reservas presupuestales, pérdida o disminución de recursos y Detrimento patrimonial
Reprocesos y demoras en la ejecución del Plan Estratégico de Talento Humano. 
Afectación del cumplimiento de los objetivos del Plan Estratégico de Talento Humano. 
Hallazgos por parte de Control Interno. 
Sanciones disciplinarias de acuerdo a la normatividad vigente.</t>
  </si>
  <si>
    <t>Seguimiento a la ejecución de las actividades definidas.</t>
  </si>
  <si>
    <t>Analizando el avance de la ejecución de activadas con sus respectivas evidencias, midiendo su ejecución frente a lo programado.</t>
  </si>
  <si>
    <t>Se priorizaran las actividades que no se han cumplido de acuerdo con lo programado.</t>
  </si>
  <si>
    <t>Actividades con seguimiento en el respectivo plan.</t>
  </si>
  <si>
    <t>Incorporación de cronograma en el que se especifique el responsable y el tiempo de ejecución.</t>
  </si>
  <si>
    <t>Existencia del cronograma</t>
  </si>
  <si>
    <t>Reprogramación de actividades, las cuales se deberán presentar a Comisión de Personal</t>
  </si>
  <si>
    <t xml:space="preserve">Profesional Especializado </t>
  </si>
  <si>
    <t>Definir la reprogramación</t>
  </si>
  <si>
    <t>Solicitar a la Comisión de Personal la modificación del Plan. Analizar las causas para futuros planes.</t>
  </si>
  <si>
    <t>Versión actualizada del plan.</t>
  </si>
  <si>
    <r>
      <rPr>
        <b/>
        <sz val="12"/>
        <rFont val="Tahoma"/>
      </rPr>
      <t xml:space="preserve">1. Acciones de control: </t>
    </r>
    <r>
      <rPr>
        <sz val="12"/>
        <rFont val="Tahoma"/>
      </rPr>
      <t xml:space="preserve">Con corte al 31 de marzo de 2020, se efectuó el reporte de POA y Planes de TH, donde se pudo evidenciar el avance de las actividades programadas y ejecutadas.
</t>
    </r>
    <r>
      <rPr>
        <b/>
        <sz val="12"/>
        <rFont val="Tahoma"/>
      </rPr>
      <t xml:space="preserve">2. Acciones de mitigación: </t>
    </r>
    <r>
      <rPr>
        <sz val="12"/>
        <rFont val="Tahoma"/>
      </rPr>
      <t xml:space="preserve">Con corte al primer trimestre de 2020, no se requirió de la reprogramación de actividades, razón por la cual no se acudió a la Comisión de Personal para su modificación, cada plan de TH tiene una matriz de seguimiento donde se evidencia la programación por actividad. </t>
    </r>
  </si>
  <si>
    <t xml:space="preserve">4 planes de TH con cronograma/ 4 planes de TH inmersos en el plan estratégico </t>
  </si>
  <si>
    <r>
      <rPr>
        <b/>
        <sz val="12"/>
        <rFont val="Tahoma"/>
      </rPr>
      <t xml:space="preserve">1. Evidencias de control
</t>
    </r>
    <r>
      <rPr>
        <sz val="12"/>
        <rFont val="Tahoma"/>
      </rPr>
      <t xml:space="preserve">Matriz de seguimiento a  Planes de TH.
</t>
    </r>
    <r>
      <rPr>
        <b/>
        <sz val="12"/>
        <rFont val="Tahoma"/>
      </rPr>
      <t xml:space="preserve">2. Evidencias de mitigación:
</t>
    </r>
    <r>
      <rPr>
        <sz val="12"/>
        <rFont val="Tahoma"/>
      </rPr>
      <t xml:space="preserve">Matriz de seguimiento a  Planes de TH. </t>
    </r>
  </si>
  <si>
    <t>Ejecutar el Plan Estratégico de Talento Humano, a través del cronograma de trabajo</t>
  </si>
  <si>
    <t>Por orden del jefe inmediato
Por tráfico de influencias
Recepción de dádivas</t>
  </si>
  <si>
    <t>Por abuso de poder se realice el nombramiento de un aspirante que no cumple con los requisitos mínimos establecidos en el manual de funciones</t>
  </si>
  <si>
    <t>Sanciones disciplinarias, fiscales y penales de acuerdo a la normatividad vigente.
Mala imagen institucional</t>
  </si>
  <si>
    <t>Verificación del cumplimiento de los requisitos mínimos del manual  funciones
Sensibilizar a los colaboradores en los valores de integridad</t>
  </si>
  <si>
    <t>Profesional Especializado de Talento Humano</t>
  </si>
  <si>
    <t>Cada vez se requiere proveer un cargo. 
Bimensual durante el segundo semestre del año</t>
  </si>
  <si>
    <t xml:space="preserve">Se realiza la verificación de los requisitos mínimos exigidos en el manual de funciones frente a los estudios y experiencia acreditados por el aspirante. 
La sensibilización se realiza mediante correo electrónico dirigido a los colaboradores del instituto.  </t>
  </si>
  <si>
    <t>Se informa al jefe o nominador para revocar de manera inmediata el acto de nombramiento y el jefe deberá  informar a control disciplinario interno para que se inicie el proceso de indagación respectiva. 
Se reprograma el envió de las sensibilización y buscar medios alternativos de difusión</t>
  </si>
  <si>
    <t xml:space="preserve">Formato de verificación de requisitos mínimos debidamente diligenciado y firmado por los responsables
Correo o piezas de sensibilización. </t>
  </si>
  <si>
    <t>Una revisión aleatoria del cumplimiento de requisitos de la planta de personal
Ejecutar el plan de trabajo establecido por el grupo de gestores de integridad para las sensibilizaciones en valores.</t>
  </si>
  <si>
    <t>Número hojas de vida que cumplieron  con los requisitos mínimos del cargo/Total de hojas de vida verificadas*100
No. De sensibilizaciones efectuadas en el periodo/ No. De sensibilizaciones programadas en el periodo</t>
  </si>
  <si>
    <r>
      <rPr>
        <b/>
        <sz val="12"/>
        <rFont val="Tahoma"/>
      </rPr>
      <t xml:space="preserve">1. Acciones de control: </t>
    </r>
    <r>
      <rPr>
        <sz val="12"/>
        <rFont val="Tahoma"/>
      </rPr>
      <t xml:space="preserve">Durante el primer cuatrimestre de 2020, se presentó la vinculación de seis (6) de servidores en la planta del IDPC, aclarando que la nominación del Director General del Instituto, corresponde a la Alcaldía Mayor de Bogotá. En ese sentido, se adelantaron cinco (5) revisiones de Requisitos Mínimos a la luz de lo dispuesto en el Manual de Funciones y Competencias vigente al momento de cada nombramiento. 
</t>
    </r>
    <r>
      <rPr>
        <b/>
        <sz val="12"/>
        <rFont val="Tahoma"/>
      </rPr>
      <t>2. Acciones de mitigación:</t>
    </r>
    <r>
      <rPr>
        <sz val="12"/>
        <rFont val="Tahoma"/>
      </rPr>
      <t xml:space="preserve"> la verificación aleatoria del cumplimiento de RM, estaba prevista para realizarse en el mes de abril. Sin embargo, dada la emergencia sanitaria decretada en el país, no se pudo adelantar.</t>
    </r>
  </si>
  <si>
    <r>
      <rPr>
        <b/>
        <sz val="12"/>
        <rFont val="Tahoma"/>
      </rPr>
      <t>1. Evidencias de Control:</t>
    </r>
    <r>
      <rPr>
        <sz val="12"/>
        <rFont val="Tahoma"/>
      </rPr>
      <t xml:space="preserve"> el formato de Verificación de Requisitos Mínimos, hace parte integral de la historia laboral de cada uno de los servidores. Por lo tanto, están disponibles para su consulta en físico.
</t>
    </r>
    <r>
      <rPr>
        <b/>
        <sz val="12"/>
        <rFont val="Tahoma"/>
      </rPr>
      <t>2. Evidencias de Mitigación:</t>
    </r>
    <r>
      <rPr>
        <sz val="12"/>
        <rFont val="Tahoma"/>
      </rPr>
      <t xml:space="preserve"> N/A</t>
    </r>
  </si>
  <si>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</si>
  <si>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</si>
  <si>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</si>
  <si>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</si>
  <si>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Imagen o reputaciones</t>
  </si>
  <si>
    <t>Incluir en el plan de integridad acciones relacionadas con la obligación de cumplir los requerimientos mínimos del cargo para la vinculación de funcionarios al instituto</t>
  </si>
  <si>
    <t>Realizar asesoría Jurídica y representación Judicial a través del ejercicio de la actividad jurídica,  para  apoyar el desarrollo y fortalecimiento de los procesos institucionales y prevenir la ocurrencia del daño antijurídico.</t>
  </si>
  <si>
    <t xml:space="preserve">Defensa judicial </t>
  </si>
  <si>
    <t xml:space="preserve">Volumen y complejidad de los expedientes. </t>
  </si>
  <si>
    <t>Incumplimiento en los términos de las etapas o actividades para los procesos administrativos y/o judiciales que se adelantan en el IDPC.</t>
  </si>
  <si>
    <t xml:space="preserve">Vencimiento de términos establecidos en la ley  </t>
  </si>
  <si>
    <t>Aceptar el riesgo
No se adopta ninguna medida que afecte la probabilidad o el impacto del riesgo. (Ningún riesgo de corrupción podrá ser aceptado).</t>
  </si>
  <si>
    <t xml:space="preserve">Validar información que ingresa mediante el registro de oficios en libro radicador y reparto oportuno de los diferentes requerimientos .
</t>
  </si>
  <si>
    <t>Jefe Oficina Asesora Juridica</t>
  </si>
  <si>
    <t xml:space="preserve">actividad permanente </t>
  </si>
  <si>
    <t xml:space="preserve">Asignando el proceso al abogado correspondiente a traves de comunicación oficial </t>
  </si>
  <si>
    <t xml:space="preserve">a través de comunicación oficial con las observaciones correspondientes </t>
  </si>
  <si>
    <t xml:space="preserve">Comunicación Oficial </t>
  </si>
  <si>
    <t>N.A</t>
  </si>
  <si>
    <t>Falta de recursos humano con perfil de abogado con experiencia en la sustentación de procesos.</t>
  </si>
  <si>
    <t>Afectación patrimonial - recursos públicos</t>
  </si>
  <si>
    <t>Elaborar y hacer seguimiento al cuadro de términos
Seguimiento en SIPROJ WEB</t>
  </si>
  <si>
    <t>validando la informacion registrada en la base de datos y el aplicativo</t>
  </si>
  <si>
    <t>validando la informacion en expediente fisico y en el aplicativo SIPROJ</t>
  </si>
  <si>
    <t xml:space="preserve">Base de datos de procesos Judiciales </t>
  </si>
  <si>
    <t>detectivo</t>
  </si>
  <si>
    <t xml:space="preserve">acciones jurídicas por parte de las personas afectadas </t>
  </si>
  <si>
    <t xml:space="preserve">revisiones periódicas del correo institucional para notificaciones judiciales </t>
  </si>
  <si>
    <t xml:space="preserve">consulta del correo y revision de las notificaciones judiciales </t>
  </si>
  <si>
    <t xml:space="preserve">validando la información en paginas confiables de jurisprudencia </t>
  </si>
  <si>
    <t>Correo electronico</t>
  </si>
  <si>
    <t xml:space="preserve">preventivo </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</si>
  <si>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</si>
  <si>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</si>
  <si>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 verificar, validar, cotejar, comparar, revisar, etc.?</t>
  </si>
  <si>
    <t>¿La fuente de información que se utiliza en el desarrollo del control es información confiable que permita mitigar el riesgo?</t>
  </si>
  <si>
    <t>Desarrollar las actividades establecidas en el trámite Contractual para adquirir los bienes, servicios y obras públicas que requiere la gestión del IDPC con el fin de cumplir la misión de la entidad.</t>
  </si>
  <si>
    <t>Etapa precontractual</t>
  </si>
  <si>
    <t xml:space="preserve">
Debilidades en la definición de los estudios de prefactibilidad y factibilidad de los procesos a contratar 
Falta de planeación para surtir los pasos de la etapa precontractual
Debilidad en la revisión de los aspectos técnicos y jurídicos definidos.
Los estudios y documentos previos son presentados a la Oficina Asesora Jurídica de manera inoportuna, lo que no permite la revisión exhaustiva de los documentos y el acompañamiento en los requerimientos especiales del proceso de selección.  </t>
  </si>
  <si>
    <t>Errores o inconsistencias en la estructuración de los estudios previos y documentos anexos, que infieren en la elaboración de los pliegos de condiciones</t>
  </si>
  <si>
    <t xml:space="preserve">Declaratoria de desierta de los procesos de selección
inoportunidad en al entrega de producto o servicio por parte de la entidad 
Sanciones legales </t>
  </si>
  <si>
    <t>Estudios de prefactibilidad y factibilidad para la estructuración de estudios y documentos previos, a partir de estudios y/o investigaciones previamente generadas en la materia a contratatar.</t>
  </si>
  <si>
    <t>Equipo estructurador de los estudios previos de las  subdirecciones</t>
  </si>
  <si>
    <t>Cada que se emite un estudio previo</t>
  </si>
  <si>
    <t xml:space="preserve">El equipo estructurador de la subdirección respectiva, a partir de estudios e investigaciones sobre la materia a contratar, realiza el análisis de la información y actualización para definir las variantes requeridas para satisfacer la necesidad  </t>
  </si>
  <si>
    <t xml:space="preserve">Una vez identificados errores, se realizan las correciones del caso. </t>
  </si>
  <si>
    <t xml:space="preserve">Estudios y documentos previos corregidos </t>
  </si>
  <si>
    <t xml:space="preserve">PREVENTIVO </t>
  </si>
  <si>
    <t>(2) Charlas para el desarrollo de etapa precontractual basada en lecciones aprendidas  y dirigida al equipo de estructuración y profesionales en derechos de las dependencias</t>
  </si>
  <si>
    <t>Profesional designado de la Oficina Asesora Jurídica</t>
  </si>
  <si>
    <t>Número de charlas ejecutadas/charlas programadas(2)*100</t>
  </si>
  <si>
    <t xml:space="preserve">Revisión realizada por parte de profesionales en derecho contratados para brindar apoyo en la estructuración de los procesos. </t>
  </si>
  <si>
    <t xml:space="preserve">Profesionales en derecho contratados por las dependencias de la entidad </t>
  </si>
  <si>
    <t>El profesional en derecho de cada dependencia debe verificar que el estudio y documentos previos contenga los requerimientos técnicos y los señalados por las normas constitucionales, legales y reglamentarias para satisfacer la necesidad a contratar.</t>
  </si>
  <si>
    <t xml:space="preserve">Verificación para aprobación de los estudios y documentos previos por parte de ordenador del gasto. </t>
  </si>
  <si>
    <t>Ordenador del Gasto</t>
  </si>
  <si>
    <t>El ordenador del gasto deberá corrobar que el estudio y documentos previos cumplan con los requerimientos técnicos y los señalados por las normas constitucionales, legales y reglamentarias para satisfacer la necesidad a contratar.</t>
  </si>
  <si>
    <t xml:space="preserve">DETECTIVO </t>
  </si>
  <si>
    <t>Revisión de estudios y documentos previos por parte de la Oficina Asesora Jurídica.</t>
  </si>
  <si>
    <t>Profesionales en derecho contratados por la OAJ
Jefe Oficina Asesora Jurídica</t>
  </si>
  <si>
    <t>El profesional asignado y la jefe de la Oficina Asesora Jurídica deberá corrobar que el estudio y documentos previos cumplan con los requerimientos técnicos y los señalados por las normas constitucionales, legales y reglamentarias para satisfacer la necesidad a contratar.</t>
  </si>
  <si>
    <t xml:space="preserve">Una vez identificados errores, se generar observaciones por correo electrónico y la dependencia realiza las correciones del caso. </t>
  </si>
  <si>
    <t>Correo electrónico con observaciones, recomendaciones del estudio y documentos previos</t>
  </si>
  <si>
    <t>Etapa contractual</t>
  </si>
  <si>
    <t xml:space="preserve">Suspensión o problemas técnicos en el funcionamiento de la plataforma (certificado de indisponibilidad de la plataforma)
Debilidades en los activos (software y hardware) de información de la entidad.
Baja capacidad operativa del personal para cumplir con los términos de publicación de los documentos
Debilidad en el control de la publicación </t>
  </si>
  <si>
    <t>Inoportunidad o incumplimiento de  publicación de documentos contractuales en las plataformas del sistema de compras públicas</t>
  </si>
  <si>
    <t>Sanciones legales 
Publicidad extemporánea de la información y efectación de la disponibilidad de la misma</t>
  </si>
  <si>
    <t>Revisar la aplicación del procedimiento de indisponibilidad en la Plataforma y el historial con los certificados correspondientes, adjuntar con el documento que requiere  publicar.</t>
  </si>
  <si>
    <t xml:space="preserve">Cada que se modifique las condiciones iniciales del contrato o convenio </t>
  </si>
  <si>
    <t>El profesional asignado y la jefe de la Oficina Asesora Jurídica deberá verificar se aplique el procedimiento de indisponiblidad cuando se presenten publicaciones por fuera del término de Ley.</t>
  </si>
  <si>
    <t>De acuerdo con las observaciones o errores de publicación encontrados se informa al jefe inmediato la incapacidad operativa para realizar la publicación en término a fin de tomar las medidas necesarias para su cumplimiento.</t>
  </si>
  <si>
    <t>Informe de actividades del abogado asignado al trámite.</t>
  </si>
  <si>
    <t>Al certificar el cumplimiento de ejecución del contrato con el informe de actividades este deberá indicar la situación de publicación de infomación en SECOP de acuerdo con los procesos de selección asignados y adjuntando la evidencia del control realizado.
Realizar verificaciones aleatorias mensuales de la publicación completa de los contratos.</t>
  </si>
  <si>
    <t>Profesional designado y Jefe de la Oficina Asesora Jurídica</t>
  </si>
  <si>
    <t>Contratos certificados mensualmente con verficación de publicación en SECOP de acuerdo con los contratos asignados/total de contratos de la OAJ*100
(11) actas de verificación de la información publicada en SECOP</t>
  </si>
  <si>
    <t>Validar que exista la incidencia frente a la problemas técnicos presentados, (reporte de la incidencia a la Mesa de Ayuda del instituto al área de sistemas para ser atendida, adjuntar pantallazo con el número de incidencia con el documento que requiere publicar).</t>
  </si>
  <si>
    <t>Cada que se modifique las condiciones iniciales del contrato o convenio</t>
  </si>
  <si>
    <t>El profesional asignado deberá adjuntar el pantallazo de la insidencia a la mesa de ayuda  cuando se presenten publicaciones por fuera del término de Ley, la jefe de la Oficina Asesora deberá verificar para la aprobación en plataforma de la publicación extemporanea.</t>
  </si>
  <si>
    <t>Verificar la publicación de la información contratual según  el seguimiento de la asignación del contrato.</t>
  </si>
  <si>
    <t>Jefe Oficina Asesora Jurídica</t>
  </si>
  <si>
    <t>Realizar el seguimiento de publicación de la información según cuadro de asignación del contrato, con el fin de identificar el/los contratos y responsable(S) con información no publicada o incompleta</t>
  </si>
  <si>
    <t>Cuadro de reparto</t>
  </si>
  <si>
    <t>Realizar seguimiento desde el reparto hasta la finalización del trámite asignado.</t>
  </si>
  <si>
    <t>La Jefe de la Oficina Asesora Jurídica, realizará el seguimiento periodico, verificará el reparto y la información sobre la publicación.</t>
  </si>
  <si>
    <t>Debilidad en los controles para la alimentación, actualización y corrrección de la la información de las  bases de datos de contratación.</t>
  </si>
  <si>
    <t xml:space="preserve">Bases de datos de contratación con información incorrecta. </t>
  </si>
  <si>
    <t>Información incorrecta de contratación reportada a terceros.
Obstrucción de acceso a la información de contratación.</t>
  </si>
  <si>
    <t xml:space="preserve">No hay controles definidos para verificar que la información registrada en la base de datos  de contratación es correcta y completa.  </t>
  </si>
  <si>
    <t xml:space="preserve">Base de información de contratación actualizada de las vigencias 2016,2017,2018,2019
Control documentado de revisión mensual para garantizar que la información registrada en la base de datos sea correcta y completa
11 actas o correos electrónicos en las que conste la revisión de la  información registrada en la base de datos y su ajuste respectivo cuando haya lugar. </t>
  </si>
  <si>
    <t>Crear o actualizar la base de datos con las dependencias</t>
  </si>
  <si>
    <t xml:space="preserve"> 1 profesional designado por cada dependencia</t>
  </si>
  <si>
    <t>Jefe Oficina Asesora Jurídica
Profesional designado OAJ</t>
  </si>
  <si>
    <t>Realizar actividades de actualización y revisión de la base de datos de contratación</t>
  </si>
  <si>
    <t xml:space="preserve">Revisar y corregir la información </t>
  </si>
  <si>
    <t>Base de información con datos de contratación registrada por las dependencias o el profesional designado de la OAJ</t>
  </si>
  <si>
    <t>Etapa post contractual</t>
  </si>
  <si>
    <t xml:space="preserve">Baja capacidad operativa del personal para cumplir con los términos de liquidación
Debilidad en los controles de supervisión de contratos en la etapa poscontractual
</t>
  </si>
  <si>
    <t xml:space="preserve">Contratos sin liquidar dentro del término establecido en el contrato  </t>
  </si>
  <si>
    <t xml:space="preserve">Sanciones legales
Demandas de contratación contra a entidad
Pago de intereses moratorios 
</t>
  </si>
  <si>
    <t>Revisión por parte de los supervisores de la necesidad de realizar liquidación según las condiciones del contrato y su ejecución.</t>
  </si>
  <si>
    <t xml:space="preserve">Supervisor designado del contrato </t>
  </si>
  <si>
    <t>Antes de la terminación del contrato</t>
  </si>
  <si>
    <t>Los supervisores de acuerdo con las condiciones definidas en el contrato y la ejecución del contrato deberá definir si es necesario realizar la liquidación del contrato.</t>
  </si>
  <si>
    <t xml:space="preserve">Cuando el supervisor identifica la necesidad de realizar la liquidación deberá realizar los trámites ante la Oficina Asesora Jurídica </t>
  </si>
  <si>
    <t>Solicitudes de revisión liquidaciones de contratos radicados por los supervisores</t>
  </si>
  <si>
    <t>POSIBLE</t>
  </si>
  <si>
    <t>MODERADO</t>
  </si>
  <si>
    <t>ALTA 3:3</t>
  </si>
  <si>
    <t>Incluir en las obligaciones contractuales de los abogados de la Oficina Asesora Jurídica la actividad de adelantar las liquidaciones que les sean asignadas para aumentar la capacidad operativa en esta materia</t>
  </si>
  <si>
    <t>Total de abogados contratados con obligaciones de liquidación/ Total de Contratos*100</t>
  </si>
  <si>
    <t xml:space="preserve">De acuerdo con la información registrada en la base de datos de contratación realizar un comunicado de alerta de las liquidación de los contratos a vencer en la vigencia y documentar este control  </t>
  </si>
  <si>
    <t>Supervisores de la entidad</t>
  </si>
  <si>
    <t xml:space="preserve">Número de alertas realizadas a la liquidación de contrato a vencer en la vigencia
Control documentado del emisión del comunicado de alerta de liquidación del contrato en la vigencia </t>
  </si>
  <si>
    <t>Falta de seguimiento y control de la ejecución contractual de acuerdo con las condiciones pactadas en el contrato y documentos anexos
Sobrecarga de los supervisores, por exceso de designación de contratos supervisión</t>
  </si>
  <si>
    <t>Incumplimiento de las condiciones del contrato</t>
  </si>
  <si>
    <t>Sanciones legales
Demandas de contratación contra a entidad
Insatisfacción del bien o servicio recibido</t>
  </si>
  <si>
    <t xml:space="preserve">Verificación previa de las condiciones del contratos y ejecución de las actividades de supervisión descritas en el manual de supervisión.  </t>
  </si>
  <si>
    <t xml:space="preserve">Supervisor del contrato </t>
  </si>
  <si>
    <t>Antes y durante la ejecución del contrato</t>
  </si>
  <si>
    <t xml:space="preserve">Los supervisores deberán revisar, entender las condiciones definidas en el contrato y documentos anexos con fin de que en el desarrollo de sus ejecución se revise el cumplimiento de las mismas para un recibo a satisfacción de los productos o servicios contratados. </t>
  </si>
  <si>
    <t>Cuando el supervisor comunique a la OAJ las situaciones que ameritan iniciar o no el trámite de incumplimiento.</t>
  </si>
  <si>
    <t>Memorando interno con los soportes para adelantar el trámite del incumplimiento.</t>
  </si>
  <si>
    <t>Realizar documento de certificación de supervisión y remitirlo a la Oficina Asesora Jurídica</t>
  </si>
  <si>
    <t>Supervisores de contratos</t>
  </si>
  <si>
    <t>Contratos de la vigencia 2020 que contiene la certificacion de supervisión de los pagos realizados/Total de contratos suscritos*100</t>
  </si>
  <si>
    <t xml:space="preserve">Realizar trámite de incumplimiento conforme con la nomratividad vigente </t>
  </si>
  <si>
    <t xml:space="preserve">
Supervisor del contrato 
 1 profesional designado poir la OAJ</t>
  </si>
  <si>
    <t>Supervisor del contrato 
Jefe Oficina Asesora Jurídica</t>
  </si>
  <si>
    <t xml:space="preserve">La OAJ revisa las evidencias del incumplimiento y realiza el debido proceso </t>
  </si>
  <si>
    <t>Realizar proceso de incumplimiento si hay lugar
Informar a la aseguradora y al contratista para que se realicen los pagos a la entidad
Informar del incumplimiento a la cámara de comercio o entes de control que correspondan</t>
  </si>
  <si>
    <t>Acto administrativo de incumplimiento 
Comunicaciones de requerimiento al contratista
Comunicaciones dirigidas a la aseguradora y al contratista</t>
  </si>
  <si>
    <t>Los ordenadores deberán verificar las cargas  asignadas a los supervisores y contratar personal de apoyo a la supervisión si es requerido.</t>
  </si>
  <si>
    <t xml:space="preserve"> Ordenadores del Gasto</t>
  </si>
  <si>
    <t>Ausencia o debilidad de los controles para la identificación de los requisitos del proponente o de las ofertas.
Definición de los requisitos en los estudios previos para favorecimiento de un tercero específico.   
Favorecemiento de un proponente en evaluación de las ofertas presentadas.   
Falta de integridad de las pesonas que estructuran los procesos de selección de la entidad.</t>
  </si>
  <si>
    <t>Interés indebido en la celebración de
contratos para beneficio propio o de un tercero</t>
  </si>
  <si>
    <t xml:space="preserve">Sanciones legales
Demandas de contratación en contra a entidad
Afectación imagen institucional 
</t>
  </si>
  <si>
    <t>Análisis del mercado del sector para la identificación de los requisitos técnicos orientados a garantizar la mayor participación de proponentes y verificar el cumplimiento de la oferta.</t>
  </si>
  <si>
    <t xml:space="preserve">Profesional designado para la estructuración del proceso de contratación </t>
  </si>
  <si>
    <t xml:space="preserve">Cada vez que se elabora un estudios previo </t>
  </si>
  <si>
    <t xml:space="preserve">Realizar el análisis del mercado en el cual se identifican los precios promedio, lo requerimientos técnicos exigidos para el sector. </t>
  </si>
  <si>
    <t>Cuando el estructurador de procesos de seleccción de la entidad revisa y ajusta los criterios habilitantes y de condiciones de la oferta.</t>
  </si>
  <si>
    <t xml:space="preserve">Estudio y documentos previos ajustados </t>
  </si>
  <si>
    <t>Documentar un control orientado a verificar por parte del abogado de la dependencia que estructura el proceso de contratación, que los resultados de las evaluaciones técnicas y económicas cumplen con los requerimientos determinados en el proceso.</t>
  </si>
  <si>
    <t>Profesional dependencia, Profesional Oficina Asesora Jurídica y Jefe de la Oficina Jurídica.</t>
  </si>
  <si>
    <t>Un (1) Control documentado</t>
  </si>
  <si>
    <t xml:space="preserve">Informar la situación de corrupción encontrada  con las evidencias respectivas, para que se inicie la investigación respectiva por parte de a control interno disciplinario y control interno </t>
  </si>
  <si>
    <t xml:space="preserve">1 profesional designado de la Oficina Asesora Jurídica 
</t>
  </si>
  <si>
    <t xml:space="preserve">Retirar al profesional de la elaboración de la estructuración de otros estudios previos </t>
  </si>
  <si>
    <t xml:space="preserve">Realizar seguimiento a la investigación y verificar que se informe a los entes de control respectivo </t>
  </si>
  <si>
    <t>Comunicación de información de la situación de corrupción encontrada
Acta de reunión con el contratista o profesional del retiro d ela actividad de estructuración de los estudios previos</t>
  </si>
  <si>
    <t>Revisar que los requerimientos técnicos establecidos en los estudios previos permitan la participación ampliada de proponentes y en caso de identificar de requerimientos demasiado específicos realizar recomendaciones de ajuste y cambio.</t>
  </si>
  <si>
    <t>Profesional designado Oficina  Asesora Jurídica</t>
  </si>
  <si>
    <t>Revisar que los requerimientos técnicos establecidos en los estudios previos permitan la pluralidad de proponentes y en caso de identificar de requerimientos demasiado específicos realizar recomendaciones de ajuste y cambio.</t>
  </si>
  <si>
    <t>Cuando el abogado observa que el proceso de selección contiene criterios habilitantes y de condición de la oferta que no son necesarios para definir el proveedor que satisface la necesidad.</t>
  </si>
  <si>
    <t>Falta de controles en el seguimiento de la ejecución del contrato dentro de los términos establecidos en las condiciones del contratos y sus documentos anexos
Abuso de poder del supervisor/interventor para demorar los trámites por parte de los pagos</t>
  </si>
  <si>
    <t xml:space="preserve">Recepción de dádivas por parte de la supervisión e interventoría con el fin de favorecer a un tercero en la ejecución del contrato </t>
  </si>
  <si>
    <t>Recepción de bienes y/o servicios sin las especificaciones técnicas establecidas.
Pérdida de imagen institucional.
Sanciones disciplinarias, administrativas y legales.</t>
  </si>
  <si>
    <t>Validar que las evidencias de cumplimiento se encuentren soportadas en el expediente único del contrato, cumpliendo con los procedimientos internos de la Gestión Documental de la entidad</t>
  </si>
  <si>
    <t>Profesional o apoyo de la supervisoón de la dependencia que realice la revisión de completitud de los expedientes contractuales.</t>
  </si>
  <si>
    <t>Revisar aleatoriamente los soportes documentales de cumplimiento y que se encuentre en el expediente contractual las evidencias del cumplimiento acorde con el trámite de la entidad para la gestión documental.</t>
  </si>
  <si>
    <t>Cuando el profesional o apoyo administrativo de la dependencia evidencie la falta de soportes durante el seguimiento, a través de mesa de trabajo adelantará lo que se requiera informandole al supervisor.</t>
  </si>
  <si>
    <t>Acta de reunión</t>
  </si>
  <si>
    <t>Realizar una charla de socialización de los trámites de pagos, contratación, certificaciones y explicar el protocolo  de denuncias de corrupción a los contratistas natuales y con personería jurídica.</t>
  </si>
  <si>
    <t>Oficina Asesora Jurídica, dependencias asociadas a los documentos y supervisores de la entidad</t>
  </si>
  <si>
    <t>una charla de socialización de los trámites de pagos, contratación, certificaciones y explicar el protocolo de denuncias de corrupción dirigida a los contratistas.
Actividades y controles de supervisión documentadas
Control de verificación de retrasos en los pagos documentado</t>
  </si>
  <si>
    <t xml:space="preserve">Cambiar la designación de supervisión </t>
  </si>
  <si>
    <t xml:space="preserve">Comunicación de información de la situación de corrupción encontrada
Acta de reunión con el contratista o profesional del retiro de la actividad de supervisión </t>
  </si>
  <si>
    <t xml:space="preserve">Gestión  Documental </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</si>
  <si>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</si>
  <si>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Organización de archivos</t>
  </si>
  <si>
    <t xml:space="preserve">Desorganización del archivo 
</t>
  </si>
  <si>
    <t>Pérdida de documentos que hacen parte de los expedientes del IDPC</t>
  </si>
  <si>
    <t>Expediente incompletos y/o desmembrados.</t>
  </si>
  <si>
    <t>Revisión en las dependencias de la aplicación de las directrices para mantener organizado el archivo</t>
  </si>
  <si>
    <t>Profesional de gestión documental</t>
  </si>
  <si>
    <t>Anual</t>
  </si>
  <si>
    <t xml:space="preserve">Todas las dependencias deberán mantener organizado el archivo de gestión de acuerdo con la producción de sus documentos, aplicando las directrices emitidas por el proceso de Gestión Documental. Se realiza una revisión durante la vigencia con cada grupo de trabajo del IDPC. </t>
  </si>
  <si>
    <t>Dando capacitación a los funcionarios responsables y asesorando en la organización de archivos de gestión</t>
  </si>
  <si>
    <t>Acta de reunión de revisión de aplicación de procesos archivísticos, realizada con cada grupo de trabajo</t>
  </si>
  <si>
    <t>Realizar actualización de  Tablas de Retención Documental TRD y remitir la mismas al Archivo de Bogotá para convalidación</t>
  </si>
  <si>
    <t>Profesional universitario de Gestión Documental</t>
  </si>
  <si>
    <t xml:space="preserve">100% de las tablas de retención actualizadas </t>
  </si>
  <si>
    <r>
      <rPr>
        <b/>
        <sz val="11"/>
        <rFont val="Tahoma"/>
      </rPr>
      <t xml:space="preserve">1. Acciones de control: </t>
    </r>
    <r>
      <rPr>
        <sz val="11"/>
        <rFont val="Tahoma"/>
      </rPr>
      <t>En el cuatrimestre se realizó 1 mesa de trabajo con el grupo de Gestión Documental, impartiendo las directrices para la organización de los expedientes de gestión  de los diferentes procesos del IDPC</t>
    </r>
    <r>
      <rPr>
        <b/>
        <sz val="11"/>
        <rFont val="Tahoma"/>
      </rPr>
      <t>. 
2. Acciones de mitigación: S</t>
    </r>
    <r>
      <rPr>
        <sz val="11"/>
        <rFont val="Tahoma"/>
      </rPr>
      <t>e tiene la propuesta de actualización de 16 TRD. así mismo en el marco de cumplimiento de la actividad propuesta se adelantó mesa de trabajo con archivo de Bogotá para validar el avance.</t>
    </r>
    <r>
      <rPr>
        <b/>
        <sz val="11"/>
        <rFont val="Tahoma"/>
      </rPr>
      <t xml:space="preserve">
</t>
    </r>
  </si>
  <si>
    <t>16 TRD actualizadas/ 18 TRD</t>
  </si>
  <si>
    <r>
      <rPr>
        <b/>
        <sz val="11"/>
        <rFont val="Tahoma"/>
      </rPr>
      <t>1. Evidencias acciones de control</t>
    </r>
    <r>
      <rPr>
        <sz val="11"/>
        <rFont val="Tahoma"/>
      </rPr>
      <t xml:space="preserve">: Acta de fecha 24 de marzo de 2020. 
</t>
    </r>
    <r>
      <rPr>
        <b/>
        <sz val="11"/>
        <rFont val="Tahoma"/>
      </rPr>
      <t>2. Evidencia acciones de mitigación:</t>
    </r>
    <r>
      <rPr>
        <sz val="11"/>
        <rFont val="Tahoma"/>
      </rPr>
      <t xml:space="preserve"> se anexan las 16 TRD de los procesos:
1.TRD-Juridica-ajustada
2.TRD-Control Interno
3. TRD - Almacén 
4. TRD-Atención Ciudadanía
5. TRD -Control Disciplinario 
6. TRD-Financiera
7. TRD-Gestión Documental
8. TRD Sistemas
9. TRD -Talento Humano
 10. TRD-Dirección.
11- 12.TRD_Planeación
13. TRD Divulgación
14. TRD Museo
15. TRD - Intervención
16. TRD-Territorial</t>
    </r>
  </si>
  <si>
    <t xml:space="preserve">
Entrega y préstamo de documentos sin registro de control</t>
  </si>
  <si>
    <t>Trámites sin respuesta por falta de información.</t>
  </si>
  <si>
    <t>Aplicación del Instrumento archivístico FUID "Formato Único de Inventario Documental"</t>
  </si>
  <si>
    <t xml:space="preserve">Todas las dependencias deberán inventariar los documentos de gestión. El formato se diligencia cuando las dependencias hacen entrega del archivo de gestión. </t>
  </si>
  <si>
    <t>Dando capacitación a los funcionarios responsables y asesorando en el diligenciamiento de la información en el FUID</t>
  </si>
  <si>
    <t>FUID "Formato Único de Inventario Documental" de las dependencias actualizado al finalizar la vigencia</t>
  </si>
  <si>
    <t>Realizar capacitaciones del manejo de la documentación de los archivos de gestión físicos (buenas practicas de gestión documental) y electrónicos en el aplicativo Orfeo, de acuerdo a los requerimientos de los servidores públicos del IDPC</t>
  </si>
  <si>
    <t xml:space="preserve">
100% de los procesos capacitados</t>
  </si>
  <si>
    <r>
      <rPr>
        <b/>
        <sz val="11"/>
        <rFont val="Tahoma"/>
      </rPr>
      <t xml:space="preserve">1. Acción de control: </t>
    </r>
    <r>
      <rPr>
        <sz val="11"/>
        <rFont val="Tahoma"/>
      </rPr>
      <t xml:space="preserve">se tiene el inventario documental actualizado de los procesos:
Dirección, Sistemas, Financiera.
</t>
    </r>
    <r>
      <rPr>
        <b/>
        <sz val="11"/>
        <rFont val="Tahoma"/>
      </rPr>
      <t xml:space="preserve">
2. Acciones de mitigación: </t>
    </r>
    <r>
      <rPr>
        <sz val="11"/>
        <rFont val="Tahoma"/>
      </rPr>
      <t>se realizó 1 mesa de trabajo con el grupo de Gestión Documental, . Así mismo se realizaron 2 capacitaciones del aplicado Orfeo en los meses de febrero y marzo a los procesos de 1.Fortalecimiento SIG 2.Direccionamiento Estratégico 3.Gestión Jurídica 4. Gestión Territorial del Patrimonio 5. Protección e Intervención del patrimonio 6. Gestión Documental 7. Gestión Contractual.</t>
    </r>
  </si>
  <si>
    <r>
      <rPr>
        <b/>
        <sz val="11"/>
        <rFont val="Tahoma"/>
      </rPr>
      <t>2</t>
    </r>
    <r>
      <rPr>
        <b/>
        <sz val="11"/>
        <color rgb="FFFF0000"/>
        <rFont val="Tahoma"/>
      </rPr>
      <t xml:space="preserve">. </t>
    </r>
    <r>
      <rPr>
        <sz val="11"/>
        <rFont val="Tahoma"/>
      </rPr>
      <t>7 procesos participaron en capacitación/ 16 procesos del IDPC</t>
    </r>
  </si>
  <si>
    <r>
      <rPr>
        <b/>
        <sz val="11"/>
        <rFont val="Tahoma"/>
      </rPr>
      <t xml:space="preserve">1. Evidencias acciones de control: </t>
    </r>
    <r>
      <rPr>
        <sz val="11"/>
        <rFont val="Tahoma"/>
      </rPr>
      <t xml:space="preserve">formato FUID Dirección, Sistemas, Financiera.
</t>
    </r>
    <r>
      <rPr>
        <b/>
        <sz val="11"/>
        <rFont val="Tahoma"/>
      </rPr>
      <t xml:space="preserve">2. Evidencia acciones de mitigación: </t>
    </r>
    <r>
      <rPr>
        <sz val="11"/>
        <rFont val="Tahoma"/>
      </rPr>
      <t xml:space="preserve">listado de asistencia capacitación Orfeo; Acta de fecha 24 de marzo de 2020. </t>
    </r>
  </si>
  <si>
    <t xml:space="preserve">Deterioro de los documentos </t>
  </si>
  <si>
    <t>Hallazgos de las entidades competentes u organismos de control  y Proceso disciplinarios para los funcionarios y/o contratistas</t>
  </si>
  <si>
    <t>Controlar el  préstamo de documentos</t>
  </si>
  <si>
    <t>Por demanda -de acuerdo a las solitudes recibidas</t>
  </si>
  <si>
    <t>Se debe diligenciar la planilla de préstamo y consulta a fin de controlar el acceso a  la documentación en el archivo</t>
  </si>
  <si>
    <t>Verificando el diligenciamiento de las planillas y validando la información diligenciada con el responsable del préstamo</t>
  </si>
  <si>
    <t>Planilla de préstamo de documentos</t>
  </si>
  <si>
    <t xml:space="preserve">Administración y custodia de los archivos </t>
  </si>
  <si>
    <t xml:space="preserve">Debilidad en la aplicación de los lineamientos archivísticos 
  </t>
  </si>
  <si>
    <t>Utilización indebida de información oficial
privilegiada para favorecer a un tercero</t>
  </si>
  <si>
    <t>Sanciones disciplinarias, administrativas y legales.</t>
  </si>
  <si>
    <t>Actualizar, adoptar y divulgar el Índice de Información Clasificada y Reservada del IDPC</t>
  </si>
  <si>
    <t xml:space="preserve">El índice de información Clasificada y Reservada del IDPC, se actualiza teniendo en cuenta los lineamientos del archivo distrital. </t>
  </si>
  <si>
    <t>Solicitando concepto a los entes de control como archivo de Bogotá y archivo general de la nación</t>
  </si>
  <si>
    <t xml:space="preserve">*Resolución de adopción del documento
*Documento índice de información clasificada y reservada aprobado.
*Actividades de divulgación </t>
  </si>
  <si>
    <t>Seguimiento trimestral  a la actualización de los inventarios documentales de las dependencias que hacen parte del  IDPC.
Se programan 4 seguimientos al año; es decir uno trimestral.</t>
  </si>
  <si>
    <t xml:space="preserve">No. seguimientos realizados/No. de seguimientos programados </t>
  </si>
  <si>
    <r>
      <t xml:space="preserve">1. Acción de control:  </t>
    </r>
    <r>
      <rPr>
        <sz val="11"/>
        <rFont val="Tahoma"/>
      </rPr>
      <t xml:space="preserve">En el cuatrimestre se realizó una capacitación a las personas del grupo de Gestión documental en cuanto al diligenciamiento del inventario FUID </t>
    </r>
    <r>
      <rPr>
        <b/>
        <sz val="11"/>
        <rFont val="Tahoma"/>
      </rPr>
      <t xml:space="preserve">
2. Acciones de mitigación: </t>
    </r>
    <r>
      <rPr>
        <sz val="11"/>
        <rFont val="Tahoma"/>
      </rPr>
      <t xml:space="preserve">Se realizó el seguimiento a la actualización de los inventarios documentales mediante las transferencias documentales primarias.  </t>
    </r>
    <r>
      <rPr>
        <b/>
        <sz val="11"/>
        <rFont val="Tahoma"/>
      </rPr>
      <t xml:space="preserve">
</t>
    </r>
  </si>
  <si>
    <r>
      <rPr>
        <b/>
        <sz val="11"/>
        <rFont val="Tahoma"/>
      </rPr>
      <t>2.</t>
    </r>
    <r>
      <rPr>
        <sz val="11"/>
        <rFont val="Tahoma"/>
      </rPr>
      <t xml:space="preserve"> 1  seguimiento  realizado / 4 seguimientos al año</t>
    </r>
  </si>
  <si>
    <r>
      <t xml:space="preserve">1. Evidencias acciones de control: Acta de fecha 24 de marzo de 2020. 
2. Evidencia acciones de mitigación: 
</t>
    </r>
    <r>
      <rPr>
        <sz val="11"/>
        <rFont val="Tahoma"/>
      </rPr>
      <t>FUID Dirección, Sistemas, Financiera.</t>
    </r>
  </si>
  <si>
    <t xml:space="preserve">
Mala manipulación de la información</t>
  </si>
  <si>
    <t xml:space="preserve">Desorganización de los archivos </t>
  </si>
  <si>
    <t>Controlar el préstamo de documentos mediante el diligenciamiento del formato de planilla de préstamo de documentos y aplicación del índice de información reservada y clasificada.</t>
  </si>
  <si>
    <t xml:space="preserve">Se debe diligenciar la planilla de préstamo y consulta a fin de controlar el acceso a  la documentación en el archivo,  verificando que la información no cuente con ninguna restricción. </t>
  </si>
  <si>
    <t>Seguimiento y control trimestral  de la aplicación del procedimiento vigente para el préstamo y consulta de expedientes en el IDPC.
Se programan 4 seguimientos al año; es decir uno trimestral.</t>
  </si>
  <si>
    <r>
      <t xml:space="preserve">1. Acción de control: </t>
    </r>
    <r>
      <rPr>
        <sz val="11"/>
        <rFont val="Tahoma"/>
      </rPr>
      <t xml:space="preserve">Se realizó la verificación de las planillas de préstamo y consulta de documentos del primer trimestre, hasta el día 20 de marzo, donde dio inicio el aislamiento preventivo  </t>
    </r>
    <r>
      <rPr>
        <b/>
        <sz val="11"/>
        <rFont val="Tahoma"/>
      </rPr>
      <t xml:space="preserve"> 
2. Acciones de mitigación: </t>
    </r>
    <r>
      <rPr>
        <sz val="11"/>
        <rFont val="Tahoma"/>
      </rPr>
      <t>Se realizó el seguimiento a la aplicación del Procedimiento de consulta y préstamo de expedientes.</t>
    </r>
    <r>
      <rPr>
        <b/>
        <sz val="11"/>
        <rFont val="Tahoma"/>
      </rPr>
      <t xml:space="preserve">
</t>
    </r>
  </si>
  <si>
    <r>
      <rPr>
        <b/>
        <sz val="11"/>
        <rFont val="Tahoma"/>
      </rPr>
      <t>2.</t>
    </r>
    <r>
      <rPr>
        <sz val="11"/>
        <rFont val="Tahoma"/>
      </rPr>
      <t xml:space="preserve"> 1  seguimiento  realizado / 4 seguimientos al año</t>
    </r>
  </si>
  <si>
    <r>
      <t xml:space="preserve">1. Evidencias acciones de control: </t>
    </r>
    <r>
      <rPr>
        <sz val="11"/>
        <rFont val="Tahoma"/>
      </rPr>
      <t xml:space="preserve">Planillas de préstamo y consulta </t>
    </r>
    <r>
      <rPr>
        <b/>
        <sz val="11"/>
        <rFont val="Tahoma"/>
      </rPr>
      <t xml:space="preserve">
2. Evidencia acciones de mitigación: </t>
    </r>
    <r>
      <rPr>
        <sz val="11"/>
        <rFont val="Tahoma"/>
      </rPr>
      <t>Acta de fecha 30 de marzo de 2020</t>
    </r>
  </si>
  <si>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</si>
  <si>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</si>
  <si>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</si>
  <si>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</si>
  <si>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</si>
  <si>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Realización y seguimientos de los mantenimientos de los bienes muebles e inmuebles</t>
  </si>
  <si>
    <t>Falta de contratación idónea para cada mantenimiento</t>
  </si>
  <si>
    <t>Deterioro de los bienes muebles e inmuebles por falta de los mantenimientos</t>
  </si>
  <si>
    <t xml:space="preserve">Perdida o baja de bienes muebles por falta de mantenimiento </t>
  </si>
  <si>
    <t xml:space="preserve">Validar y evaluar los requisitos en la elaboración de los estudios previos para definir las características del producto o servicio necesario en el mantenimiento a realizarse </t>
  </si>
  <si>
    <t>Profesional universitario del área del almacén</t>
  </si>
  <si>
    <t>Identificar las ficha técnica de los bienes adquiridos con el fin de incluir los requisitos en los estudios previos.</t>
  </si>
  <si>
    <t>Atención de las observaciones generadas en las revisiones realizadas a los estudios previos y validación y aprobación de los estudios previos por  la parte técnica, líder del proceso y el profesional a cargo del almacén.</t>
  </si>
  <si>
    <t xml:space="preserve">Ficha Técnica y el estudio Previo aprobado </t>
  </si>
  <si>
    <t>Ejecutar el plan de trabajo de mantenimiento de los bienes que posee el instituto</t>
  </si>
  <si>
    <t xml:space="preserve">Profesional Universitario del proceso de Administración de Bienes e Infraestructura </t>
  </si>
  <si>
    <t xml:space="preserve">No de actividades del plan de mantenimiento ejecutadas/ No. De actividades programadas en el periodo. </t>
  </si>
  <si>
    <r>
      <rPr>
        <b/>
        <sz val="12"/>
        <rFont val="Tahoma"/>
      </rPr>
      <t xml:space="preserve">1. Acciones de control: 
</t>
    </r>
    <r>
      <rPr>
        <sz val="12"/>
        <rFont val="Tahoma"/>
      </rPr>
      <t xml:space="preserve">En el cuatrimestre se adelantó el proceso de contratación para adquirir el servicio de manteamiento de ascensores, verificando las necesidades y especificaciones técnicas requeridas y plasmándolas en el estudio previo. 
Así mismo se elaboró el cronograma de visita a bienes muebles, visitando 4 sedes: casa Sámano, Casa Fernández, Casa Gemelas y Siete balcones. </t>
    </r>
    <r>
      <rPr>
        <b/>
        <sz val="12"/>
        <rFont val="Tahoma"/>
      </rPr>
      <t xml:space="preserve">
2. Acciones de mitigación:</t>
    </r>
    <r>
      <rPr>
        <sz val="12"/>
        <rFont val="Tahoma"/>
      </rPr>
      <t xml:space="preserve"> Las visitas realizadas a los bienes inmuebles del instituto se realizaron siguiendo los lineamientos del manual de manteamiento, como prueba de ello en la ficha técnica se hace las observaciones del estado y requerimientos de mantenimiento por inmueble.  
Así mismo, se realizó inspección de los bienes muebles de casa cadel, el informe final sale en mayo.</t>
    </r>
    <r>
      <rPr>
        <b/>
        <sz val="12"/>
        <rFont val="Tahoma"/>
      </rPr>
      <t xml:space="preserve">
</t>
    </r>
  </si>
  <si>
    <r>
      <t>4 sedes del IDPC verificados/ 7 bienes inmuebles del IDPC
106 Bienes analizados /152</t>
    </r>
    <r>
      <rPr>
        <sz val="12"/>
        <color rgb="FFFF0000"/>
        <rFont val="Tahoma"/>
      </rPr>
      <t xml:space="preserve"> . </t>
    </r>
    <r>
      <rPr>
        <sz val="12"/>
        <rFont val="Tahoma"/>
      </rPr>
      <t xml:space="preserve">Bienes muebles de casa cadel a ser analizados aprox. </t>
    </r>
  </si>
  <si>
    <r>
      <rPr>
        <b/>
        <sz val="12"/>
        <rFont val="Tahoma"/>
      </rPr>
      <t xml:space="preserve">Evidencias acciones de control: </t>
    </r>
    <r>
      <rPr>
        <sz val="12"/>
        <rFont val="Tahoma"/>
      </rPr>
      <t>1. Estudio previo de mantenimiento a ascensores.
2. Estudio previo de mantenimiento a columnas
4. Cronograma visita inmuebles</t>
    </r>
    <r>
      <rPr>
        <b/>
        <sz val="12"/>
        <rFont val="Tahoma"/>
      </rPr>
      <t xml:space="preserve">
Evidencias acciones de mitigación: 
</t>
    </r>
    <r>
      <rPr>
        <sz val="12"/>
        <rFont val="Tahoma"/>
      </rPr>
      <t>3. ficha técnica de visita de las sedes casa  Sámano, Casa Fernández, Casa Gemelas y Siete balcones.
5. Informe del trimestre de inspección de bienes muebles en casa cadel
6. Lista de bienes muebles
7. Informe se inspección a bienes muebles de los meses de enero a abril y cronograma de visitas.</t>
    </r>
    <r>
      <rPr>
        <b/>
        <sz val="12"/>
        <rFont val="Tahoma"/>
      </rPr>
      <t xml:space="preserve">
</t>
    </r>
  </si>
  <si>
    <t xml:space="preserve">No realizar las inspecciones periódicas a los bienes e infraestructura de la Entidad
debilidad en la supervisión y ejecución de las actividades de mantenimiento preventivo </t>
  </si>
  <si>
    <t xml:space="preserve">Falla de la prestación de los servicios y funciones de la Entidad
Hallazgos de los entes de control </t>
  </si>
  <si>
    <t>Elaborar un cronograma de actividades tendientes a la revisión y análisis del estado de los bienes muebles e inmuebles del IDPC  y ejecutarlo dentro de los tiempos establecidos.</t>
  </si>
  <si>
    <t xml:space="preserve">Se formulan actividades para la revisión y análisis de los bienes muebles e inmuebles del IDPC con el fin de validar el estado de los mismos y el resultado de las actividades mantenimiento realizadas. Así mismo, se toman decisiones de los bienes mueble o inmuebles que deben ser intervenidos </t>
  </si>
  <si>
    <t xml:space="preserve">Supervisando la efectividad de las acciones ejecutadas y tomando correctivos sobre los bienes muebles e inmuebles que deben ser intervenidos; asignado el personal necesario para las actividades que se requieran y gestionando los insumos o servicios necesarios  </t>
  </si>
  <si>
    <t xml:space="preserve">Cronograma de actividades
informe de la ejecución de las actividades programadas </t>
  </si>
  <si>
    <t xml:space="preserve">Revisar y analizar el tiempo de vida útil de los bienes muebles con el fin de programar la inspección o intervención de los bienes que lo requieran. </t>
  </si>
  <si>
    <t xml:space="preserve">No de bienes muebles inspeccionados o intervenidos  /No de bienes muebles que deben ser analizados según el tiempo de vida útil </t>
  </si>
  <si>
    <t>asignación o administración de los  activos fijos y elementos de consumo</t>
  </si>
  <si>
    <t xml:space="preserve">No registro de las entradas y salidas de pedidos, objetos o  materiales </t>
  </si>
  <si>
    <t xml:space="preserve">pérdida de bienes 
</t>
  </si>
  <si>
    <t>Afectación económica</t>
  </si>
  <si>
    <t>Toma física de activos por muestra periódica y de fin de año.</t>
  </si>
  <si>
    <t>Anual- De acuerdo a la programación</t>
  </si>
  <si>
    <t xml:space="preserve">Se informa de la actividad, se realiza verificación individual, se corrige información, se etiqueta y se genera informe de Cierre </t>
  </si>
  <si>
    <t>corrigiendo las diferencias encontradas y dejando soporte del mismo</t>
  </si>
  <si>
    <t xml:space="preserve">Planillas de inventario individual e informe de la gestión </t>
  </si>
  <si>
    <t xml:space="preserve">Diseñar o actualizar la documentación del proceso a fin de contar con procedimientos o instructivos que indiquen como se debe realizar la verificación, asignación o administración de los  activos fijos y elementos de consumo
</t>
  </si>
  <si>
    <t xml:space="preserve">Numero de documentos aprobados y publicados/ No total de documento a crear o actualizar </t>
  </si>
  <si>
    <r>
      <rPr>
        <b/>
        <sz val="12"/>
        <rFont val="Tahoma"/>
      </rPr>
      <t xml:space="preserve">1. Acciones de control: 
</t>
    </r>
    <r>
      <rPr>
        <sz val="12"/>
        <rFont val="Tahoma"/>
      </rPr>
      <t>-En el cuatrimestre se ha realizado la asignación de inventario individual y se informa que la revisión completa es anual con el informe de resultados.
-Se atienden las solicitudes de entrada, salida y traslados de bienes conforme a los requerimientos a través de ORFEO y la herramienta SIIGO.
-De acuerdo a las solicitudes realizadas por Orfeo se atendieron en su totalidad la solicitud de pedidos de enero, febrero, quedaron dos pendientes del mes de marzo, dado el inicio del aislamiento preventivo. No se registran nuevas solicitudes en abril.</t>
    </r>
    <r>
      <rPr>
        <b/>
        <sz val="12"/>
        <rFont val="Tahoma"/>
      </rPr>
      <t xml:space="preserve">
2. Acciones de mitigación: </t>
    </r>
    <r>
      <rPr>
        <sz val="12"/>
        <rFont val="Tahoma"/>
      </rPr>
      <t>se ha adelantado la actualización de los nuevos documentos de SIG para los instructivos de Bienes e Infraestructura, articulados a la Resolución 001 de 2019 de la SDH. Sin que a la fecha se haya finalizado la actualización de algún documento</t>
    </r>
    <r>
      <rPr>
        <b/>
        <sz val="12"/>
        <rFont val="Tahoma"/>
      </rPr>
      <t xml:space="preserve">
</t>
    </r>
  </si>
  <si>
    <t>0 documentos aprobados y publicados/ 4 documentos requeridos (actualización o creación)</t>
  </si>
  <si>
    <r>
      <rPr>
        <b/>
        <sz val="12"/>
        <rFont val="Tahoma"/>
      </rPr>
      <t xml:space="preserve">Evidencias acciones de control: </t>
    </r>
    <r>
      <rPr>
        <sz val="12"/>
        <rFont val="Tahoma"/>
      </rPr>
      <t xml:space="preserve">
1. Inventario individual (se encuentra en físico en el IDPC-pendiente de entrega. 
2. carpeta de entradas
3. carpeta de salidas
4. Carpeta de traslados
5. Carpeta solicitud pedidos por Orfeo
</t>
    </r>
  </si>
  <si>
    <t xml:space="preserve">
Desactualización de los inventarios físicos y movimientos de elementos sin visto bueno del almacén</t>
  </si>
  <si>
    <t xml:space="preserve">Inventarios desactualizados </t>
  </si>
  <si>
    <t>Registro y control de los activos a través del Sistema de información financiera.</t>
  </si>
  <si>
    <t>permanente</t>
  </si>
  <si>
    <t>Se ingresa la información del bien al sistema</t>
  </si>
  <si>
    <t>El movimiento queda soportado con formato físico o electrónico</t>
  </si>
  <si>
    <t xml:space="preserve">Soportes de movimiento (Entrada, salida, traslado) de almacén </t>
  </si>
  <si>
    <t xml:space="preserve">Debilidad en la definición de lineamientos y políticas de operación para la administración de los bienes </t>
  </si>
  <si>
    <t>La solicitud de almacén se realiza a través del Sistema de Gestión Documental.</t>
  </si>
  <si>
    <t xml:space="preserve">Se  atienden las solicitudes realizadas por el Sistema de Gestión Documental </t>
  </si>
  <si>
    <t xml:space="preserve">Creando y actualizando el expediente físico con base a la solicitud </t>
  </si>
  <si>
    <t xml:space="preserve">Solicitudes de pedido </t>
  </si>
  <si>
    <t xml:space="preserve">Incorrecta verificación, asignación o administración de los  activos fijos y elementos de consumo </t>
  </si>
  <si>
    <t xml:space="preserve">Debilidad en la definición de lineamientos y políticas de operación para la administración y uso de los bienes </t>
  </si>
  <si>
    <t>Disfrute particular del bien por parte funcionarios o contratistas</t>
  </si>
  <si>
    <t xml:space="preserve">Registro y control de los activos a través del Sistema de información financiera
</t>
  </si>
  <si>
    <t>Permanente</t>
  </si>
  <si>
    <t>Se incluye en el aplicativo la información correspondiente a los activos del IDPC</t>
  </si>
  <si>
    <t xml:space="preserve">Realizar las correcciones necesarias en el sistema, asegurándose de dejar los soportes correspondientes. </t>
  </si>
  <si>
    <t xml:space="preserve">Soportes de movimiento de almacén </t>
  </si>
  <si>
    <t>Actualizar los documentos que sean necesarios para la verificación, asignación o administración de los  bienes</t>
  </si>
  <si>
    <t>Profesional Universitario del proceso de Administración de Bienes e Infraestructura</t>
  </si>
  <si>
    <t>No. De documentos actualizados / No. De documentos identificados para actualización</t>
  </si>
  <si>
    <t>Expedición de actos administrativos con lineamientos para el uso adecuado de los bienes asignados.</t>
  </si>
  <si>
    <t>Se expiden actos administrativos con los lineamientos vigentes para el uso  correcto de los bienes.</t>
  </si>
  <si>
    <t>Reportar al jefe inmediato para la toma de decisiones.</t>
  </si>
  <si>
    <t xml:space="preserve">Actos administrativos expedidos </t>
  </si>
  <si>
    <t>1 sensibilización del uso y asignación adecuada de los bienes</t>
  </si>
  <si>
    <t>No. De sensibilizaciones realizadas / No. De sensibilizaciones programadas</t>
  </si>
  <si>
    <t>Falta de integridad personal de  funcionarios y contratistas</t>
  </si>
  <si>
    <t>Revisiones aleatorias del control del servicio de los bienes.</t>
  </si>
  <si>
    <t xml:space="preserve">Se realiza una revisión trimestral aleatoria a los mecanismos de control de la prestación de servicios. </t>
  </si>
  <si>
    <t>Acta de revisión trimestral</t>
  </si>
  <si>
    <t xml:space="preserve">1 sensibilización del los valores del instituto relacionados con el uso de los bienes. </t>
  </si>
  <si>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</si>
  <si>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</si>
  <si>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</si>
  <si>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</si>
  <si>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t>
  </si>
  <si>
    <t>Ejecutar acciones que garanticen el respaldo de la información</t>
  </si>
  <si>
    <t>Bajo nivel de seguridad para el acceso a la información por Firewall con políticas inadecuadas y Antivirus caducados o mal configurados.</t>
  </si>
  <si>
    <t>Vulnerabilidad y perdida de información</t>
  </si>
  <si>
    <t>Perdidas económicas
Inestabilidad de los procesos</t>
  </si>
  <si>
    <t>Firewall con políticas de seguridad, detector de intrusos antispam, control de navegación a internet.</t>
  </si>
  <si>
    <t xml:space="preserve">Profesional de Sistemas de Información y Tecnología </t>
  </si>
  <si>
    <t>Monitoreo a través de informe  a la consola de Firewall</t>
  </si>
  <si>
    <t>Revisión del equipo afectado en sitio y se configura nuevamente las políticas de Firewall</t>
  </si>
  <si>
    <t xml:space="preserve">Informes generados por la herramienta </t>
  </si>
  <si>
    <t>Detective</t>
  </si>
  <si>
    <t xml:space="preserve">Gestionar las acciones correspondientes para fortalecer y mejorar las condiciones del Firewall y antivirus que ha contrato la entidad </t>
  </si>
  <si>
    <t xml:space="preserve">1 contrato de Firewall - 1 contrato de antivirus 
No de contratos adjudicados/No Contratos requeridos </t>
  </si>
  <si>
    <t xml:space="preserve">En cuanto a los controles definidos se ejecutó el respectivo monitoreo del Firewall y se realizó el análisis correspondiente  de los Informes.
En cuanto al plan de  mitigación durante el primer cuatrimestre se realizó la adjudicación de los procesos de contratación de Firewall (Seguridad perimetral FORTINET) Y Antivirus Kaspersky 
</t>
  </si>
  <si>
    <t>2 Contratos Adjudicados / 2 Contratos requeridos</t>
  </si>
  <si>
    <r>
      <rPr>
        <b/>
        <sz val="12"/>
        <rFont val="Tahoma"/>
      </rPr>
      <t>* Controles Definidos</t>
    </r>
    <r>
      <rPr>
        <sz val="12"/>
        <rFont val="Tahoma"/>
      </rPr>
      <t xml:space="preserve">
4 Informes generados por la herramienta Fortinet.
</t>
    </r>
    <r>
      <rPr>
        <b/>
        <sz val="12"/>
        <rFont val="Tahoma"/>
      </rPr>
      <t>* Plan de Mitigación</t>
    </r>
    <r>
      <rPr>
        <sz val="12"/>
        <rFont val="Tahoma"/>
      </rPr>
      <t xml:space="preserve">
1, Contrato Firewall
2, Contrato Antivirus </t>
    </r>
  </si>
  <si>
    <t>Desconocimiento técnico en la operación, gestión de equipos y manejo de los sistemas de información.</t>
  </si>
  <si>
    <t>Fuga de información.
Perdida de Información</t>
  </si>
  <si>
    <t>Antivirus para los servidores y equipos de computo del IDPC.</t>
  </si>
  <si>
    <t>Monitoreo a través de informe  a la consola de  Antivirus</t>
  </si>
  <si>
    <t xml:space="preserve">Revisión del equipo afectado en sitio, eliminación de virus  y nueva parametrización de antivirus </t>
  </si>
  <si>
    <t xml:space="preserve">Gestionar capacitaciones en el manejo de las herramientas tecnológicas contratadas por el proceso de Gestión de Sistemas de Información y Tecnología  </t>
  </si>
  <si>
    <t xml:space="preserve">No de capacitaciones realizadas/No capacitaciones que se identifican como necesarias </t>
  </si>
  <si>
    <t xml:space="preserve">En cuanto a los controles definidos se ejecutó el respectivo monitoreo de la consola de Antivirus Kaspersky y se realizó el análisis correspondiente  de los Informes entregados por la misma.
En cuanto al plan de manejo de Mitigación se realizaron 2 capacitaciones la primera se realizó en el mes de febrero sobre la Mesa de Ayuda Proactivanet y la segunda capacitación se realizó en el Mes de Abril sobre el Firewall Fortinet.
</t>
  </si>
  <si>
    <t xml:space="preserve"> 2 capacitaciones realizadas / 2   capacitaciones programadas </t>
  </si>
  <si>
    <r>
      <rPr>
        <b/>
        <sz val="12"/>
        <rFont val="Tahoma"/>
      </rPr>
      <t xml:space="preserve">
Controles Definidos
</t>
    </r>
    <r>
      <rPr>
        <sz val="12"/>
        <rFont val="Tahoma"/>
      </rPr>
      <t>Informes generados por la Herramienta Kaspersky</t>
    </r>
    <r>
      <rPr>
        <b/>
        <sz val="12"/>
        <rFont val="Tahoma"/>
      </rPr>
      <t xml:space="preserve">
*Plan de Mitigación.</t>
    </r>
    <r>
      <rPr>
        <sz val="12"/>
        <rFont val="Tahoma"/>
      </rPr>
      <t xml:space="preserve">
1,Lista de asistencia capacitacion mesa de ayuda
1 Lista de asistencia y 1 acta de capacitacion virtual de Fortinet.
1 Video con la grabacion de la capacitacion Virtual en Hangouts Meet.
</t>
    </r>
  </si>
  <si>
    <t>Ataques maliciosos de terceros al IDPC y Peligros de seguridad por el acceso físico y lógico no autorizado a terceros</t>
  </si>
  <si>
    <t>Investigaciones disciplinarias de entes de control.
Indisponibilidad de los sistemas de información.</t>
  </si>
  <si>
    <t xml:space="preserve">Parametrizacion de Backup a traves del sistema DATTO </t>
  </si>
  <si>
    <t>Monitoreo a través de informe  a la solucion de Backup.</t>
  </si>
  <si>
    <t>Revisión del equipo afectado en sitio y se configura nuevamente el agente DATTO</t>
  </si>
  <si>
    <t xml:space="preserve">pantallazos generados por la herramienta </t>
  </si>
  <si>
    <t>Divulgar temas de Seguridad y Privacidad de la Información.</t>
  </si>
  <si>
    <t xml:space="preserve">6 Divulgaciones (pantallazo publicación intranet y/o correos de envió)
No de divulgaciones realizadas/No de divulgaciones programadas </t>
  </si>
  <si>
    <t xml:space="preserve">En cuanto a los controles definidos se realizó la instalación, configuración y parametrización del agente de Backup en el servidor 10.20.100.16 con nombre Colecciones Colombianas.
En cuanto al plan de manejo de Mitigación se realizaron 2 divulgaciones de seguridad, la primera se efectuó en el mes de marzo con recomendaciones para realizar Teletrabajo y la segunda divulgación se realizó en el mes de Abril con Tips de seguridad Informática, las dos divulgaciones se realizaron a través de la Intranet del Instituto.
</t>
  </si>
  <si>
    <t>2 divulgaciones realizadas /2   divulgaciones programadas en el periodo</t>
  </si>
  <si>
    <r>
      <rPr>
        <b/>
        <sz val="12"/>
        <rFont val="Tahoma"/>
      </rPr>
      <t>* Controles Definidos</t>
    </r>
    <r>
      <rPr>
        <sz val="12"/>
        <rFont val="Tahoma"/>
      </rPr>
      <t xml:space="preserve">
5 Pantallazos de configuracion, y parametrizacion de agente de Backup en servidor de Colecciones Colombianas
</t>
    </r>
    <r>
      <rPr>
        <b/>
        <sz val="12"/>
        <rFont val="Tahoma"/>
      </rPr>
      <t>Plan de Mitigación</t>
    </r>
    <r>
      <rPr>
        <sz val="12"/>
        <rFont val="Tahoma"/>
      </rPr>
      <t xml:space="preserve">
2 Pantallazos de las publicaciones realizadas en la Intranet.</t>
    </r>
  </si>
  <si>
    <t xml:space="preserve"> Administrar la infraestructura tecnológica sobre la cual se soportan los sistemas de información del IDPC (Servidores, Redes y Bases de Datos).
</t>
  </si>
  <si>
    <t xml:space="preserve">Fallas electricas
Fluctuacion electrica
Equipos sin protección contra fallas de energía
</t>
  </si>
  <si>
    <t>Daño y perdida de la infraestructura tecnológica y de comunicaciones</t>
  </si>
  <si>
    <t>Afectación a la disponibilidad de los servicios
Posibles investigaciones y sanciones.</t>
  </si>
  <si>
    <t xml:space="preserve">Generación del Backup de información de los servidores </t>
  </si>
  <si>
    <t xml:space="preserve">Realizando revisión de la consola de Backup Datto, con el fin de evidenciar la correcta ejecución de la programación de Backup a realizarse en el día </t>
  </si>
  <si>
    <t xml:space="preserve">Revisión del servidor afectado y restauración del ultimo Backup realizado </t>
  </si>
  <si>
    <t xml:space="preserve">Pantallazos generados por la herramienta </t>
  </si>
  <si>
    <t xml:space="preserve">Gestionar el soporte y  ampliación del almacenamiento de la solución de respaldo de información Datto. </t>
  </si>
  <si>
    <t xml:space="preserve">1 contrato adjudicado que soporte la ampliación de almacenamiento
No de contratos adjudicados/No Contratos requeridos </t>
  </si>
  <si>
    <t xml:space="preserve">En cuanto a los controles definidos se realizó la verificación de la consola de Backup Datto, con el fin de evidenciar la correcta ejecución de la programación de Backup de los servidores fisicos de la entidad, lo cual nos permitirá en algún momento realizar recuperaciones de información en caso de alguna falla o daño.
En cuanto al plan de manejo de Mitigación se realizó la adjudicación del proceso de contratación el cual tiene por objeto  “la renovación y ampliación del almacenamiento de la solución de respaldo de información para el instituto distrital de patrimonio cultural”
</t>
  </si>
  <si>
    <t>1 Contrato Adjudicado / 1 Contrato  requerido</t>
  </si>
  <si>
    <r>
      <rPr>
        <b/>
        <sz val="12"/>
        <rFont val="Tahoma"/>
      </rPr>
      <t xml:space="preserve">Controles Definidos
</t>
    </r>
    <r>
      <rPr>
        <sz val="12"/>
        <rFont val="Tahoma"/>
      </rPr>
      <t>Pantallazos generados por la herramienta y Reportes de Backup</t>
    </r>
    <r>
      <rPr>
        <b/>
        <sz val="12"/>
        <rFont val="Tahoma"/>
      </rPr>
      <t xml:space="preserve">
Plan de Mitigación </t>
    </r>
    <r>
      <rPr>
        <sz val="12"/>
        <rFont val="Tahoma"/>
      </rPr>
      <t xml:space="preserve">
1, Contrato de DATTO</t>
    </r>
  </si>
  <si>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</si>
  <si>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</si>
  <si>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</si>
  <si>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</si>
  <si>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</si>
  <si>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Practica de pruebas testimoniales</t>
  </si>
  <si>
    <t xml:space="preserve">• Inexistencia de mobiliario adecuado para el archivo de los expedientes.
•Ausencia de elementos tecnologicos en el espacio fisico de la oficina, (impresora) que obligan a ausentarse del recinto durante la diligencia dejando a los sujetos procesales en la oficina y creando la oportunidad de extración y perdida de documentos  </t>
  </si>
  <si>
    <t>Pérdida de piezas procesales o del expediente.</t>
  </si>
  <si>
    <t>• Archivo de la investigación por imposibilidad de reconstruir el expediente.
• Investigación disciplinaria y sanciones en contra del funcionario responsable del proceso disciplinario interno</t>
  </si>
  <si>
    <t xml:space="preserve">Se realiza Copia digital de expedientes </t>
  </si>
  <si>
    <t>Profesional Control Disciplinario Interno</t>
  </si>
  <si>
    <t>Periódicamente se actualiza el archivo digital</t>
  </si>
  <si>
    <t>Se imprime el archivo digital, se reconstruye el expediente y se incorpora al auto que ordena la reconstrucción junto con el denuncio correspondiente</t>
  </si>
  <si>
    <t>Acta de actividades relacionadas con el manejo de expedientes</t>
  </si>
  <si>
    <t>Periódicamente se debe actualizar el archivo digital y asegurar que coincida con el expediente físico y con la información consignada en la base de datos.
El espacio físico en el que se encuentra la oficina de Control Disciplinario Interno se debe asegurar cada vez que la oficina se encuentre sola.</t>
  </si>
  <si>
    <t>Profesional de Control Disciplinario.</t>
  </si>
  <si>
    <t xml:space="preserve"> No de expedientes revisados/No. De expedientes físicos 
No. De expedientes digitalizados/No. De expedientes a digitalizar</t>
  </si>
  <si>
    <t>Reconstruir el expediente</t>
  </si>
  <si>
    <t>Tecnológicos: equipo e impresora para elaborar las actuaciones correspondientes</t>
  </si>
  <si>
    <t>1. Colocar denuncio de pérdida de documentos.
2. Disponer mediante auto la reconstrucción del expediente.
3. Continuar el trámite procesal</t>
  </si>
  <si>
    <t>Continuar con el proceso de investigación disciplinaria</t>
  </si>
  <si>
    <t>La actuación disciplinaria puede continuar de forma normal. 
Existencia del expediente reconstruido.</t>
  </si>
  <si>
    <r>
      <rPr>
        <b/>
        <sz val="12"/>
        <rFont val="Tahoma"/>
      </rPr>
      <t xml:space="preserve">1. Acciones de control: </t>
    </r>
    <r>
      <rPr>
        <sz val="12"/>
        <rFont val="Tahoma"/>
      </rPr>
      <t xml:space="preserve">En el tiempo transcurrido entre los meses de enero a abril de 2020, se adelantaron las siguientes actividades: Se digitalizaron y actualizaron  6 expedientes de la vigencia 2020; se dio impulso procesal a 6  expedientes con radicación de 2015, 2 con radicación 2016, 6 con radicación 2018 y 10 expedientes con radicación 2019, los cuales fueron actualizados en el formato digital y en el físico.  
</t>
    </r>
    <r>
      <rPr>
        <b/>
        <sz val="12"/>
        <rFont val="Tahoma"/>
      </rPr>
      <t xml:space="preserve"> 2. Acciones de mitigación: </t>
    </r>
    <r>
      <rPr>
        <sz val="12"/>
        <rFont val="Tahoma"/>
      </rPr>
      <t>en lo transcurrido de enero a abril de 2020, la profesional de apoyo de la Oficina de Control Disciplinario Interno, revisó la foliación de 30 expedientes físicos y los comparó con el expediente  digital, con el fin de verificar la concordancia y similitud de los archivos.</t>
    </r>
  </si>
  <si>
    <t>30 expedientes revisados/ 70 de expedientes físicos
30 expedientes con nueva digitalización por las actividades adelantadas/ 70 expedientes físicos</t>
  </si>
  <si>
    <t>*  Se adjunta Pantallazo del archivo digitalizado de los expedientes.
*  Pantallazo del archivo del tramite procesal.</t>
  </si>
  <si>
    <t>Se realiza revisión periódica de los expedientes</t>
  </si>
  <si>
    <t>Se compara con la base de datos, el archivo digital y físico, garantizando la concordancia de la información entre las 3 fuentes</t>
  </si>
  <si>
    <t>Se cuenta con un espacio físico adecuado y seguro para la custodia de la información.</t>
  </si>
  <si>
    <t>Generar recomendaciones y/o solicitudes de los requerimientos o necesidades</t>
  </si>
  <si>
    <t>Seguimiento a los términos de los procesos disciplinarios</t>
  </si>
  <si>
    <t xml:space="preserve">
• Control inadecuado y bajo  seguimiento a los términos de los procesos. 
• Baja capacidad de la oficina de CID para atender la demanda de procesos</t>
  </si>
  <si>
    <t xml:space="preserve">Vencimiento de términos en el tramite de los procesos disciplinarios </t>
  </si>
  <si>
    <t>• Solicitud de nulidades por parte de sujetos procesales
• Investigación disciplinaria y sanciones en contra del funcionario responsable del proceso disciplinario interno</t>
  </si>
  <si>
    <t>Realizar seguimiento periódico a los procesos</t>
  </si>
  <si>
    <t>Profesional de apoyo</t>
  </si>
  <si>
    <t>Se realiza seguimiento mensual al tramite procesal sobre la base de datos, verificando que los procesos se encuentren en termino y alertando sobre posibles vencimientos.</t>
  </si>
  <si>
    <t>Se prioriza el tramite  de los expedientes</t>
  </si>
  <si>
    <t xml:space="preserve">
Segregar las actividades del proceso, entregando a un Profesional de Apoyo las actividades más operativas.
</t>
  </si>
  <si>
    <t xml:space="preserve">1 contrato vigente del profesional de apoyo </t>
  </si>
  <si>
    <r>
      <rPr>
        <b/>
        <sz val="12"/>
        <rFont val="Tahoma"/>
      </rPr>
      <t>1. Acciones de control:</t>
    </r>
    <r>
      <rPr>
        <sz val="12"/>
        <rFont val="Tahoma"/>
      </rPr>
      <t xml:space="preserve"> Se elaboró y envío el Informe Ejecutivo de Gestión y Seguimiento de la Oficina de Control Disciplinario Interno -, correspondiente al primer trimestre de 2020; así mismo se actualiza y alimenta la base de datos y se folia e incluye en el expediente los documentos nuevos. 
</t>
    </r>
    <r>
      <rPr>
        <b/>
        <sz val="12"/>
        <rFont val="Tahoma"/>
      </rPr>
      <t>2. Acciones de mitigación:</t>
    </r>
    <r>
      <rPr>
        <sz val="12"/>
        <rFont val="Tahoma"/>
      </rPr>
      <t xml:space="preserve"> Como se puede observar en el Informe Ejecutivo de Gestión y Seguimiento de la Oficina de Control Disciplinario Interno, se detalla cada una de las actividades realizadas dentro de trámite de las actuaciones disciplinarias.
Hasta el 19 de marzo que estuvo abierto el IDPC, se incluyo en los expedientes todos los documentos que fueron remitidos a la oficina, sin embargo los documentos generados desde esa fecha hasta la presente se encuentran pendiente de tramite interno. </t>
    </r>
  </si>
  <si>
    <t>1 informe de gestión aprobado/ 1 informe  programado en el periodo.
30 Procesos con actividades adelantadas/ 60 procesos activos
1 informe de gestión aprobado/ 1 informe  programado en el periodo.</t>
  </si>
  <si>
    <t>*  Informe Ejecutivo de Gestión y Seguimiento de la Oficina de Control Disciplinario Interno, correspondiente al primer trimestre de 2020.
*  Pantallazo de la base de datos  
*  Se adjunta Pantallazo del archivo digitalizado de los expedientes.</t>
  </si>
  <si>
    <t>Registrar en la base de datos las acciones realizadas en cada uno de los procesos.</t>
  </si>
  <si>
    <t>De manera permanente se alimenta la base de datos, con la información generada dentro de cada proceso</t>
  </si>
  <si>
    <t>Comparar la base de datos con el expediente físico, garantizando la concordancia del expediente</t>
  </si>
  <si>
    <t>Base de datos con información actualizada</t>
  </si>
  <si>
    <t>Elaborar y presentar Informe trimestral de gestión de la oficina de Control Disciplinario Interno</t>
  </si>
  <si>
    <t>Trimestralmente se presenta un informe de gestión al líder del proceso.</t>
  </si>
  <si>
    <t>Emitir recomendaciones con base en la información suministrada.</t>
  </si>
  <si>
    <t>Informe físico, archivo en pdf y correo remisorio.</t>
  </si>
  <si>
    <t>Crear un expediente físico de cada uno de los procesos</t>
  </si>
  <si>
    <t>Cada vez que da apertura a una investigación disciplinaria</t>
  </si>
  <si>
    <t>Se crea un expediente físico para cada proceso en donde se incorpora todas la actividades y diligencias que se realizan en el tramite del proceso.</t>
  </si>
  <si>
    <t>Se digitaliza el expediente a fin de asegurar la información y tener mayos accesibilidad y control del proceso.</t>
  </si>
  <si>
    <t>Expediente físico creado, actualizado y foliado. (no se entrega como evidencia en los seguimientos por reserva legal, puede verificarse con los pantallazos de la base de datos ya que coincide con el no. De expedientes físicos existentes.)</t>
  </si>
  <si>
    <t>Incorporar todos los documentos relacionados con cada proceso en el expediente disciplinario.</t>
  </si>
  <si>
    <t>No. De procesos con documentos incorporados en expediente/ No. De procesos con actividades ejecutadas en el mes</t>
  </si>
  <si>
    <t xml:space="preserve">Adelantar procedimiento disciplinario ordinario  de conformidad con las etapas procesales establecidas </t>
  </si>
  <si>
    <t xml:space="preserve">Recibir dadivas para actuar en beneficio de un funcionario en forma de dilaciones, fallos alejados de la objetividad jurídica </t>
  </si>
  <si>
    <t>Cohecho en el trámite de proceso disciplinarios</t>
  </si>
  <si>
    <t xml:space="preserve"> Investigación disciplinaria y penal con posibles sanciones en contra del funcionario responsable del proceso disciplinario interno
Mala imagen de la entidad</t>
  </si>
  <si>
    <t xml:space="preserve">Verificación la existencia de manifestaciones de violación al debido proceso o recusaciones </t>
  </si>
  <si>
    <t xml:space="preserve">Cuando el sujeto procesal advierte que no se están respetando los derechos o cuando el responsable del procedimiento puede ser susceptible de conductas contrarias a la ley </t>
  </si>
  <si>
    <t xml:space="preserve">En atención a la solicitud del sujeto procesal que manifiesta que no se le está respetando el debido proceso, se remite el proceso al superior inmediato para dar respuesta de aceptación de la recusación para lo cual asigna un investigador ahdoc o se devuelve el expediente respectivo. </t>
  </si>
  <si>
    <t>Se egeneran alertas verbales del vencimiento de término padra dar respuesta a la solicitud</t>
  </si>
  <si>
    <t xml:space="preserve">Un documento de manifestación de recusación e impedimento
Comunicación de remisión del expediente
Comunicación de respuesta de la manifestación o recusación
*Las evidencias son de reserva legal </t>
  </si>
  <si>
    <t xml:space="preserve">
Realizar 3 sensibilizaciones en ética, valores e integridad, relacionadas con  la entrada  en vigencia  de la Ley 1952 de 2019 - Nuevo Código General Disciplinario.
</t>
  </si>
  <si>
    <t xml:space="preserve">No. Se sensibilizaciones realizadas en el periodo/ No. De sensibilizaciones programadas. </t>
  </si>
  <si>
    <t>Denunciar ante la Fiscalía General de la Nación</t>
  </si>
  <si>
    <t>Técnicos y humanos</t>
  </si>
  <si>
    <t>Subdirector de Gestión Corporativa y Profesional de Control Disciplinario</t>
  </si>
  <si>
    <t>NA</t>
  </si>
  <si>
    <t>Esperar resultados investigación penal</t>
  </si>
  <si>
    <t>Denuncia</t>
  </si>
  <si>
    <t xml:space="preserve">1. Acciones de control: en el primer cuatrimestre no ha sucedido manifestaciones de recusación o violaciones a la reserva de la investigación., por lo que no se han adelantado tramites al respecto. 
2. Acciones de mitigación: 
En el primer cuatrimestre se pidieron lineamientos al líder de proceso para proceder a elaborar el plan de trabajo, pero no se ha definido aún la metodología de implementación de la ley. </t>
  </si>
  <si>
    <t xml:space="preserve">No se tiene plan de trabajo
0% de avance de plan  </t>
  </si>
  <si>
    <t>Asegurar la reserva legal del expediente de las actuaciones disciplinarias</t>
  </si>
  <si>
    <t>Los expedientes físicos se mantienen guardado en el espacio, al que solo pueden acceder el personal autorizado de control disciplinario interno y en caso de revisión por los sujetos procesales se deberá realizar acompañamiento y deja constancia del acceso al plenario.
Los expedientes digitales son almacenados en la memoria y disco duro  de computadores personales de los profesionales de control disciplinario interno salvaguardados con claves de acceso.</t>
  </si>
  <si>
    <t xml:space="preserve">Denunciar la pérdida del documento ante la fiscalía y demás instancias pertinentes </t>
  </si>
  <si>
    <t>Constancia de revisión del plenario
*Las evidencias son de reserva legal</t>
  </si>
  <si>
    <t>Informar la apertura de la investigación y solicitar el poder preferente ante los entes de control disciplinario</t>
  </si>
  <si>
    <t>Se oficia a los entes de control cada vez que se abre una investigación disciplinaria con el fin de que resuelvan sobre el poder preferente</t>
  </si>
  <si>
    <t xml:space="preserve">En caso de encontrar que las investigaciones no han sido reportadas ante el ente de control respectivo, se deberá informar de manera inmediata a la instancia correspondiente y al jefe inmediato para que se tomen las medidas pertinentes.  </t>
  </si>
  <si>
    <t>Comunicación oficial de reporte de la investigación al ente de control 
*Las evidencias son de reserva legal</t>
  </si>
  <si>
    <t>Adelantar procedimiento disciplinario ordinario  de conformidad con las etapas procesales establecidas</t>
  </si>
  <si>
    <t xml:space="preserve">Actuar para afectar o beneficiar </t>
  </si>
  <si>
    <t xml:space="preserve">Abuso de autoridad para accionar u omitir trámites procesales para favorecer o afectar a un tercero </t>
  </si>
  <si>
    <t>Se generan alertas verbales del vencimiento de término para dar respuesta a la solicitud</t>
  </si>
  <si>
    <t>Realizar una capacitación trimestral relacionada con los temas de derechos y deberes de los  servidores públicos en desarrollo del control disciplinario interno.</t>
  </si>
  <si>
    <t xml:space="preserve">No capacitaciones realizadas / No capacitaciones programada </t>
  </si>
  <si>
    <t>Denunciar ante la Fiscalia Gneral de la Nación</t>
  </si>
  <si>
    <t>Subdirector de Gestión Corporativa y Porofesiona de Control Disciplinario</t>
  </si>
  <si>
    <r>
      <rPr>
        <b/>
        <sz val="12"/>
        <rFont val="Tahoma"/>
      </rPr>
      <t xml:space="preserve">1. Acciones de control: </t>
    </r>
    <r>
      <rPr>
        <sz val="12"/>
        <rFont val="Tahoma"/>
      </rPr>
      <t xml:space="preserve">Se realizó realizó capacitación digital por medio de  diapositivas sobre los deberes de l os Servidor Pùblicos, contenidos en el articulo 34 de la Ley 734 de 2002.                    </t>
    </r>
    <r>
      <rPr>
        <b/>
        <sz val="12"/>
        <rFont val="Tahoma"/>
      </rPr>
      <t xml:space="preserve">2. Acciones de mitigaciòn: </t>
    </r>
    <r>
      <rPr>
        <sz val="12"/>
        <rFont val="Tahoma"/>
      </rPr>
      <t xml:space="preserve">Se publicó en la Intranet de la entidad las diapositivas sobre los deberes de los servidores públicos y de igual manera se remitieron dichas diapositivas a los correos institucionales de los funcionarios. </t>
    </r>
  </si>
  <si>
    <t>1 capacitación realizada/ 3 capacitaciones programadas para la vigencia</t>
  </si>
  <si>
    <t>Se adjunta pantallazo de publicación en intranet;  y el correo remisorio a los servidores públicos.</t>
  </si>
  <si>
    <t xml:space="preserve">Denunciar la pérdida del dcoumento ante la fiscalia y demás instancias pertinentes </t>
  </si>
  <si>
    <t>Contancia de revisión del plenario
*Las evidencias son de reserva legal</t>
  </si>
  <si>
    <t>Cada vez que da pertura a una investigación disciplinaria</t>
  </si>
  <si>
    <t>Se oficia a los entes de control cada vez que se abre una investigación disciplinaria con el fin de que resulvan sobre el poder preferente</t>
  </si>
  <si>
    <t>Comunicación oficial de reporte de la investigación al ente de control
*Las evidencias son de reserva legal</t>
  </si>
  <si>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</si>
  <si>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</si>
  <si>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</si>
  <si>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</si>
  <si>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 xml:space="preserve">Gestión Financiera </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</si>
  <si>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</si>
  <si>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Emisión de Estados Financieros</t>
  </si>
  <si>
    <t xml:space="preserve">Error en los soportes
Error interpretación del analista de los datos
Error de digitalización en el aplicativo correspondiente </t>
  </si>
  <si>
    <t>Subvaluación y/o  sobrevaluación de los estado financieros</t>
  </si>
  <si>
    <t>Presentación de los estados financieros sin la veracidad y consistencia requerida
Sanciones disciplinarias, fiscales y/o penales</t>
  </si>
  <si>
    <t>Conciliación de las cuentas</t>
  </si>
  <si>
    <t xml:space="preserve">Profesional Especializado de contabilidad </t>
  </si>
  <si>
    <t xml:space="preserve">Se contratan los datos registrados en el balance de prueba con las fuentes de información contable (inventario, nómina, operaciones reciprocas, soportes de bancos, entre otros) </t>
  </si>
  <si>
    <t xml:space="preserve">Se identifican errores y se informa al responsables para que de manera inmediata se realice el ajuste del documento dejando la trazabilidad respectiva y/o elaboración de comprobantes.
Asimismo cuando se identifican  errores por parte del personal se informa de manera verbal para su corrección inmediata. 
Adicionalmente, se lleva a cabo la conciliación de los pagos realizados frente a los pagos rechazados y se subsanan las diferentes situaciones presentadas. </t>
  </si>
  <si>
    <t>Copia de las conciliaciones realizadas en el periodo</t>
  </si>
  <si>
    <t>Identificar y documentar las principales debilidades en los soportes contables y realizar divulgación a los responsables y demás personal involucrado</t>
  </si>
  <si>
    <t>Profesional especializado contabilidad</t>
  </si>
  <si>
    <t>Documento de lecciones aprendidas divulgado</t>
  </si>
  <si>
    <r>
      <rPr>
        <b/>
        <sz val="12"/>
        <rFont val="Tahoma"/>
      </rPr>
      <t>1. acciones de control: *</t>
    </r>
    <r>
      <rPr>
        <sz val="12"/>
        <rFont val="Tahoma"/>
      </rPr>
      <t xml:space="preserve">se realizaron las Conciliaciones de cuentas: Bancos, Inventarios, nomina,  cuenta CUD.                                                                        * se hizo la revisión Pormenorizada de documentos fuente  y revisión de los movimientos de inventarios y solicitudes de ajuste que fueron requeridos.
* Se hizó la revisión de los datos de balance de prueba
</t>
    </r>
    <r>
      <rPr>
        <b/>
        <sz val="12"/>
        <rFont val="Tahoma"/>
      </rPr>
      <t xml:space="preserve">2. Acciones plan de mitigación: </t>
    </r>
    <r>
      <rPr>
        <sz val="12"/>
        <rFont val="Tahoma"/>
      </rPr>
      <t>En el cuatrimestre se adelantaron acciones tendientes a subsanar las debilidades que se presentan en las acciones del proceso, adelantando mesas de trabajo y socializando material importante con los responsables del proceso de financiera.</t>
    </r>
    <r>
      <rPr>
        <b/>
        <sz val="12"/>
        <rFont val="Tahoma"/>
      </rPr>
      <t xml:space="preserve"> </t>
    </r>
  </si>
  <si>
    <t xml:space="preserve">1 Documento de lecciones aprendidas divulgado
</t>
  </si>
  <si>
    <r>
      <t xml:space="preserve">*   Carpeta de conciliaciones de  Bancos, Nomina. 
- Correos sobre observaciones Inventarios  
</t>
    </r>
    <r>
      <rPr>
        <sz val="12"/>
        <color rgb="FFFF0000"/>
        <rFont val="Tahoma"/>
      </rPr>
      <t xml:space="preserve">
-  </t>
    </r>
    <r>
      <rPr>
        <sz val="12"/>
        <rFont val="Tahoma"/>
      </rPr>
      <t xml:space="preserve">Carpeta con 1 documento (acta) de debilidades y seguimiento a las acciones del proceso contable. 
</t>
    </r>
    <r>
      <rPr>
        <sz val="12"/>
        <color rgb="FFFF0000"/>
        <rFont val="Tahoma"/>
      </rPr>
      <t xml:space="preserve">
 </t>
    </r>
  </si>
  <si>
    <t>Verificación de los soportes contables con las dependencias, entidades u organizaciones responsables de la información.</t>
  </si>
  <si>
    <t>De manera trimestral a las entidades involucradas las operaciones recíprocas para que sean reconocidas en la contabilidad de las mismas.
Se realizan mesas de trabajo con las entidades con las que se identifiquen diferencias en el registro de cuentas.</t>
  </si>
  <si>
    <t>Se debe realizar la conciliación de la cuenta con las dependencias o entidades respectivas.</t>
  </si>
  <si>
    <t xml:space="preserve">Correo electrónico,  comunicación interna o acta de reunión en la que se informan los errores encontrados. </t>
  </si>
  <si>
    <t>Revisión de los datos del balance de prueba</t>
  </si>
  <si>
    <t xml:space="preserve">Mensual </t>
  </si>
  <si>
    <t>Se lista el balance de prueba por el aplicativo contable y se realiza el contraste de los valores registrados con los soportes contables allegados.</t>
  </si>
  <si>
    <t>Ajustes o correcciones en el balance de prueba o realizar comprobantes de ajuste (L4) cuando corresponde al mes anterior.</t>
  </si>
  <si>
    <t xml:space="preserve">
Balance de prueba inicial y final </t>
  </si>
  <si>
    <t xml:space="preserve">Revisión de los soportes de pago y demás soportes contables, una vez radicado en la dependencia. </t>
  </si>
  <si>
    <t>Mensual o de acuerdo a la periodicidad del pago</t>
  </si>
  <si>
    <t xml:space="preserve">Se realiza la revisión de los soportes de los pagos que se encuentren completos según lista de chequeo, que el pago se encuentre programado en el Plan Anualizado de Caja-PAC, revisión de los valores de la nómina liquidada con los valores registrados en el aplicativo de nómina.  </t>
  </si>
  <si>
    <t>Recepción de documentos ajustados y corregidos</t>
  </si>
  <si>
    <t xml:space="preserve">Comunicaciones internas de devolución con las correcciones </t>
  </si>
  <si>
    <t xml:space="preserve">Entrega de informes financieros </t>
  </si>
  <si>
    <t xml:space="preserve">Equivocación frente a la fecha de presentación del informe
Fallas técnicas de los aplicativos para la presentación del informe </t>
  </si>
  <si>
    <t xml:space="preserve">Inoportunidad o incumplimiento en la entrega de informes tributarios, financieros, presupuestales y de entidades de control. </t>
  </si>
  <si>
    <t xml:space="preserve">Sanciones administrativas, disciplinarias, fiscales y penales 
Mala imagen institucional </t>
  </si>
  <si>
    <t xml:space="preserve">Seguimiento mensual al cronograma de informes a presentar en tesorería, presupuesto y contabilidad.  </t>
  </si>
  <si>
    <t>Profesional Especializado Tesorería</t>
  </si>
  <si>
    <t xml:space="preserve">Se realiza la verificación de las fechas de entrega del informe, identificando con colores aquellos que están cercanos a entregar y los entregados y  se informa oportunamente al responsable para que inicie la elaboración del informe pendiente a entregar.  </t>
  </si>
  <si>
    <t xml:space="preserve">Informar a la jefe para que se implementen los correctivos para evitar que se materialice el riesgo. </t>
  </si>
  <si>
    <t xml:space="preserve">Cronograma con el seguimiento registrado. </t>
  </si>
  <si>
    <t>Sistematizar el cronograma para genere alertas a todos los involucrados en  el proceso de gestión financiera</t>
  </si>
  <si>
    <t>Cronograma formulado con alertas remitidas a los involucrados en los informes</t>
  </si>
  <si>
    <t>Se elaboró el cronograma para el seguimiento de entrega de informes y fechas importantes para reportar, así mismo se hace seguimiento permanente del cronograma y programación en google calendar con alertas</t>
  </si>
  <si>
    <t>1 cronograma formulado para la vigencia</t>
  </si>
  <si>
    <t xml:space="preserve">Cronograma con seguimiento
Pantallazos de google calendar, que registra los compromisos.
</t>
  </si>
  <si>
    <t xml:space="preserve">Administración del Presupuesto </t>
  </si>
  <si>
    <t xml:space="preserve">Equivocación involuntaria en la asignación de la fuente de financiación en la expedición del Certificado de Disponibilidad Presupuestal y Certificado de Registro Presupuestal
Errores en la solicitud de Certificado de Disponibilidad Presupuestal y Solicitud de Certificado de Registro Presupuestal
</t>
  </si>
  <si>
    <t>Expedición de Certificado de Disponibilidad Presupuestal y Certificados de Registros Presupuestal con fuentes de financiación diferentes a las definidas en el presupuesto de ingresos y gastos</t>
  </si>
  <si>
    <t xml:space="preserve">Sanciones administrativas, disciplinarias, fiscales y penales </t>
  </si>
  <si>
    <t xml:space="preserve">Verificación de la información  en la solicitud de Certificado Disponibilidad Presupuestal frente al Certificado de Viabilidad Presupuestal </t>
  </si>
  <si>
    <t xml:space="preserve">Profesional Especializado de Presupuesto </t>
  </si>
  <si>
    <t xml:space="preserve">Cada vez que se va realizar la solicitud de expedición de un CDP </t>
  </si>
  <si>
    <t>Revisar que la información registrada en la solicitud de Certificado de Disponibilidad Presupuestal-CDP y el Certificado de Viabilidad Presupuestal coincidan.</t>
  </si>
  <si>
    <t xml:space="preserve">En caso de encontrar información errónea, devolver la solicitud de CDP para su ajuste correspondiente. </t>
  </si>
  <si>
    <t>Comunicación devoluciones de solicitud de CDP con las observaciones correspondientes.
Registro de la modificación, anulación o creación CDP en el aplicativo.</t>
  </si>
  <si>
    <t>Revisar la viabilidad y necesidad del formato de solicitud de Certificado de Disponibilidad Presupuestal y solicitud de Certificado Registro Presupuestal  y realizar ajuste de los controles en los procedimientos relacionados con presupuesto</t>
  </si>
  <si>
    <t>Profesional especializado
tesorería</t>
  </si>
  <si>
    <t xml:space="preserve">Procedimiento de administración de presupuesto actualizado </t>
  </si>
  <si>
    <r>
      <rPr>
        <b/>
        <sz val="12"/>
        <rFont val="Tahoma"/>
      </rPr>
      <t>1.Acciones de control</t>
    </r>
    <r>
      <rPr>
        <sz val="12"/>
        <rFont val="Tahoma"/>
      </rPr>
      <t xml:space="preserve">: No se realizaron devoluciones ni anulaciones para el primer cuatrimestre por fuentes de financiación.
</t>
    </r>
    <r>
      <rPr>
        <b/>
        <sz val="12"/>
        <rFont val="Tahoma"/>
      </rPr>
      <t>2. Mitigación</t>
    </r>
    <r>
      <rPr>
        <sz val="12"/>
        <rFont val="Tahoma"/>
      </rPr>
      <t xml:space="preserve">: Al inicio de la vigencia se actualizó los rubros de funcionamiento de  los formatos de solicitud de cdp,  crp anulaciones;  se creo el nuevo formato de pac que se encuentra en revisión conjunta con planeación; se esta trabajando sobre la apertura del manual actual de presupuesto en procedimiento por procesos.
</t>
    </r>
  </si>
  <si>
    <t>1. Formato programador de Pac</t>
  </si>
  <si>
    <t>Verificación del Certificado de Disponibilidad Presupuestal expedido frente a la información del certificado de viabilidad presupuestal.</t>
  </si>
  <si>
    <t xml:space="preserve">Cada vez que se  expide el CDP </t>
  </si>
  <si>
    <t>Revisar que la información del Certificado de Disponibilidad Presupuestal expedido y el Certificado de Viabilidad Presupuestal coincidan.</t>
  </si>
  <si>
    <t>En caso de encontrar errores en el CDP expedido se devuelve para su anulación del CDP y se devuelve la solicitud con los errores o se expide un nuevo CDP.</t>
  </si>
  <si>
    <t>Verificación de la información de la Solicitud de Certificado de Registro Presupuestal-CRP y el documento origen del compromiso.</t>
  </si>
  <si>
    <t>Profesional Especializado de Presupuesto</t>
  </si>
  <si>
    <t xml:space="preserve">Cada vez que se  expide el CRP </t>
  </si>
  <si>
    <t>Revisar que la información registrada en la solicitud de Certificado de Registro Presupuestal-CRP y el documento origen (contrato, resolución, orden de compra entre otros) coincidan.</t>
  </si>
  <si>
    <t>En caso de encontrar errores en la solicitud de CRP, se devuelve para sus correcciones correspondientes.</t>
  </si>
  <si>
    <t xml:space="preserve">Comunicación devoluciones de solicitud de CRP con las observaciones correspondientes.
</t>
  </si>
  <si>
    <t>Verificación del Certificado de Registro Presupuestal-CRP expedido frente a la información del documento origen del compromiso.</t>
  </si>
  <si>
    <t>Revisar que la información registrada en la solicitud de Certificado de Registro Presupuestal-CRP y el documento origen coincidan.</t>
  </si>
  <si>
    <t>En caso de encontrar errores en el CRP expedido se devuelve para su anulación del CRP y se devuelve la solicitud con los errores o se expide un nuevo CRP.</t>
  </si>
  <si>
    <t>Comunicación devoluciones de solicitud de CRP con las observaciones correspondientes
Registro de la modificación, anulación o creación CRP.</t>
  </si>
  <si>
    <t xml:space="preserve">Tesorería </t>
  </si>
  <si>
    <t xml:space="preserve">Error involuntario en el uso de las cuentas bancarias
Inexistencia de la clasificación de las cuentas bancarias </t>
  </si>
  <si>
    <t>Pagos de compromisos con fuentes de financiación diferentes a las definidas en el presupuesto de gastos e ingresos</t>
  </si>
  <si>
    <t xml:space="preserve">Pérdida de recursos
Sanciones administrativas, disciplinarias, fiscales y penales </t>
  </si>
  <si>
    <t xml:space="preserve">Validación previa la fuente de financiación registrada en la orden de pago frente a la cuenta de bancaria y el tipo de transacción   </t>
  </si>
  <si>
    <t xml:space="preserve">Profesional Especializado de Tesorería </t>
  </si>
  <si>
    <t xml:space="preserve">Cada vez que se va realizar el pago </t>
  </si>
  <si>
    <t>Crear en la plataforma del banco respectivo,  los pagos a realizar verificando los datos del tercero de acuerdo con la información registrada en la orden pago.</t>
  </si>
  <si>
    <t>Se realiza corrección de los datos del tercero a girar en la plataforma antes de realizar el pago</t>
  </si>
  <si>
    <t xml:space="preserve">
Rechazos por parte de la entidad bancaria
Rechazos por parte de OPGET
</t>
  </si>
  <si>
    <t xml:space="preserve">Realizar la reclasificación de las cuentas bancarias para fortalecer el control de la Verificación de la información financiera y del tercero registrada en la orden de pago sea correcta </t>
  </si>
  <si>
    <t>1 Documento con justificación  del cambio de las cuentas bancarias/Documento de justificación de cambio de las cuentas bancarias*100
Cuentas bancarias revisadas y ajustadas/Total de cuentas bancarias del IDPC*100</t>
  </si>
  <si>
    <r>
      <rPr>
        <b/>
        <sz val="12"/>
        <rFont val="Tahoma"/>
      </rPr>
      <t>1. Acciones de control:</t>
    </r>
    <r>
      <rPr>
        <sz val="12"/>
        <rFont val="Tahoma"/>
      </rPr>
      <t xml:space="preserve"> Trimestralmente se realiza la conciliación entre opget_pac_predis, como control trasversal financiero y se concilio frente al listado de causaciones.
</t>
    </r>
    <r>
      <rPr>
        <b/>
        <sz val="12"/>
        <rFont val="Tahoma"/>
      </rPr>
      <t xml:space="preserve">
2. Mitigación:</t>
    </r>
    <r>
      <rPr>
        <sz val="12"/>
        <rFont val="Tahoma"/>
      </rPr>
      <t xml:space="preserve"> Cuando se presenta algún error en las transacciones que se crea en la plataforma bancaria se rechaza la validación, no existe un reporte porque el ajuste se realiza en línea.
</t>
    </r>
    <r>
      <rPr>
        <b/>
        <sz val="12"/>
        <rFont val="Tahoma"/>
      </rPr>
      <t>3. Mitigación:</t>
    </r>
    <r>
      <rPr>
        <sz val="12"/>
        <rFont val="Tahoma"/>
      </rPr>
      <t xml:space="preserve"> El documento de justificación de restructuración de las cuentas bancarias se encuentra en construcción se adjunta borrador
</t>
    </r>
  </si>
  <si>
    <t>1,     N/A
   1 Documento de justificación/1 doc. 
    4 cuentas bancarias revisadas/ 5 cuentas bancarias del IDPC</t>
  </si>
  <si>
    <t>1,Conciliacion Opget_Pac_Predis
1,Listado causaciones
2, N/A
3, se adjunta borrador de justificación restructuración cuentas bancarias.</t>
  </si>
  <si>
    <t xml:space="preserve">Verificación de la información financiera y del tercero registrada en la orden de pago para que sea correcta </t>
  </si>
  <si>
    <t xml:space="preserve">Profesional Especializado Presupuesto </t>
  </si>
  <si>
    <t xml:space="preserve">Se realiza la revisión de los datos de la orden de pago verificado que el  rubro presupuestal, la fuente y el nombre del tercero corresponde con el Certificado de Registro Presupuestal  </t>
  </si>
  <si>
    <t xml:space="preserve">Si se identifican inconsistencias se modifica o reemplaza la orden de pago con la información correcta. </t>
  </si>
  <si>
    <t xml:space="preserve">Listado de Giros de OPGET
</t>
  </si>
  <si>
    <t>Conciliación de los giros realizados en relación con los ingresos de la cuentas bancarias y la Programación Anual de Caja.</t>
  </si>
  <si>
    <t xml:space="preserve">Se verifica que los valores de los giros realizados en el sistema OPGET, PREDIS y PAC coincidan, teniendo en cuenta los giros endosados.  </t>
  </si>
  <si>
    <t xml:space="preserve">En caso de identifica errores dentro del mes se reemplazan las órdenes de pago, de los contrario corresponde a un mes diferentes se reprograma el giro, se dejan notas en la diferentes conciliación, verificar las alternativas de subsanación y aplicarlas. </t>
  </si>
  <si>
    <t>Conciliación realizada entre Opget, predis y PAC</t>
  </si>
  <si>
    <t xml:space="preserve">Orden del jefe inmediato
Debilidades en la aplicación  controles
Falta de integridad del profesional que realiza los pagos 
Recepción de dádivas por terceros </t>
  </si>
  <si>
    <t xml:space="preserve">Por abuso de poder se realicen pagos sin soportes a un tercero o por el profesional de tesorería </t>
  </si>
  <si>
    <t xml:space="preserve">Verificar que los pagos a realizar cuenten con el soporte remitido por el supervisor del contrato </t>
  </si>
  <si>
    <t xml:space="preserve">Cada vez que se realiza un pago </t>
  </si>
  <si>
    <t>Crear en la plataforma del banco respectivo,  los pagos a realizar verificando los datos del tercero de acuerdo con la información registrada en al orden pago.</t>
  </si>
  <si>
    <t xml:space="preserve">El pago se devuelve y se informa al responsable que no cuenta con los soportes o que los soportes son incorrectos. </t>
  </si>
  <si>
    <t xml:space="preserve">Listado de Giros de OPGET, documento de devolución de pagos </t>
  </si>
  <si>
    <t>Aplicar lista de chequeo de verificación de los aspectos a revisar en la orden de pago para realizar el giro en la cual se debe registrar la fecha transacción, el número de la orden de pago y la firma del profesional de tesorería</t>
  </si>
  <si>
    <t xml:space="preserve">Listas de chequeo aprobada/Número de listas de chequeo*100    
Número ordenes con información del giro/Total de ordenes de pago a girar *100  </t>
  </si>
  <si>
    <t xml:space="preserve">Informar de manera inmediata a control interno disciplinario, realizar denuncia a la fiscalía e informar a los demás entes de control </t>
  </si>
  <si>
    <t xml:space="preserve">Profesional Especializado Tesorería
Subdirector de Gestión Corporativa </t>
  </si>
  <si>
    <t xml:space="preserve">Realizar el seguimiento a las acciones delantadas por control interno disciplinario, la fiscalía y otros organismos de control </t>
  </si>
  <si>
    <t xml:space="preserve">Entregar las evidencias a los organismos de control  
Realizar acciones para el reintegro de los recursos a la entidad </t>
  </si>
  <si>
    <t xml:space="preserve">Evidencia de las denuncia y seguimiento de las acciones realizados
Comunicaciones de reintegro de recursos </t>
  </si>
  <si>
    <r>
      <rPr>
        <b/>
        <sz val="12"/>
        <rFont val="Tahoma"/>
      </rPr>
      <t xml:space="preserve">1, Acciones de control: </t>
    </r>
    <r>
      <rPr>
        <sz val="12"/>
        <rFont val="Tahoma"/>
      </rPr>
      <t xml:space="preserve">Se realizó la verificación de los soportes remitidos para pago, es uno de los requisitos para continuar con el proceso, de ser el caso que los soportes no estén completos de devuelve al supervisor para revisión.  
Se tiene borrador de lista de chequeo para validación de órdenes de pago.
</t>
    </r>
    <r>
      <rPr>
        <b/>
        <sz val="12"/>
        <rFont val="Tahoma"/>
      </rPr>
      <t>2, Mitigación:</t>
    </r>
    <r>
      <rPr>
        <sz val="12"/>
        <rFont val="Tahoma"/>
      </rPr>
      <t xml:space="preserve"> Aun no se aplica lista de chequeo pues se encuentra en construcción.
</t>
    </r>
  </si>
  <si>
    <t xml:space="preserve">1, N/A
536 ordenes con información de giro/ 536 ordenes de pago a girar
</t>
  </si>
  <si>
    <t>1, Lista de chequeo
2, N/A</t>
  </si>
  <si>
    <t xml:space="preserve">Verificar que la orden de pago contenga la causación por parte de contabilidad  </t>
  </si>
  <si>
    <t>Antes de realizar el pago verificar que la orden pago cuente con la causación contable.</t>
  </si>
  <si>
    <t xml:space="preserve">El pago se devuelve y se informa al responsable que no cuenta con causación contable. </t>
  </si>
  <si>
    <t xml:space="preserve">
Pdf con Ordenes de pago, solicitud de pago y  causación</t>
  </si>
  <si>
    <r>
      <rPr>
        <b/>
        <sz val="10"/>
        <rFont val="Arial"/>
      </rPr>
      <t xml:space="preserve">Aceptar el riesgo
</t>
    </r>
    <r>
      <rPr>
        <sz val="10"/>
        <rFont val="Arial"/>
      </rPr>
      <t xml:space="preserve">
No se adopta ninguna medida que afecte la probabilidad o el impacto del riesgo. (Ningún riesgo de corrupción podrá ser aceptado).</t>
    </r>
  </si>
  <si>
    <r>
      <rPr>
        <b/>
        <sz val="10"/>
        <rFont val="Arial"/>
      </rPr>
      <t xml:space="preserve">Reducir el riesgo
</t>
    </r>
    <r>
      <rPr>
        <sz val="10"/>
        <rFont val="Arial"/>
      </rPr>
      <t xml:space="preserve">
Se adoptan medidas para reducir la probabilidad o el impacto del riesgo, o ambos; por lo general conlleva a la implementación de controles.</t>
    </r>
  </si>
  <si>
    <r>
      <rPr>
        <b/>
        <sz val="10"/>
        <rFont val="Arial"/>
      </rPr>
      <t xml:space="preserve">Compartir el riesgo
</t>
    </r>
    <r>
      <rPr>
        <sz val="10"/>
        <rFont val="Arial"/>
      </rPr>
      <t xml:space="preserve">
Se reduce la probabilidad o el impacto del riesgo transfiriendo o compartiendo una parte de este. Los riesgos de corrupción se pueden compartir pero no se puede transferir su responsabilidad.</t>
    </r>
  </si>
  <si>
    <r>
      <rPr>
        <b/>
        <sz val="10"/>
        <rFont val="Arial"/>
      </rPr>
      <t xml:space="preserve">Evitar el riesgo
</t>
    </r>
    <r>
      <rPr>
        <sz val="10"/>
        <rFont val="Arial"/>
      </rPr>
      <t xml:space="preserve">
Se abandonan las actividades que dan lugar al riesgo, es decir, no iniciar o no continuar con la actividad que lo provoca.</t>
    </r>
  </si>
  <si>
    <t>posibilidad prob</t>
  </si>
  <si>
    <t>impacto imp</t>
  </si>
  <si>
    <t>Existen</t>
  </si>
  <si>
    <t>Existeno</t>
  </si>
  <si>
    <t>Tipo</t>
  </si>
  <si>
    <t>puno</t>
  </si>
  <si>
    <t>pdos</t>
  </si>
  <si>
    <t>ptres</t>
  </si>
  <si>
    <t>pcinco</t>
  </si>
  <si>
    <t>pseis</t>
  </si>
  <si>
    <t>pocho</t>
  </si>
  <si>
    <t>pquince</t>
  </si>
  <si>
    <t>indicador</t>
  </si>
  <si>
    <t>disminuye</t>
  </si>
  <si>
    <t>existe</t>
  </si>
  <si>
    <t>SI</t>
  </si>
  <si>
    <t>NO</t>
  </si>
  <si>
    <t>Relaciones Interinstitucionales</t>
  </si>
  <si>
    <t>Ninguno</t>
  </si>
  <si>
    <t>Gestión de Divulgación</t>
  </si>
  <si>
    <t>Evaluación de la gestión</t>
  </si>
  <si>
    <t>Planeación Académica</t>
  </si>
  <si>
    <t>Semilleros y Jóvenes Talentos</t>
  </si>
  <si>
    <t>Admisiones, Registro y Control Académico</t>
  </si>
  <si>
    <t>Atención de Incidentes</t>
  </si>
  <si>
    <t>Sin Implementar</t>
  </si>
  <si>
    <t>Posibilidad</t>
  </si>
  <si>
    <t>No Aplica</t>
  </si>
  <si>
    <t>Correctivo</t>
  </si>
  <si>
    <t>Dirección y Planeación</t>
  </si>
  <si>
    <t>Gestión de Relaciones internacionales</t>
  </si>
  <si>
    <t>Evaluación independiente</t>
  </si>
  <si>
    <t>Diseño Curricular</t>
  </si>
  <si>
    <t>Gestión de Centros y Grupos de Investigación</t>
  </si>
  <si>
    <t>Biblioteca</t>
  </si>
  <si>
    <t>Gestión de Control de Cambios</t>
  </si>
  <si>
    <t>En Ejecución</t>
  </si>
  <si>
    <t>Acreditación</t>
  </si>
  <si>
    <t>Actividades de Capacitación</t>
  </si>
  <si>
    <t>Gestión de Proyectos de investigación</t>
  </si>
  <si>
    <t>Recursos educativos</t>
  </si>
  <si>
    <t>Aseguramiento de la continuidad de los servicios</t>
  </si>
  <si>
    <t>Implementado</t>
  </si>
  <si>
    <t>existe control 1</t>
  </si>
  <si>
    <t>Gestión de la Calidad</t>
  </si>
  <si>
    <t>Mejoramiento Continuo</t>
  </si>
  <si>
    <t>Evaluación académica</t>
  </si>
  <si>
    <t>Producción Investigativa</t>
  </si>
  <si>
    <t>Editorial</t>
  </si>
  <si>
    <t>Garantizar la integridad, confidencialidad y disponibilidad de la información</t>
  </si>
  <si>
    <t>Comunicaciones</t>
  </si>
  <si>
    <t>Gestión de infraestructura tecnológica</t>
  </si>
  <si>
    <t>Gestión Académica</t>
  </si>
  <si>
    <t>Gestión del licenciamiento de software</t>
  </si>
  <si>
    <t>Gestión de Investigación</t>
  </si>
  <si>
    <t>Gestión de Extensión y Proyección Social</t>
  </si>
  <si>
    <t>existe control 2 3</t>
  </si>
  <si>
    <t>Apoyo Tecnológico TIC</t>
  </si>
  <si>
    <t>Gestiópn Jurídica</t>
  </si>
  <si>
    <t>Gestión de Contratación</t>
  </si>
  <si>
    <t>Gestión Financiera</t>
  </si>
  <si>
    <t>Gestión de Recursos Educativos</t>
  </si>
  <si>
    <t>Gestión de Bienestar Universitario</t>
  </si>
  <si>
    <t>Gestión Adminsitrativa</t>
  </si>
  <si>
    <t>Gestión del Talento Humano</t>
  </si>
  <si>
    <t>Gestión de Biblioteca</t>
  </si>
  <si>
    <t>Gestión de Admisiones y Registro</t>
  </si>
  <si>
    <t>Gestión y Rendición de Cuentas</t>
  </si>
  <si>
    <t>Independiente</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</si>
  <si>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</si>
  <si>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 xml:space="preserve">Ejecutar el Plan Anual de Auditorias, evaluaciones y seguimientos a los planes, programas, proyectos, procesos, procedimientos y actividades de la entidad
</t>
  </si>
  <si>
    <t>Escaso personal
Sistemas de información obsoletos</t>
  </si>
  <si>
    <t>Cobertura de evaluación y/o seguimiento insuficiente a los procesos del IDPC</t>
  </si>
  <si>
    <t>Sanciones disciplinarias, fiscales y/o penales</t>
  </si>
  <si>
    <t>Creación y aplicación de herramientas que facilitan la ejecución de los seguimientos</t>
  </si>
  <si>
    <t>Asesora de Control Interno</t>
  </si>
  <si>
    <t>Mensual o de acuerdo a la periodididad de los seguimientos</t>
  </si>
  <si>
    <t>Se realiza la revisión de la normatividad y criterios de evaluación de cada uno de los informes y se generan herramientas en excel formuladas que faciliten la generación de los informes, disminuyendo los tiempos de los mismos.</t>
  </si>
  <si>
    <t xml:space="preserve">Cuando se identifican errores en las herramientas se corrigen de manera inmediata. </t>
  </si>
  <si>
    <t>Papeles de trabajo de los seguimientos</t>
  </si>
  <si>
    <t>Identificar y comunicar las necesidades de personal para el cumplimiento de las actividades de Control Interno</t>
  </si>
  <si>
    <t>Comunicación de necesidades de personal</t>
  </si>
  <si>
    <t>Distribución de actividades</t>
  </si>
  <si>
    <t>De manera mensual se revisa el Plan Anual de Auditoría y se realiza distribución de los seguimientos o actividades, para minimizar los tiempos de ejecución de los mismos.</t>
  </si>
  <si>
    <t>Se realiza redistribución de actividades</t>
  </si>
  <si>
    <t>Cuadro control de distribución de informes</t>
  </si>
  <si>
    <t>Desconocimiento del estatuto de auditoría interna  y código de ética del auditor
Ausencia o debilidad de procesos y procedimientos para la gestión</t>
  </si>
  <si>
    <t>Ocultar o modificar información del desempeño de los procesos o de la Entidad en favorecimiento propio o de un servidor en particular</t>
  </si>
  <si>
    <t>Pérdida de imagen institucional.
Sanciones disciplinarias, administrativas y legales.</t>
  </si>
  <si>
    <t>Socialización del Código de Ética del auditor a los auditores identificados.</t>
  </si>
  <si>
    <t>Cada que ingresa un nuevo auditor</t>
  </si>
  <si>
    <t>Se socializa el código de ética del auditor a los auditores que ingresan para realizar seguimientos o evaluaciones en cumplimiento del Plan Anual de Auditoría y se solicita el diligenciamiento del compromiso ético</t>
  </si>
  <si>
    <t>Se realiza la socialización una vez se detecte que no se realizó al ingreso.</t>
  </si>
  <si>
    <t>Compromisos éticos diligenciados</t>
  </si>
  <si>
    <t>Revisar los informes de seguimiento, evaluación y/o auditoría</t>
  </si>
  <si>
    <t>Informes resultado con Visto Bueno de revisión</t>
  </si>
  <si>
    <t>Diligenciamiento formato conflicto de interés auditor</t>
  </si>
  <si>
    <t>Asesora de Control Interno y auditores</t>
  </si>
  <si>
    <t xml:space="preserve">Se solicita a los auditores que ingresan el diligenciamiento del formato conflicto de interés </t>
  </si>
  <si>
    <t>Se solicita el diligenciamiento del formato una vez se detecte que no se realizó al ingreso.</t>
  </si>
  <si>
    <t>Formato conflicto de interés diligenciado</t>
  </si>
  <si>
    <r>
      <rPr>
        <sz val="12"/>
        <rFont val="Tahoma"/>
        <family val="2"/>
      </rPr>
      <t>Elaborar, alimentar y mantener actualizada  la base de datos de contratación verificando que  la estructura contenga las variables y parámetros de información requeridos  para realizar reportes a los organismos de control, instituciones y ciudadanía.
Documentar y aplicar control de revisión mensual para garantizar que la información registrada en la base de datos sea correcta y completa</t>
    </r>
    <r>
      <rPr>
        <sz val="12"/>
        <color rgb="FFFF0000"/>
        <rFont val="Tahoma"/>
        <family val="2"/>
      </rPr>
      <t xml:space="preserve">  </t>
    </r>
  </si>
  <si>
    <r>
      <rPr>
        <b/>
        <sz val="10"/>
        <rFont val="Arial"/>
        <family val="2"/>
      </rPr>
      <t xml:space="preserve">Aceptar el riesgo
</t>
    </r>
    <r>
      <rPr>
        <sz val="10"/>
        <rFont val="Arial"/>
        <family val="2"/>
      </rPr>
      <t xml:space="preserve">
No se adopta ninguna medida que afecte la probabilidad o el impacto del riesgo. (Ningún riesgo de corrupción podrá ser aceptado).</t>
    </r>
  </si>
  <si>
    <r>
      <rPr>
        <b/>
        <sz val="10"/>
        <rFont val="Arial"/>
        <family val="2"/>
      </rPr>
      <t xml:space="preserve">Reducir el riesgo
</t>
    </r>
    <r>
      <rPr>
        <sz val="10"/>
        <rFont val="Arial"/>
        <family val="2"/>
      </rPr>
      <t xml:space="preserve">
Se adoptan medidas para reducir la probabilidad o el impacto del riesgo, o ambos; por lo general conlleva a la implementación de controles.</t>
    </r>
  </si>
  <si>
    <r>
      <rPr>
        <b/>
        <sz val="10"/>
        <rFont val="Arial"/>
        <family val="2"/>
      </rPr>
      <t xml:space="preserve">Compartir el riesgo
</t>
    </r>
    <r>
      <rPr>
        <sz val="10"/>
        <rFont val="Arial"/>
        <family val="2"/>
      </rPr>
      <t xml:space="preserve">
Se reduce la probabilidad o el impacto del riesgo transfiriendo o compartiendo una parte de este. Los riesgos de corrupción se pueden compartir pero no se puede transferir su responsabilidad.</t>
    </r>
  </si>
  <si>
    <r>
      <rPr>
        <b/>
        <sz val="10"/>
        <rFont val="Arial"/>
        <family val="2"/>
      </rPr>
      <t xml:space="preserve">Evitar el riesgo
</t>
    </r>
    <r>
      <rPr>
        <sz val="10"/>
        <rFont val="Arial"/>
        <family val="2"/>
      </rPr>
      <t xml:space="preserve">
Se abandonan las actividades que dan lugar al riesgo, es decir, no iniciar o no continuar con la actividad que lo provoca.</t>
    </r>
  </si>
  <si>
    <t>Observaciones</t>
  </si>
  <si>
    <t>Se adjunta cronograma de conversatorios y capacitaciones. En las que se identifican los temas a tratar.
Para el primer trimestre no se encuentran charlas programadas.</t>
  </si>
  <si>
    <t xml:space="preserve">Victor Medina, Jefe Oficina Jurídica y/o abogado Asignado. </t>
  </si>
  <si>
    <t xml:space="preserve">La jefe de la Oficina Asesora jurídica Certifica el cumplimiento mensualmente y realiza el informe de supervisión indicando el cumplimiento de la actividades de publicación,
Soportes: 
Acta 28 de febrero de 2020
Acta 13 de marzo de 2020
Acta 13 de abril de 2020
</t>
  </si>
  <si>
    <t>Actas de reunión con información de la Base de contratos 2020, acceso a través de  link en Secop II para su verificación.</t>
  </si>
  <si>
    <t>Jefe Oficina Asesora - Supervisión de contratos.</t>
  </si>
  <si>
    <t>Se realiza la actualización de la base y se genera revisión aleatoria de los contratos identificados para su control. 
Asimismo, mensualmente se actualiza la base de vigencias anteriores, que requieran solicitudes por las dependencias a fin de generear el reporte Sivicof. actividad de control que se desarrolla con la dependencia Sub Corporativa.</t>
  </si>
  <si>
    <t>Actas control revisión
03 de enero de 2020
10 de enero de 2020 (2019 y 2020). Acta 20 de enero de 2020.
Acta 10 de febrero de 2020 (2019 y 2020) Acta 20 febrero de 2020.  Acta 10 de marzo de 2020.
06 de abril de 2020
20 de abril de 2020
Base de contratos revisada 2019.</t>
  </si>
  <si>
    <t>Yurani Giraldo</t>
  </si>
  <si>
    <t xml:space="preserve">Excel listados de abogados contratados para la gestión con tractual con obligaciones de liquidación del total de 8 abogados con contratos prestación de servicios enla Oficina Jurídica. (1) Defensa Judicial (2) tienen actividades transversales y administrativas que no incorporan en su objeto la obligaciòn de liquidar, el restante, es decir, cinco (5) tienen obligaciones para liquidar y corresponden al 100% de los contratados con objeto en gestiòn contractual. </t>
  </si>
  <si>
    <t>Se adjunta archivo excel listado de abogados con relación y link para su verificación.</t>
  </si>
  <si>
    <t>Durante el primer trimestre no se realizan alertas.</t>
  </si>
  <si>
    <t>no registra alerta</t>
  </si>
  <si>
    <t>Ricardo Molina</t>
  </si>
  <si>
    <t>Durante el primer trimestre no se solicitaron trámites de incumplimiento por parte de las dependencias.</t>
  </si>
  <si>
    <t>no registra solicitudes</t>
  </si>
  <si>
    <t>Guillermo Londoño</t>
  </si>
  <si>
    <t>Durante el primer trimestre no se presentaron situaciones que conlleven actos de corrupciion, los procesos de selección de contratistas se han adelantado de manera adecuada por los responsables de las dependencias solicitantes.</t>
  </si>
  <si>
    <t>No se presentaron situaciones de corrupción.</t>
  </si>
  <si>
    <t>Profesionales estructuradores dependencias y abogado asignado al proceso.</t>
  </si>
  <si>
    <t>Se realiza cronograma de capacitaciones u conversatorios, en donde se identifica el tema y los responsables, debido a la situaciones presentadas por la declaratoria de caducidad, se encuentra pendiente la fijación de la fecha.</t>
  </si>
  <si>
    <t>Adjuntro cronograma indicado.</t>
  </si>
  <si>
    <t xml:space="preserve">Para el presente año se tiene programada una exposición temporal. La preparación de la misma se inicio en el mes de marzo y hasta el momento se han cumplido las reuniones programadas para realizar la revisión del guion curatorial, el diseño museográfico y la contratación. Estamos esperando determinación de la fecha de apertura del museo, debido a la crisis del COVID 19, para programar su montaje e inauguración. </t>
  </si>
  <si>
    <t>Citas y actas de reuniones</t>
  </si>
  <si>
    <t>Se han desarrollado reuniones de seguimiento correspondientes al comité editorial en el que se aprobó el plan de publicaciones de la vigencia y se le ha hecho reviisón a temas específicos del mismo</t>
  </si>
  <si>
    <t>100% reuniones (2)</t>
  </si>
  <si>
    <t>Actas de reunión</t>
  </si>
  <si>
    <t xml:space="preserve">Se dio inicio al proceso de revisión  de actividades educativas y culturales, en asocio con la TDR (tabla de retención docuemntal vigente) </t>
  </si>
  <si>
    <t>1 procedimiento  con comentarios y ajustes.</t>
  </si>
  <si>
    <t>Procedimiento formulado con observaciones</t>
  </si>
  <si>
    <t>Actividades de revisión del procedimiento trabajadas con el acompañamiento de la oficina de planeación (20/03)</t>
  </si>
  <si>
    <t>1 procedimiento enviado para aprobación.</t>
  </si>
  <si>
    <t>Procedimiento formulado con ajustes correspondientes</t>
  </si>
  <si>
    <t>Teniendo en cuenta los tiempos de formulación de las actividades culturales se ha realizado la programación correspondiente para el cumplimiento de las metas establecidas</t>
  </si>
  <si>
    <t>Actividades ejecutadas y consignadas en el reporte</t>
  </si>
  <si>
    <t>Reporte mensual de actividades educativas y culturales</t>
  </si>
  <si>
    <t>Se han desarrollado reuniones de seguimiento con las diferentes áreas y equipos del museo</t>
  </si>
  <si>
    <t>3 reuniones</t>
  </si>
  <si>
    <t>citaciones
Listados de asistencia</t>
  </si>
  <si>
    <t>Desde la subdirección de divulgación, el centro de documentación ha implementado el uso de planillas de registro que deben ser firmadas por los usuarios en el momento de entrega y en el momento de devolución del material, sumado a ello se pide un documento de identidad diferente a la cédula que no regresa al usuario hasta que se hace la respectiva devolución. Se cuenta también con el apoyo del servicio de seguridad para el control del espacio</t>
  </si>
  <si>
    <t>Reporte de planillas</t>
  </si>
  <si>
    <t>Planllas</t>
  </si>
  <si>
    <t xml:space="preserve">Con el fin de evitar la copia de las fotografías de los fondos fotográficos del Museo de Bogotá, se desactivaron los puertos usb, la unidad de CD y el acceso`a internet del computador de consulta. </t>
  </si>
  <si>
    <t>Protocolo de uso de los dispositivos de consulta</t>
  </si>
  <si>
    <t>En el marco de la emergencia COVID se realizó un plan de contingencia en coordinación con el área de museografía, el personal de vigikancia y de mantenimiento del Museo. Para ello se generó un documento donde se especificaron las acciones a implementarse.
Relacionado con este riesgo se harán informes bimensuales. Teniendo en cuenta que la profesional encargada del proceso fue vinculada en marzo el primer informe se realizará en mayo</t>
  </si>
  <si>
    <t>Documento de Conservación. Recomendaciones a tener en cuenta durante el periodo de contingencia sanitaria</t>
  </si>
  <si>
    <t xml:space="preserve">Documento de pautas de conservación
</t>
  </si>
  <si>
    <t>Se realiza un reporte semanal, por parte de la coordinación de museografía al área de conservación, informando las actividades de mantenimiento realizadasy las novedades que se presenten.
Se hace una revisión del estado de conservación de las piezas de la exposición temporal y permanente. En el contexto de emergencia se han realizado video llamadas para poder tener información al respecto.</t>
  </si>
  <si>
    <t>Reporte de actividades de mantenimiento</t>
  </si>
  <si>
    <t xml:space="preserve">Mesas técnicas interinstitucionales (entidades competentes) para presentar alternativas en los cambios o modificaciones de la norma relacionada con patrimonio cultural. </t>
  </si>
  <si>
    <t>Comités y reuniones con entidades competentes en los cambios o mediaciones de regulación para el patrimonio cultural en aras de presentar observaciones, recomendaciones y alternativas para disminuir el impacto.</t>
  </si>
  <si>
    <t xml:space="preserve">Con la modificación del Decreto 1080 de 2015 por el Decreto 2358 2019 el cual establece nuevos lineamientos para la elaboración, desarrollo e implementación de los PEMP, se no  materializo  este riesgo, </t>
  </si>
  <si>
    <t xml:space="preserve">Normograma 100%
Informe del cuatrimestre 100% </t>
  </si>
  <si>
    <t xml:space="preserve"> 1.Normograma comparativo del decreto 2358.
2.    Matriz de seguimiento normativo 
3.	Informe del seguimiento.  https://drive.google.com/drive/folders/1z4cfuBmLXQ_dHDGiW1abI4_rVHXxW6OT?usp=sharing</t>
  </si>
  <si>
    <t>Durante el periodo de enero a abril no se materializo el riesgo, el ingeniero desarrollador inicio contrato el 28 de febrero y   en el desarrollo e implementación del SISBIC se han adelantado 7 mesas técnicas internas de seguimiento de equipo SIG y tres mesas de socialización  y avance del SISBIC así:
1.El 06 de marzo con la Subdirectora de Gestión territorial además asistieron  representantes de los equipos de inventario, bienes muebles y Laura Zimerman. 
2. El 13 de Marzo  con la Subdirectora de Gestión Territorial  y los profesionales de la  Subdirección de Intervención
3. El 16 de abril se asistió a una reunión denominada "Conversación SISBIC" a la cual asistió el director, su asesora  y las Subdirectoras de Gestión Territorial, Divulgación, Intervención, allí se presento el avance y se recibieron sugerencias y observaciones.
Hay un documento preliminar y en este momento las licencias de acrGIS se encuentran vigentes hasta el mes de octubre del 2020.</t>
  </si>
  <si>
    <t>1.	Documento preliminar 100% 
2.	Las licencias se encuentran vigentes 100%.
3.	ficha del desarrollo del proyecto se encuentra en proceso</t>
  </si>
  <si>
    <t>1.Actas y Lista de asistencia de las reuniones
2. Documento Preliminar,    https://drive.google.com/drive/folders/1z4cfuBmLXQ_dHDGiW1abI4_rVHXxW6OT?usp=sharing</t>
  </si>
  <si>
    <t>Solicitar y gestionar la actualización de licencias de ArcGIS para el Sistema de Información Geográfico.</t>
  </si>
  <si>
    <t xml:space="preserve">Se asistió a la Convocatoria de la primera sesión mesa de trabajo comisión IDECA del sector Social y Económico, el 13 de marzo de 2020 en las instalaciones de la Unidad Administrativa Especial de Catastro Distrital – UAECD, Carrera 30 No. 25-90 Torre A - Piso 11, sala de juntas. anexa el acta. Además se delanto el acercamiento a IDECA respondienrdo por correo electronico la disposición para continuar con la actualización del Inventario del Patrimonio Mueble y se esta gestionando el acta de compromiso para realizar este proceso. </t>
  </si>
  <si>
    <t xml:space="preserve">Se ha adelantado el 20% de cumplimiento con el acta de la reunión del 13/03/2020 y 
Acta de Compromiso  firmada por la Subdirectora de Gestión Territorial </t>
  </si>
  <si>
    <t>1. Acta de la reunión del 13/03/2020
2. Acta de Compromiso firmada por la Subdirectora de Gestión Territorial.  
 Estas evidencias se encuentran en el Drive en la carpeta Evidencias Matriz de Riegos, Riesgo No 3.   https://drive.google.com/drive/folders/1z4cfuBmLXQ_dHDGiW1abI4_rVHXxW6OT?usp=sharing</t>
  </si>
  <si>
    <t>Se tomará una muestra de los radicados de salida , para verificar la trazabilidad del proceso de proyección de respuestas que contengan quien elaboró, revisó y aprobó el documento</t>
  </si>
  <si>
    <t>Se tomará una muestra de los radicados de salida en Orfeo</t>
  </si>
  <si>
    <t xml:space="preserve">En el periodo del 1 de enero al 30 de abril de la presente vigencia, no se materializó el riesgo
  Se realizó una Base de datos en Excel de control y seguimiento de los radicados de entrada y salida  de orfeos asignados a la Subdirección, en la que se evidencia  los responsables, fechas de vencimiento y salida de respuestas, tiempos de respuesta,  estado del proceso entre otros criterios.  
Se  remitieron 11 correos electrónicos de  alertas de  los vencimientos de solicitudes de información, derechos de petición, conceptos etc., a los profesionales del área.  Se remitieron los informes de Orfeo  de febrero y marzo, remitidos por la Administradora de Orfeo a los coordinadores, para su seguimiento.          </t>
  </si>
  <si>
    <t>En la matriz no se encuentra el indicador de cumplimiento de la actividad.</t>
  </si>
  <si>
    <t>Actas de seguimiento con el equipo  de trabajo
Base de datos en Excel,  correo de alertas en pdf. Dos informes mensuales.  https://drive.google.com/drive/folders/1z4cfuBmLXQ_dHDGiW1abI4_rVHXxW6OT?usp=sharing</t>
  </si>
  <si>
    <t>2 conversatorios de sensibilización sobre la ética y valores de los servidores públicos (1 en el mes de agosto y en el mes de octubre 2020).</t>
  </si>
  <si>
    <t>2 conversatiorios ( 1 en el mes de agosto y en el mes de octubre 2020)</t>
  </si>
  <si>
    <t xml:space="preserve">No se materializa el riesgo en el periodo del 1 de enero al 30 de abril de la presenta vigencia.
Todos los documentos ingresan por la plataforma ORFEO, en la cual se evidencia la trazabilidad de revisión y aprobaciones de las respuestas, desde la proyección de la respuesta hasta la verificación del coordinadores, revisión y aprobación previas a la revisión y aprobación de la Subdirectora o el Director
</t>
  </si>
  <si>
    <t xml:space="preserve">No existe notificación alguna sobre información o denuncia de actos ligados a este riesgo en las revisiones del Buzón de información con que cuenta el  IDPC. </t>
  </si>
  <si>
    <t>Reporte de asignaciones del ORFEO y seguimiento del mismo. (verificar traza en Orfeo por muestreo colectivo de 6 radicaciones)  https://drive.google.com/drive/folders/1z4cfuBmLXQ_dHDGiW1abI4_rVHXxW6OT?usp=sharing</t>
  </si>
  <si>
    <t>Intereses particulares.
Clientelismo. 
Influencia de terceros.</t>
  </si>
  <si>
    <t>No se materializa el riesgo en el periodo de estudio.
Todos los documentos ingresan por la plataforma ORFEO, en la cual se evidencia la trazabilidad de revisión y aprobaciones de las respuestas.   El POA se desarrolla de manera adecuada, no existiendo conductas que conlleven al riesgo.</t>
  </si>
  <si>
    <t>No existe comunicación alguna de las  conductas que generan el riesgo y  no ha tenido ningún tipo de incidencia al respecto.</t>
  </si>
  <si>
    <t xml:space="preserve">No existe evidencia dado que este riesgo no sea materializado  </t>
  </si>
  <si>
    <t xml:space="preserve">Elaboración del Plan Operativo Anual del área conforme a los objetivos estratégicos de la entidad. </t>
  </si>
  <si>
    <t>El riesgo no se ha materializado dentro del periodo evaluado dado los resultados arrojados de los controles establecidos:
1. De los reportes recibidos por el equipo atencion a la ciudadania de los tramites que tiene a cargo la Subdireccion de Proteccion e Inervencion se evidencia que dentro del periodo del primer trimestre del año se atendieron 558 ciudadanos de los cuales 298 solicitaron cita  y 33 no asistieron a su cita atendiendo a los ciudadanos en los tiempos correspondientes, por lo que se evidencia que se atendieron mas ciudadanos de los citados cumpliendo con el agendamiento de los mismos. Para el mes de abril, se suspende los servicios de atencion personalizada dada la prohibicion de aglomeracion de personas en un mismo sitio por el Gobierno Nacional. Sin embargo, el equipo de atencion a la ciudadania realiza una prueba piloto al finalizar la ultima semana de este mes donde se ejecuta una prueba piloto para la atencion a los usuarios de la Subdireccion , se atendieron 4 personas con temas asociados a asesorias de anteproyectos y reparaciones locativas.
2. En conformidad con el punto anterior, los tecnicos que atendieron a la ciudadania durante este periodo evaluado diligenciaron el listado de asistencia de atencion tecnica personalizada, sin embargo, por la medidas de aislamiento preventivo obligatorio de todos los ciudadanos en Colombia establecido por el Gobierno Nacional mediante Decreto 457 de 2020 por el Estado de Emergencia Sanitaria generada por la pandemia del coronavirus COVID-19. y ampliación de la medida de aislamiento mediante Decreto Nacional 531 y 539 de 2020, no se tienen los listados de asistencia en fisico y original, ni tampoco escaneados puesto que no se preveia la ocurrencia de la medida. Una vez retomadas las labores se remitiran las mismas como soporte.
3. De igual manera, el flujo de ejecucion del proceso en la plataforma Orfeo se realiza constantemente, de hecho, para generar el radicado de cada uno de los conceptos tecnicos emitidos por la Subdireccion se hace necesaria la revision y aprobacion mediante la misma de los documentos a emitir. Se cuenta con 450 conceptos tecnicos emitidos durante el cuatrimestre evaluado que son soporte de la ejecucion del proceso en la plataforma Orfeo.
4. Para el mes de Abril de la presente vigencia, por las medidas establecidas por el Gobierno Nacional, durante el mes se realiza un acompañamiento a la ciudadania a traves de correos electronicos, videoconferencias (Googlemeet, Hangouts, Zoom), facilitando los medios de comunicacion disponibles para no dejar de atender las inquietudes y necesidades de los ciudadanos. De igual manera, se brinda atencion al ciudadano realizando un acompañamiento al diligenciamiento formulario y sus soportes para que estos se encuentren en legal y debida forma previo a la radicacion.
5. Para los planes de manejo, se consulta la posibilidad de incrementar la frecuencia de atencion a la ciudadania por parte de la Subdireccion Corporativa y por parte de los equipos de trabajo de esta Subdireccion y se evidencia que aunque una de las sugerencias de la ciudadania es la posibilidad de incrementar la atencion, los tecnicos evaluadores no cuentan con la disponibilidad para realizar dicha accion dada su carga laboral. Se propone una mesa de trabajo desde el equipo de atencion a la ciudadania para revisar este tema; Sin embargo, en condiciones normales, para el mismo tiempo disponible de atencion (1 vez a la semana) se atendieron mas ciudadanos de los regitrados en las citas. 
6. Se define un plan de trabajo para desarrollar el plan detallado de asesorias teniendo encuenta las necesidades de los usuarios como las de los equipos de trabajo para satisfacer las necesidades de los usuarios, dado que las condiciones actuales de confinamiento no permiten desarrollar dicha actividad se propone cumplir con esta actividad para el 30 de junio del 2020, esto con la premisa de que el riesgo no se ha materializado y que los controles existentes mitigan la aparicion del mismo.</t>
  </si>
  <si>
    <t>1. (558/4)
2. Se realiza un plan de trabajo.</t>
  </si>
  <si>
    <t>1. Bitácoras de Atención a la Ciudadanía(Click del patrimonio): https://drive.google.com/drive/folders/1sMfDtqKa9ORUIbZhmlE96x2X4iSp5Egw
2. Las evidencias se encuentran en fisico y original en la Entidad. Se remitiran las mismas una vez levantadas las medidas de confinamiento.
3. ESTRATEGIA 1_Asesoría técnica en BIC y SIC:  https://drive.google.com/drive/folders/1SwAYGWLuWgTyMyJA-smyVlqfrgRe_IhN
ESTRATEGIA 5_Seguimiento y control urbano: https://drive.google.com/drive/folders/1EpHqCdepyxNrTwo45nFNolP-ZJ-RhGml
4. 
5. Bitácoras de Atención a la Ciudadanía(Click del patrimonio): https://drive.google.com/drive/folders/1sMfDtqKa9ORUIbZhmlE96x2X4iSp5Egw
6. Plan de trabajo para definir plan de asesoria detallada.</t>
  </si>
  <si>
    <t>El riesgo no se ha materializado dentro del periodo evaluado dado los resultados arrojados de los controles establecidos:
1. Cada equipo de trabajo tiene una base de datos donde lleva el control de sus entradas y salidas, las cuales son revisadas por sus coordinadores para llevar control del cumplimiento de sus tramites. Adicionalmente, se cuenta con dos apoyos que revisan diariamente las solicitudes iniciales  (entradas) y repuestas (salidas) de la subdireccion los cuales llevan cada uno su base de datos de control para verificar los tramites que ingresan y salen de la misma. De igual manera, dada la contingencia de declaracion de emergencia sanitaria del estado nacional se lleva un DRIVE el cual sirve como medio de revision previo por parte de la Subdirectora y coordinadores para la posterior aprobacion y firma de la Subdireccion.
2. Se valida diariamente el Orfeo de la Subdireccion para asignar y tramitar los borradores y radicados de la plataforma de Orfeo.
3.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4. Se genera un reporte de la cantidad de tramites que se tiene en la subdireccion para que los coordinadores de los equipos de trabajo generen estrategias para mitigar cualquier tipo de demora en cuanto al cumplimiento de los tramites.
5. Se presenta una propuesta de base de datos para el seguimiento de las etapas de ejecucion de los tramites, la cual cuenta con los roles y responsabilidades definidos asi como un instructivo para el diligenicamiento de esta Esta esta en proceso de evaluacion y aprobacion por parte de los actores del proceos y la Subdireccion.
6. Se realizan mesas de trabajo para la divulgacion de los procedimientos de la Subdireccion en compañia de la OAP. Adicionalmente se realizan solicitudes de acompañamiento para la verificacion de cada uno de los mismos. Dadas las medidas de contingencia de la emergencia sanitaria declarada por el gobierno nacional se propone mover la fecha de la presentacion del plan para el 1/06/2020 para verificar las lecciones aprendidas de la ejecucion de los tramites y su normalizacion.
7. En conformidad con el punto anterior, cuando se realice el mismo se dara continuidad con este puesto que es prerequisito para el cumplimiento de esata.</t>
  </si>
  <si>
    <t>1. Un base definida que esta en proceso de aprobacion.
2. este plan se presentara una vez sea evantada la medida de aislamiento para verificar lecciones aprendidas dentro de los procedimientos y la normalizacion de los mismos.
3. Se realizara esta actividad una vez sea realizada la inmediatamente anterior.</t>
  </si>
  <si>
    <t>1.  Bases de Datos. https://drive.google.com/drive/folders/1amhfP-U-R2VUlQ8PU9B5wtwZzfraAwaT
2. Transacciones Orfeo. https://drive.google.com/drive/folders/1VrJamwis33V5J_FFStiAAFf3LanW11nY
3. Drive de Controles. https://drive.google.com/drive/folders/16EDCQU65QDlQPDsKNwpByFRbsntUfFzR
4. Reporte ORfeo. https://drive.google.com/drive/folders/1JcANUX-JKybe2Wc5OIFJDaIzPukw5SaC
5. Matriz Propuesta. https://drive.google.com/drive/folders/1-PDuHgofBwGgXn1nbRkGZfTGzPFCmCEU
6. Procedimientos. https://drive.google.com/drive/folders/1oZAr7mKy5Vbu0x_oD1grE8G-Ta5ZIkgd</t>
  </si>
  <si>
    <t>El riesgo no se ha materializado dentro del periodo evaluado dado los resultados arrojados de los controles establecidos:
1. Se definen los perfiles de inexistencia e insuficiencia de personal de planta para cumplir con la idoneidad de los perfiles requeridos para cumplir con las obligaciones del equipo de estructuracion.
2. Por la autonomia del Ordeonador del Gasto, el mismo, en el mes de Febrero solicita modificar el Plan Anual de Adquisiciones donde solicita OAP que incluya 1 linea para la consultoria el estudio que permita a los monumentos ser inlcuyentes y den accesibilidad a las personas discapacitadas para su disfrute e interaccion., adicionalmente se solicita la inclusion de la Obra de Columbarios (primeros Auxilios) y el convenio para realizar los primeros auxilios de la coleccion arqueologica del centro de memoria, paz y reconciliacion. Debida a esto no se hace necesario el correo solicitado. en esta matriz de riesgo como control.
3. La licencia de la plataforma Construplan esta actualizada y su contrato esta vigente hasta junio del 2020. Actualmente se esta adelantando el informe correspondiente para reportar los presupuestos actualizados , los cuales se remitiran durante el trancurso de esta semana por parte del equipo de estructuracion.
4. Se realizan las visitas tecnicas para inspeccionar las obras que se estan estructurado en este momento por la Subdireccion.</t>
  </si>
  <si>
    <t>1. (2 vistias tecnicas / 2 obras a estructurar)</t>
  </si>
  <si>
    <t>1. Construplan. https://drive.google.com/drive/folders/1jyVlVBSWYI974StGadjyAbonVFmXfhH9
2. Correo. https://drive.google.com/drive/folders/1OecfRd3Kk73LPXJgL1_q2vgARdjCJQZq
3. Idoneidad de Estructuracion.https://drive.google.com/drive/folders/1wHdhQIs8beDUbCOPqjyOTIIXAYtFLw-k
4. visitas tecnicas. https://drive.google.com/drive/folders/1qa4juKuIA4V30FLk5jj3XgnuyQpUTbxX</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</si>
  <si>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corrupcion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</si>
  <si>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corrupcion.</t>
  </si>
  <si>
    <t>2. Transacciones Orfeo. https://drive.google.com/drive/folders/1VrJamwis33V5J_FFStiAAFf3LanW11nY
3. Drive de Controles. https://drive.google.com/drive/folders/16EDCQU65QDlQPDsKNwpByFRbsntUfFzR</t>
  </si>
  <si>
    <t>El riesgo no se ha materializado dentro del periodo evaluado dado los resultados arrojados de los controles establecidos:
1. Se valida diariamente el Orfeo de la Subdireccion para asignar y tramitar los borradores y radicados de la plataforma de Orfeo.
2. Se cuenta con la verificacion y validacion de cada uno de los equipos de la Subdireccion a traves del Orfeo como medida formal realizando el flujo de trabajo establecido en la paltaforma Orfeo para que se puedan realizar los tramites correspondientes. De igual manera, por la medida de contingencia declara por el estado nacional se cuenta con un DRIVE para llevar el control de los asuntos de los cuales solo tiene permiso de modificaicon los lideres de los equipos de trabajo.
3. Los espacio para informar cualquier acto de trafico de influencias en la entidad se realiza mediante los correos disciplinarios@idpc.gov.co y notificacionjudicial@idpc.gov.co. Control disciplinario no ha notificado el denuncio de ningun acto de corrupcion a la fecha a la Subdireccion.</t>
  </si>
  <si>
    <t>1. No hay evidencia de control disciplinario para la notificacion de denuncio de trafico de influencias</t>
  </si>
  <si>
    <t>En relación con los controles identificados, se realizó lo siguiente:
1. Para cada seguimiento o auditoría se diseñaron los papeles de trabajo de acuerdo con la necesidad. (Evidencia: Papeles de trabajo)
2. Se realizó matriz de distribución de actividades, con la cual se construyó el Plan Anual de Auditoría, a este plan se le realiza seguimiento mensual, adicionalmente, teniendo en cuenta el aislamiento se realizó programación de actividades mediante correo electrónico, teniendo en cuenta el Plan Anual de Auditoría. (Evidencia: Cuadro distribución de actividades, seguimientos mensuales Plan Anual de Auditoría y correos electrónicos trabajo en casa)
En cuanto a las acciones de mitigación se realizó:
1. En Comité de Control Interno del 28 de enero de 2020 se realizó solicitud de recursos con base en la priorización realizada por la Asesoría de Control Interno. (Evidencia: Acta Comité y Presentación)</t>
  </si>
  <si>
    <t>1 comunicación</t>
  </si>
  <si>
    <t>C1: Papeles de trabajo
C2: Cuadro distribución de actividades, seguimientos mensuales Plan Anual de Auditoría y correos electrónicos trabajo en casa
A1: Acta Comité y Presentación</t>
  </si>
  <si>
    <t>En relación con los controles identificados se realizó lo siguiente:
1. Se socializaron los documentos del proceso de evaluación y seguimiento a la nueva contratista, así mismo, se diligenció el formato de compromiso ético por parte de las  contratistas. (Evidencia: Correo de socialización y Formato Compromiso Ético diligenciado)
2. Se diligenció el formato de Conflicto de Interés por parte de las contratistas. (Evidencia: Formato Conflicto de Interés diligenciado)
En cuanto a las acciones de mitigación se realizó:
1. Todos los informes de la Asesoría de Control Interno cuentan con la Revisión de la Asesora de Control Interno, previo al envío del mismo, adicionalmente, los informes se socializan únicamente por la Asesora. (Evidencia: Informes de seguimiento)</t>
  </si>
  <si>
    <t>20 informes de resultado realizados y todos con visto bueno de revisión</t>
  </si>
  <si>
    <t>C1: Correo de socialización
C2: Formato Compromiso Ético diligenciado
A1: Informes de seguimiento</t>
  </si>
  <si>
    <t>A través de sesión de comité de conciliación en donde se definan los criterios de selección del abogado de defensa judicial</t>
  </si>
  <si>
    <t>La Secretaria técnica  deberá citar a sesión ordinaria de comité de conciliacion, con el fin de estudiar en el orden del dia , las directrices para la contratación del abogado de defensa judicial</t>
  </si>
  <si>
    <t>dando cumplimiento a lo que decidan los miembros del comité de concilaicion, y realizando los estudios previos de conformidad a las directrices impartidas</t>
  </si>
  <si>
    <t>Acta - Estudios Previos</t>
  </si>
  <si>
    <t>Validar  a través de seguimientos aleatorios a los documentos vigentes la aplicación de los mismos en los procesos.</t>
  </si>
  <si>
    <t xml:space="preserve">Por definir </t>
  </si>
  <si>
    <t xml:space="preserve">Seguimiento a la ejecución de los procedimientos observando su aplicación a través de un muestra aleatoria </t>
  </si>
  <si>
    <t xml:space="preserve">Asesorando en la definición de acciones para mejora o eliminar las posibles desviaciones de los procesos respecto a los procedimientos documentados </t>
  </si>
  <si>
    <t xml:space="preserve">Identificar y cuantificar las desviaciones en la ejecución del procedimiento </t>
  </si>
  <si>
    <t xml:space="preserve">Humanos y técnico </t>
  </si>
  <si>
    <t xml:space="preserve">Corregir las desviaciones aplicando o realizando las actividades definidas en los procedimientos </t>
  </si>
  <si>
    <t xml:space="preserve">Definir los planes de mejora pertinentes para eliminar las desviaciones a la ejecución de los procedimientos
Realizar seguimiento y monitoreo al avance de los planes de mejoramiento </t>
  </si>
  <si>
    <t xml:space="preserve">Planes de mejora 
monitoreo y seguimiento de los planes de mejora  </t>
  </si>
  <si>
    <t xml:space="preserve">Es la primera vez que se va a aplicar el mencionado control razón por la que no se cuenta con la evidencia respectiva.
Frente a las dos sensibilizaciones programadas se ejecutó 1,  en el mes marzo con ocasión de la llegada de nuevo personal en la entidad, se capacitaron cinco (5) equipos del Proceso de Protección e Intervención del Patrimonio y de Gestión Territorial de Patrimonio: Espacio público, Fachadas, Arqueología, Control Urbano y Equiparaciones y    Gestión Territorial en actualización documental,       Gestión de Riesgos, Indicadores de Gestión, Planes institucionales y Planes de mejoramiento.  </t>
  </si>
  <si>
    <t xml:space="preserve">1socialización ejecutada/2 socializaciones programadas=50% de ejecución
</t>
  </si>
  <si>
    <t xml:space="preserve">5 listas de asistencia de los equipos a ala capacitación  </t>
  </si>
  <si>
    <r>
      <t xml:space="preserve">El día 27 de mayo de 2020, se realizó una jornada de capacitación con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cumplimiento de los lineamiento del procedimiento de control de documentos pertenenciente el proceso </t>
    </r>
    <r>
      <rPr>
        <i/>
        <sz val="12"/>
        <rFont val="Tahoma"/>
        <family val="2"/>
      </rPr>
      <t>"Fortakecimiento del SIG".</t>
    </r>
    <r>
      <rPr>
        <sz val="12"/>
        <rFont val="Tahoma"/>
        <family val="2"/>
      </rPr>
      <t xml:space="preserve">
Adicionalmente, en esa misma fecha se realizó la sensibilización del procedimiento de planes de mejoramiento parte del proceso de fortaleciemiento del SIG, complementado con la jornada realizada el pasado 28 de agosto de la vigencia.</t>
    </r>
  </si>
  <si>
    <t>Definir cronograma de seguimiento a la ejecución de los procedimientos</t>
  </si>
  <si>
    <t xml:space="preserve">1 Cronograma aprobado </t>
  </si>
  <si>
    <t>Ahora bien, frente a las actividades programadas en el  plan de mitigación se elaboró el cronograma en el cual se identifican los procedimientos a verificar.</t>
  </si>
  <si>
    <t>1 Cronograma de verificación de procedimientos aprobado</t>
  </si>
  <si>
    <t>Cronograma de verificación de procedimientos aprobado
El acta de aprobación se encuentra en físico en la oficina.</t>
  </si>
  <si>
    <t xml:space="preserve">Realizar seguimiento de acuerdo con la programación definida </t>
  </si>
  <si>
    <t xml:space="preserve">Número de seguimiento ejecutados en el periodo / Número de seguimientos programados*100 </t>
  </si>
  <si>
    <t>Teniendo en cuenta que la programación de verificación de los procedimientos se realizará en el segundo semestre aún se cuenta con el seguimiento del mismo.</t>
  </si>
  <si>
    <t>De acuerdo con la pandemia presentada y la normatividad emitida en esta materia no se permite el contacto entre personas, razón por la cual no se ha logrado cumplir con el control establecidos y el cronograma para realizar el seguimiento al cumplimiento de los procedimientos seleccionados.</t>
  </si>
  <si>
    <t>Comparar en el comité respectivo  los resultados de la implementación de cada política según la evaluación del FURAG</t>
  </si>
  <si>
    <t>Brindando acompañamiento y asesoría a demás de validar el cumplimiento de las recomendaciones dadas</t>
  </si>
  <si>
    <r>
      <t xml:space="preserve">El día 27 de mayo de 2020, se realizó una jornada de capacitación con el todo el personal  de la entidad, en la cual se explicaron las generalidades del IDPC y del Modelo Integrado de Planeación ( Estructura organizacional, mapa de procesos,  conceptos y funcionalidad del mismo, dimensiones y  políticas de gestión y desempeño, comité de gestión y desempeño, ) en el cual en la </t>
    </r>
    <r>
      <rPr>
        <i/>
        <sz val="12"/>
        <rFont val="Tahoma"/>
        <family val="2"/>
      </rPr>
      <t xml:space="preserve">"Política de Fortalecimiento Organizacional y Simplificación de Procesos"   se realizó enfasis sobre el </t>
    </r>
    <r>
      <rPr>
        <sz val="12"/>
        <rFont val="Tahoma"/>
        <family val="2"/>
      </rPr>
      <t xml:space="preserve"> cumplimeitno de los lineamiento del procedimiento de control de documentos pertenenciente el proceso </t>
    </r>
    <r>
      <rPr>
        <i/>
        <sz val="12"/>
        <rFont val="Tahoma"/>
        <family val="2"/>
      </rPr>
      <t>"Fortakecimiento del SIG".</t>
    </r>
    <r>
      <rPr>
        <sz val="12"/>
        <rFont val="Tahoma"/>
        <family val="2"/>
      </rPr>
      <t xml:space="preserve">
Adicionalmente en esa misma fecha y complementado con la jornada realizada el pasado 28 de agosto de la vigencia, se realizó una jornada de sesibilización del procedimiento de planes de mejoramiento . </t>
    </r>
  </si>
  <si>
    <t>Gestionar la inclusión de las brechas  politicas de gestión y desempeño en la planes institucionales</t>
  </si>
  <si>
    <t>Equipo OAP</t>
  </si>
  <si>
    <t xml:space="preserve"> </t>
  </si>
  <si>
    <t xml:space="preserve">Los planes institucionales serán formulados en el mes de junio y julio razón por la que el cumplimientod e la acción se realizará en el mes de agosto o cuando dichos planes hayan sido aporbados. </t>
  </si>
  <si>
    <t xml:space="preserve">Verificar la formulación y seguimiento del avance de  los Planes Institucionales a través de mesas de trabajo con los responsables e involucrados de los planes correspondientes.
</t>
  </si>
  <si>
    <t>ACTIVIDAD DE CONTROL: (Ver carpeta: PLANES INSTITUCIONALES)
Formulación: Se llevó a cabo la revisión de las solicitudes de actualización de los planes: ; PETI; Seguridad y Privacidad; Tratamiento de Riesgos; PINAR; PSST; AS SIGD-MIPG; Mantenimiento, PAAC; POA Sub. Gestión Corporativa; POA Of. Asesora Jurídica
Seguimiento: Se efectuó revisión de los Planes Operativos Anuales de las dependencias y se dieron las observaciones para que fueran atendidas por los responsables.
PLAN DE MANEJO: En la presente vigencia se programan 3 jornadas; una por cuatrimestre. El 8 de abril, mediante correo electrónico, se hizo entrega del material de consulta e instrumentos de diligenciamiento para formulación de proyectos de inversión (PDD 2020-2024) y se adelantaron sesiones de trabajo con las dependencias relacionada con la elaboración del árbol de problemas y de identificación de participantes. (Ver carpeta: PDD 2020-2024)</t>
  </si>
  <si>
    <t>Se relaciona en la descripción cualitativa</t>
  </si>
  <si>
    <t>Validar en comité el comportamiento de la ejecución de metas físicas y financieras para dar las alertas correspondientes</t>
  </si>
  <si>
    <t>ACTIVIDAD DE CONTROL: El 27 de abril, se presentó al Comité Directivo el seguimiento a metas físicas con corte al 31 de marzo de 2020, donde se indicó el avance de cumplimiento. (Ver carpeta: METAS PDD 2016-2020)
PLAN DE MANEJO: En el periodo de mayo se realizará la generación de alertas que se identifiquen.</t>
  </si>
  <si>
    <t xml:space="preserve">Verificar  el cumplimiento a la programación de la Oficina Asesora de Planeación para llevar a cabo la formulación oportuna de planes institucionales </t>
  </si>
  <si>
    <t>ACTIVIDAD DE CONTROL: En sesión 1 del Comité Institucional de Gestión y Desempeño realizada el 28 de enero de 2020, se realizó la presentacion y aprobación de los planes institucionales. En el indicador de formulación de planes institucionales se relacionan los planes aprobados, así como en el acta del comité IGD. (Ver carpeta: APROBACION PLANES)
PLAN DE MANEJO: Los informes de seguimiento se presentarán en junio y en diciembre de 2020.</t>
  </si>
  <si>
    <t>Comparar los resultados frente a la meta establecida  y los seguimientos y reportes anteriores</t>
  </si>
  <si>
    <t>ACTIVIDAD DE CONTROL: Está actividad revisa la coherencia del objeto contractual con la formulación del proyecto de inversión, el Plan Operativo Anual de Inversiones (POAI) y el Plan Anual de Adquisiciones (PAA). En el primer cuatrimestre de 2020 se revisaron y registraron 422 solicitudes, de la revisión se devolvieron 83 solicitudes porque tenían errores en alguno de los ítems a revisar.
PLAN DE MANEJO: En el segundo y tercer trimestre se realizarán las sensibilizaciones.</t>
  </si>
  <si>
    <t xml:space="preserve">Verificar que se remita la información en los 5 primeros días hábiles mes vencido por parte de los responsables de los procesos </t>
  </si>
  <si>
    <r>
      <t>ACTIVIDAD DE CONTROL: De acuerdo con el análisis realizado al seguimiento del indicador de gestión "Oportunidad en la entrega del informe mensual de seguimiento a proyectos de inversión", se realiza el reporte de información:
- Para el periodo 1 (reporte de diciembre de 2019), el cumplimiento en la oportunidad de información fue del 57%.
- Para el periodo 2 (reporte de enero de 2020) el cumplimiento fue del 0%. No obstante, para el reporte del periodo de febrero inluyen el avance de lo realizado en enero de 2020.
- Para el periodo 3 (reporte de febrero de 2020), el cumplimiento en la oportunidad de información fue del 20%.
- Para el periodo 4 (reporte de marzo de 2020), el cumplimiento en la oportunidad de información fue del 41%.
De acuerdo con lo anterior, se evidencia que no se están cumpliendo las fechas establecidas para la entrega del informe mensual de seguimiento a proyectos de inversión. No obstante lo anterior, es preciso indicar que</t>
    </r>
    <r>
      <rPr>
        <b/>
        <sz val="12"/>
        <rFont val="Arial"/>
        <family val="2"/>
      </rPr>
      <t xml:space="preserve"> no se han pesentado incumplimientos</t>
    </r>
    <r>
      <rPr>
        <sz val="12"/>
        <rFont val="Arial"/>
        <family val="2"/>
      </rPr>
      <t xml:space="preserve"> en el reporte de información en los sistema PREDIS, dado que el reporte de febrero se hizo en cero indicando las razones; en cuanto al reporte de SegPLan el cronograma para realizar reporte de seguimiento financiero, de metas y población, está progrmado para realizarse en  junio de 2020.
PLAN DE MANEJO: En el segundo y tercer trimestre se realizarán las sensibilizaciones.</t>
    </r>
  </si>
  <si>
    <t>Observaciones OAP</t>
  </si>
  <si>
    <t xml:space="preserve">Conforme con los resultados del avance de implementación del Modelo Integrado de Planeación y Gestión reportados a través del FURAG y retroalimentados por el DAFP en el mes de julio de la vigencia, se formuló en conjunto con los involucrados de las políticas de gestión y desempeño, el plan de implementación y sostenibilidad del MIPG que contiene los productos (entregables) que darán cuenta del cumplimiento de los requisitos para la implementación  y sostenibilidad del MIPG para la entidad.
Se remite la evidencia de la aplicación del control, a la fecha se han realizado dos comités: 
El pasado 29 de mayo se aprobó  plan de austeridad  del gasto, los intrumentos de archivo (Esquema de publicación de Información, tabla de control y banco terminológico),  el modelo de atención a la ciudadanía y  las modificaciones del  plan de participación,  del plan de adecuación y sostenibilidad de SIG-MIPG con fin de dar cumplimiento a la directrices de las políticas d egestión y desempeño que conforman el MIPG.
En este mismo sentido, el pasado 14 de agosto de la vigencia en la sesión del comité institucional de gestión y desempeño  llevado a cabo el pasado 29 de agosto de la vigencia se aprobaron 5 instrumentos de archivo: i)Plan Institucional de Archivos-PINAR; ii) Tablas de Retención Documental - TRD; iii) Fichas de Valoración; iv) Cuadro de Clasificación Documental; v) Programa de documentos electrónicos; vi) Modelo de requisitos para la gestión de documentos electrónicos de archivo - MOREQ. </t>
  </si>
  <si>
    <r>
      <rPr>
        <sz val="11"/>
        <rFont val="Arial"/>
        <family val="2"/>
      </rPr>
      <t>Se tienen establecidas actividades de verificación, revisión y aprobación de respuestas a cargo de los líderes del equipo y Subdirector del proceso</t>
    </r>
    <r>
      <rPr>
        <sz val="11"/>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</si>
</sst>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d/m"/>
  </numFmts>
  <fonts count="83">
    <font>
      <sz val="12"/>
      <color rgb="FF000000"/>
      <name val="Arial"/>
    </font>
    <font>
      <sz val="11"/>
      <color theme="1"/>
      <name val="Calibri"/>
      <family val="2"/>
      <scheme val="minor"/>
    </font>
    <font>
      <sz val="12"/>
      <color theme="1"/>
      <name val="Tahoma"/>
    </font>
    <font>
      <sz val="12"/>
      <name val="Arial"/>
    </font>
    <font>
      <b/>
      <sz val="11"/>
      <color rgb="FF000000"/>
      <name val="Arial"/>
    </font>
    <font>
      <b/>
      <sz val="10"/>
      <color rgb="FF000000"/>
      <name val="Arial"/>
    </font>
    <font>
      <b/>
      <sz val="12"/>
      <color theme="1"/>
      <name val="Arial"/>
    </font>
    <font>
      <sz val="12"/>
      <color theme="1"/>
      <name val="Arial"/>
    </font>
    <font>
      <b/>
      <sz val="12"/>
      <color rgb="FF000000"/>
      <name val="Arial"/>
    </font>
    <font>
      <b/>
      <sz val="11"/>
      <color theme="1"/>
      <name val="Arial"/>
    </font>
    <font>
      <b/>
      <sz val="14"/>
      <color theme="1"/>
      <name val="Arial"/>
    </font>
    <font>
      <sz val="10"/>
      <color theme="1"/>
      <name val="Arial"/>
    </font>
    <font>
      <b/>
      <sz val="11"/>
      <color theme="1"/>
      <name val="Tahoma"/>
    </font>
    <font>
      <sz val="11"/>
      <color theme="1"/>
      <name val="Tahoma"/>
    </font>
    <font>
      <sz val="11"/>
      <color theme="1"/>
      <name val="Arial"/>
    </font>
    <font>
      <b/>
      <sz val="11"/>
      <color theme="1"/>
      <name val="Calibri"/>
    </font>
    <font>
      <b/>
      <sz val="12"/>
      <color theme="1"/>
      <name val="Tahoma"/>
    </font>
    <font>
      <sz val="12"/>
      <color theme="1"/>
      <name val="Cambria"/>
    </font>
    <font>
      <b/>
      <sz val="12"/>
      <color theme="1"/>
      <name val="Cambria"/>
    </font>
    <font>
      <sz val="12"/>
      <color theme="0"/>
      <name val="Tahoma"/>
    </font>
    <font>
      <sz val="10"/>
      <color theme="0"/>
      <name val="Noto Sans Symbols"/>
    </font>
    <font>
      <strike/>
      <sz val="12"/>
      <color theme="0"/>
      <name val="Cambria"/>
    </font>
    <font>
      <strike/>
      <sz val="12"/>
      <color theme="1"/>
      <name val="Cambria"/>
    </font>
    <font>
      <b/>
      <strike/>
      <sz val="12"/>
      <color theme="1"/>
      <name val="Cambria"/>
    </font>
    <font>
      <b/>
      <sz val="12"/>
      <color theme="0"/>
      <name val="Tahoma"/>
    </font>
    <font>
      <sz val="10"/>
      <color theme="0"/>
      <name val="Arial"/>
    </font>
    <font>
      <sz val="10"/>
      <color theme="1"/>
      <name val="Noto Sans Symbols"/>
    </font>
    <font>
      <sz val="10"/>
      <color rgb="FF000000"/>
      <name val="Noto Sans Symbols"/>
    </font>
    <font>
      <sz val="10"/>
      <color rgb="FF000000"/>
      <name val="Arial"/>
    </font>
    <font>
      <b/>
      <sz val="14"/>
      <color rgb="FF000000"/>
      <name val="Arial"/>
    </font>
    <font>
      <b/>
      <sz val="14"/>
      <color theme="1"/>
      <name val="Calibri"/>
    </font>
    <font>
      <sz val="12"/>
      <color rgb="FFFF0000"/>
      <name val="Tahoma"/>
    </font>
    <font>
      <b/>
      <sz val="16"/>
      <color theme="1"/>
      <name val="Calibri"/>
    </font>
    <font>
      <b/>
      <sz val="11"/>
      <color rgb="FFFF0000"/>
      <name val="Tahoma"/>
    </font>
    <font>
      <sz val="11"/>
      <color rgb="FFFF0000"/>
      <name val="Tahoma"/>
    </font>
    <font>
      <b/>
      <sz val="12"/>
      <color theme="1"/>
      <name val="Calibri"/>
    </font>
    <font>
      <sz val="12"/>
      <color rgb="FF000000"/>
      <name val="Tahoma"/>
    </font>
    <font>
      <sz val="11"/>
      <color rgb="FF000000"/>
      <name val="Calibri"/>
    </font>
    <font>
      <sz val="12"/>
      <color theme="1"/>
      <name val="Calibri"/>
    </font>
    <font>
      <strike/>
      <sz val="12"/>
      <name val="Tahoma"/>
    </font>
    <font>
      <sz val="12"/>
      <name val="Tahoma"/>
    </font>
    <font>
      <b/>
      <sz val="10"/>
      <color theme="0"/>
      <name val="Arial"/>
    </font>
    <font>
      <b/>
      <sz val="10"/>
      <name val="Arial"/>
    </font>
    <font>
      <sz val="10"/>
      <name val="Arial"/>
    </font>
    <font>
      <b/>
      <sz val="11"/>
      <name val="Tahoma"/>
    </font>
    <font>
      <sz val="11"/>
      <name val="Tahoma"/>
    </font>
    <font>
      <sz val="11"/>
      <color rgb="FFE36C09"/>
      <name val="Tahoma"/>
    </font>
    <font>
      <b/>
      <sz val="12"/>
      <color rgb="FFFF0000"/>
      <name val="Tahoma"/>
    </font>
    <font>
      <b/>
      <sz val="12"/>
      <name val="Tahoma"/>
    </font>
    <font>
      <sz val="12"/>
      <color rgb="FF000000"/>
      <name val="Arial"/>
    </font>
    <font>
      <sz val="12"/>
      <color theme="1"/>
      <name val="Arial"/>
      <family val="2"/>
    </font>
    <font>
      <sz val="12"/>
      <name val="Arial"/>
      <family val="2"/>
    </font>
    <font>
      <sz val="12"/>
      <name val="Tahoma"/>
      <family val="2"/>
    </font>
    <font>
      <b/>
      <sz val="11"/>
      <color theme="1"/>
      <name val="Arial"/>
      <family val="2"/>
    </font>
    <font>
      <b/>
      <sz val="14"/>
      <color theme="1"/>
      <name val="Arial"/>
      <family val="2"/>
    </font>
    <font>
      <b/>
      <sz val="11"/>
      <name val="Arial"/>
      <family val="2"/>
    </font>
    <font>
      <sz val="10"/>
      <color theme="1"/>
      <name val="Arial"/>
      <family val="2"/>
    </font>
    <font>
      <b/>
      <sz val="11"/>
      <name val="Tahoma"/>
      <family val="2"/>
    </font>
    <font>
      <b/>
      <sz val="11"/>
      <color indexed="8"/>
      <name val="Arial"/>
      <family val="2"/>
    </font>
    <font>
      <sz val="11"/>
      <name val="Tahoma"/>
      <family val="2"/>
    </font>
    <font>
      <sz val="11"/>
      <name val="Arial"/>
      <family val="2"/>
    </font>
    <font>
      <sz val="10"/>
      <name val="Arial"/>
      <family val="2"/>
    </font>
    <font>
      <b/>
      <sz val="11"/>
      <name val="Calibri"/>
      <family val="2"/>
      <scheme val="minor"/>
    </font>
    <font>
      <b/>
      <sz val="12"/>
      <name val="Tahoma"/>
      <family val="2"/>
    </font>
    <font>
      <sz val="12"/>
      <color rgb="FFFF0000"/>
      <name val="Tahoma"/>
      <family val="2"/>
    </font>
    <font>
      <sz val="12"/>
      <color rgb="FFFF0000"/>
      <name val="Arial"/>
      <family val="2"/>
    </font>
    <font>
      <sz val="10"/>
      <name val="Symbol"/>
      <family val="1"/>
      <charset val="2"/>
    </font>
    <font>
      <b/>
      <sz val="10"/>
      <name val="Arial"/>
      <family val="2"/>
    </font>
    <font>
      <sz val="10"/>
      <color rgb="FF000000"/>
      <name val="Symbol"/>
      <family val="1"/>
      <charset val="2"/>
    </font>
    <font>
      <sz val="10"/>
      <color rgb="FF000000"/>
      <name val="Arial"/>
      <family val="2"/>
    </font>
    <font>
      <b/>
      <sz val="11"/>
      <color rgb="FF000000"/>
      <name val="Calibri"/>
    </font>
    <font>
      <b/>
      <sz val="14"/>
      <name val="Arial"/>
      <family val="2"/>
    </font>
    <font>
      <b/>
      <sz val="12"/>
      <name val="Arial"/>
      <family val="2"/>
    </font>
    <font>
      <u/>
      <sz val="12"/>
      <color theme="10"/>
      <name val="Arial"/>
      <family val="2"/>
    </font>
    <font>
      <b/>
      <sz val="9"/>
      <color indexed="81"/>
      <name val="Tahoma"/>
      <family val="2"/>
    </font>
    <font>
      <sz val="9"/>
      <color indexed="81"/>
      <name val="Tahoma"/>
      <family val="2"/>
    </font>
    <font>
      <i/>
      <sz val="12"/>
      <name val="Tahoma"/>
      <family val="2"/>
    </font>
    <font>
      <sz val="12"/>
      <color theme="1"/>
      <name val="Tahoma"/>
      <family val="2"/>
    </font>
    <font>
      <b/>
      <sz val="11"/>
      <color theme="1"/>
      <name val="Calibri"/>
      <family val="2"/>
    </font>
    <font>
      <sz val="11"/>
      <color theme="1"/>
      <name val="Tahoma"/>
      <family val="2"/>
    </font>
    <font>
      <u/>
      <sz val="14"/>
      <color rgb="FF0000FF"/>
      <name val="Tahoma"/>
      <family val="2"/>
    </font>
    <font>
      <sz val="14"/>
      <name val="Arial"/>
      <family val="2"/>
    </font>
    <font>
      <sz val="11"/>
      <color rgb="FFFF0000"/>
      <name val="Arial"/>
      <family val="2"/>
    </font>
  </fonts>
  <fills count="32">
    <fill>
      <patternFill patternType="none"/>
    </fill>
    <fill>
      <patternFill patternType="gray125"/>
    </fill>
    <fill>
      <patternFill patternType="solid">
        <fgColor rgb="FFD8D8D8"/>
        <bgColor rgb="FFD8D8D8"/>
      </patternFill>
    </fill>
    <fill>
      <patternFill patternType="solid">
        <fgColor rgb="FFD9D9D9"/>
        <bgColor rgb="FFD9D9D9"/>
      </patternFill>
    </fill>
    <fill>
      <patternFill patternType="solid">
        <fgColor theme="0"/>
        <bgColor theme="0"/>
      </patternFill>
    </fill>
    <fill>
      <patternFill patternType="solid">
        <fgColor rgb="FFD6E3BC"/>
        <bgColor rgb="FFD6E3BC"/>
      </patternFill>
    </fill>
    <fill>
      <patternFill patternType="solid">
        <fgColor rgb="FFB8CCE4"/>
        <bgColor rgb="FFB8CCE4"/>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FFFFFF"/>
        <bgColor rgb="FFFFFFFF"/>
      </patternFill>
    </fill>
    <fill>
      <patternFill patternType="solid">
        <fgColor rgb="FFD8E4BC"/>
        <bgColor rgb="FFD8E4BC"/>
      </patternFill>
    </fill>
    <fill>
      <patternFill patternType="solid">
        <fgColor rgb="FFC5D9F1"/>
        <bgColor rgb="FFC5D9F1"/>
      </patternFill>
    </fill>
    <fill>
      <patternFill patternType="solid">
        <fgColor rgb="FFFFFF00"/>
        <bgColor rgb="FFFFFF00"/>
      </patternFill>
    </fill>
    <fill>
      <patternFill patternType="solid">
        <fgColor rgb="FF92D050"/>
        <bgColor rgb="FF92D050"/>
      </patternFill>
    </fill>
    <fill>
      <patternFill patternType="solid">
        <fgColor rgb="FFFCD5B4"/>
        <bgColor rgb="FFFCD5B4"/>
      </patternFill>
    </fill>
    <fill>
      <patternFill patternType="solid">
        <fgColor rgb="FFDBE5F1"/>
        <bgColor rgb="FFDBE5F1"/>
      </patternFill>
    </fill>
    <fill>
      <patternFill patternType="solid">
        <fgColor theme="9" tint="0.59999389629810485"/>
        <bgColor indexed="65"/>
      </patternFill>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8" tint="0.39997558519241921"/>
        <bgColor indexed="64"/>
      </patternFill>
    </fill>
  </fills>
  <borders count="6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thin">
        <color indexed="64"/>
      </bottom>
      <diagonal/>
    </border>
  </borders>
  <cellStyleXfs count="8">
    <xf numFmtId="0" fontId="0" fillId="0" borderId="0"/>
    <xf numFmtId="0" fontId="51" fillId="0" borderId="23"/>
    <xf numFmtId="0" fontId="3" fillId="0" borderId="23"/>
    <xf numFmtId="0" fontId="1" fillId="17" borderId="23" applyNumberFormat="0" applyBorder="0" applyAlignment="0" applyProtection="0"/>
    <xf numFmtId="0" fontId="61" fillId="0" borderId="23"/>
    <xf numFmtId="0" fontId="73" fillId="0" borderId="23" applyNumberFormat="0" applyFill="0" applyBorder="0" applyAlignment="0" applyProtection="0"/>
    <xf numFmtId="0" fontId="49" fillId="0" borderId="23"/>
    <xf numFmtId="9" fontId="49" fillId="0" borderId="23" applyFont="0" applyFill="0" applyBorder="0" applyAlignment="0" applyProtection="0"/>
  </cellStyleXfs>
  <cellXfs count="1241">
    <xf numFmtId="0" fontId="0" fillId="0" borderId="0" xfId="0" applyFont="1" applyAlignment="1"/>
    <xf numFmtId="0" fontId="2" fillId="0" borderId="0" xfId="0" applyFont="1" applyAlignment="1">
      <alignment horizontal="center" vertical="center" wrapText="1"/>
    </xf>
    <xf numFmtId="0" fontId="4" fillId="0" borderId="0" xfId="0" applyFont="1" applyAlignment="1">
      <alignment horizontal="center" vertical="center" wrapText="1"/>
    </xf>
    <xf numFmtId="0" fontId="5" fillId="2" borderId="9"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9" xfId="0" applyFont="1" applyBorder="1" applyAlignment="1">
      <alignment horizontal="left" vertical="center" wrapText="1"/>
    </xf>
    <xf numFmtId="0" fontId="7" fillId="0" borderId="9" xfId="0" applyFont="1" applyBorder="1" applyAlignment="1">
      <alignment vertical="center" wrapText="1"/>
    </xf>
    <xf numFmtId="0" fontId="8" fillId="3" borderId="9" xfId="0" applyFont="1" applyFill="1" applyBorder="1" applyAlignment="1">
      <alignment horizontal="center" vertical="center" wrapText="1"/>
    </xf>
    <xf numFmtId="0" fontId="2" fillId="0" borderId="0" xfId="0" applyFont="1" applyAlignment="1">
      <alignment vertical="center" wrapText="1"/>
    </xf>
    <xf numFmtId="0" fontId="2" fillId="0" borderId="12" xfId="0" applyFont="1" applyBorder="1" applyAlignment="1">
      <alignment horizontal="center" vertical="center" wrapText="1"/>
    </xf>
    <xf numFmtId="0" fontId="10" fillId="0" borderId="0" xfId="0" applyFont="1" applyAlignment="1">
      <alignment vertical="center" wrapText="1"/>
    </xf>
    <xf numFmtId="0" fontId="11" fillId="0" borderId="0" xfId="0" applyFont="1" applyAlignment="1">
      <alignment horizontal="center" vertical="center" wrapText="1"/>
    </xf>
    <xf numFmtId="0" fontId="9" fillId="0" borderId="0" xfId="0" applyFont="1" applyAlignment="1">
      <alignment horizontal="center" vertical="center" wrapText="1"/>
    </xf>
    <xf numFmtId="0" fontId="13" fillId="0" borderId="9" xfId="0" applyFont="1" applyBorder="1" applyAlignment="1">
      <alignment vertical="center" wrapText="1"/>
    </xf>
    <xf numFmtId="0" fontId="4" fillId="5" borderId="9"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xf>
    <xf numFmtId="0" fontId="14" fillId="7" borderId="9"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0" fontId="2" fillId="0" borderId="9" xfId="0" applyFont="1" applyBorder="1" applyAlignment="1">
      <alignment horizontal="left" vertical="center" wrapText="1"/>
    </xf>
    <xf numFmtId="0" fontId="2" fillId="0" borderId="9" xfId="0" applyFont="1" applyBorder="1" applyAlignment="1">
      <alignment horizontal="center" vertical="center" wrapText="1"/>
    </xf>
    <xf numFmtId="164" fontId="2" fillId="0" borderId="9" xfId="0" applyNumberFormat="1" applyFont="1" applyBorder="1" applyAlignment="1">
      <alignment vertical="center" wrapText="1"/>
    </xf>
    <xf numFmtId="0" fontId="2" fillId="0" borderId="9" xfId="0" applyFont="1" applyBorder="1" applyAlignment="1">
      <alignment vertical="center" wrapText="1"/>
    </xf>
    <xf numFmtId="0" fontId="7" fillId="0" borderId="9" xfId="0" applyFont="1" applyBorder="1" applyAlignment="1">
      <alignment horizontal="center" vertical="center"/>
    </xf>
    <xf numFmtId="0" fontId="2" fillId="2" borderId="9" xfId="0" applyFont="1" applyFill="1" applyBorder="1" applyAlignment="1">
      <alignment horizontal="center" vertical="center" wrapText="1"/>
    </xf>
    <xf numFmtId="0" fontId="2" fillId="2" borderId="9" xfId="0" applyFont="1" applyFill="1" applyBorder="1" applyAlignment="1">
      <alignment vertical="center" wrapText="1"/>
    </xf>
    <xf numFmtId="0" fontId="16" fillId="2" borderId="9" xfId="0" applyFont="1" applyFill="1" applyBorder="1" applyAlignment="1">
      <alignment vertical="center" wrapText="1"/>
    </xf>
    <xf numFmtId="0" fontId="26" fillId="0" borderId="0" xfId="0" applyFont="1" applyAlignment="1">
      <alignment horizontal="left" vertical="center"/>
    </xf>
    <xf numFmtId="0" fontId="11" fillId="0" borderId="0" xfId="0" applyFont="1" applyAlignment="1">
      <alignment vertical="center" wrapText="1"/>
    </xf>
    <xf numFmtId="0" fontId="27" fillId="0" borderId="0" xfId="0" applyFont="1" applyAlignment="1">
      <alignment horizontal="left" vertical="center"/>
    </xf>
    <xf numFmtId="0" fontId="28" fillId="0" borderId="0" xfId="0" applyFont="1"/>
    <xf numFmtId="0" fontId="7" fillId="0" borderId="9" xfId="0" applyFont="1" applyBorder="1" applyAlignment="1">
      <alignment vertical="center"/>
    </xf>
    <xf numFmtId="0" fontId="29" fillId="0" borderId="0" xfId="0" applyFont="1" applyAlignment="1">
      <alignment vertical="center" wrapText="1"/>
    </xf>
    <xf numFmtId="0" fontId="28" fillId="0" borderId="0" xfId="0" applyFont="1" applyAlignment="1">
      <alignment horizontal="center" vertical="center" wrapText="1"/>
    </xf>
    <xf numFmtId="0" fontId="13" fillId="0" borderId="0" xfId="0" applyFont="1" applyAlignment="1">
      <alignment vertical="center" wrapText="1"/>
    </xf>
    <xf numFmtId="0" fontId="4" fillId="11" borderId="9" xfId="0"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9" xfId="0" applyFont="1" applyFill="1" applyBorder="1" applyAlignment="1">
      <alignment vertical="center" wrapText="1"/>
    </xf>
    <xf numFmtId="0" fontId="14" fillId="15" borderId="9" xfId="0" applyFont="1" applyFill="1" applyBorder="1" applyAlignment="1">
      <alignment horizontal="center" vertical="center"/>
    </xf>
    <xf numFmtId="0" fontId="14" fillId="12" borderId="9" xfId="0" applyFont="1" applyFill="1" applyBorder="1" applyAlignment="1">
      <alignment horizontal="center" vertical="center" wrapText="1"/>
    </xf>
    <xf numFmtId="0" fontId="9" fillId="13" borderId="9" xfId="0" applyFont="1" applyFill="1" applyBorder="1" applyAlignment="1">
      <alignment horizontal="center" vertical="center" wrapText="1"/>
    </xf>
    <xf numFmtId="0" fontId="4" fillId="10" borderId="9"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4" fillId="0" borderId="9" xfId="0" applyFont="1" applyBorder="1" applyAlignment="1">
      <alignment horizontal="left" vertical="center" wrapText="1"/>
    </xf>
    <xf numFmtId="0" fontId="14" fillId="0" borderId="9" xfId="0" applyFont="1" applyBorder="1" applyAlignment="1">
      <alignment horizontal="center" vertical="center" wrapText="1"/>
    </xf>
    <xf numFmtId="0" fontId="14" fillId="0" borderId="9" xfId="0" applyFont="1" applyBorder="1" applyAlignment="1">
      <alignment horizontal="left" vertical="center"/>
    </xf>
    <xf numFmtId="0" fontId="14" fillId="0" borderId="14" xfId="0" applyFont="1" applyBorder="1" applyAlignment="1">
      <alignment horizontal="left" vertical="center"/>
    </xf>
    <xf numFmtId="0" fontId="14" fillId="0" borderId="14" xfId="0" applyFont="1" applyBorder="1" applyAlignment="1">
      <alignment horizontal="center" vertical="center"/>
    </xf>
    <xf numFmtId="0" fontId="14" fillId="0" borderId="14" xfId="0" applyFont="1" applyBorder="1" applyAlignment="1">
      <alignment vertical="center"/>
    </xf>
    <xf numFmtId="0" fontId="14" fillId="0" borderId="14" xfId="0" applyFont="1" applyBorder="1" applyAlignment="1">
      <alignment horizontal="center" vertical="center" wrapText="1"/>
    </xf>
    <xf numFmtId="0" fontId="14" fillId="0" borderId="9" xfId="0" applyFont="1" applyBorder="1" applyAlignment="1">
      <alignment vertical="center" wrapText="1"/>
    </xf>
    <xf numFmtId="0" fontId="14" fillId="0" borderId="9" xfId="0" applyFont="1" applyBorder="1" applyAlignment="1">
      <alignment horizontal="center" vertical="center"/>
    </xf>
    <xf numFmtId="0" fontId="14" fillId="0" borderId="9" xfId="0" applyFont="1" applyBorder="1" applyAlignment="1">
      <alignment vertical="center"/>
    </xf>
    <xf numFmtId="0" fontId="14" fillId="0" borderId="9" xfId="0" applyFont="1" applyBorder="1"/>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7" fillId="0" borderId="14" xfId="0" applyFont="1" applyBorder="1" applyAlignment="1">
      <alignment wrapText="1"/>
    </xf>
    <xf numFmtId="0" fontId="7" fillId="0" borderId="9" xfId="0" applyFont="1" applyBorder="1" applyAlignment="1">
      <alignment wrapText="1"/>
    </xf>
    <xf numFmtId="0" fontId="7" fillId="0" borderId="9" xfId="0" applyFont="1" applyBorder="1"/>
    <xf numFmtId="0" fontId="7" fillId="0" borderId="14" xfId="0" applyFont="1" applyBorder="1"/>
    <xf numFmtId="0" fontId="2" fillId="0" borderId="13" xfId="0" applyFont="1" applyBorder="1" applyAlignment="1">
      <alignment vertical="center" wrapText="1"/>
    </xf>
    <xf numFmtId="0" fontId="2" fillId="0" borderId="14" xfId="0" applyFont="1" applyBorder="1" applyAlignment="1">
      <alignment vertical="center" wrapText="1"/>
    </xf>
    <xf numFmtId="0" fontId="2" fillId="4" borderId="19" xfId="0" applyFont="1" applyFill="1" applyBorder="1" applyAlignment="1">
      <alignment vertical="center" wrapText="1"/>
    </xf>
    <xf numFmtId="0" fontId="2" fillId="4" borderId="20" xfId="0" applyFont="1" applyFill="1" applyBorder="1" applyAlignment="1">
      <alignment vertical="center" wrapText="1"/>
    </xf>
    <xf numFmtId="0" fontId="2" fillId="0" borderId="12" xfId="0" applyFont="1" applyBorder="1" applyAlignment="1">
      <alignment vertical="center" wrapText="1"/>
    </xf>
    <xf numFmtId="0" fontId="7" fillId="0" borderId="14" xfId="0" applyFont="1" applyBorder="1" applyAlignment="1">
      <alignment vertical="center" wrapText="1"/>
    </xf>
    <xf numFmtId="0" fontId="7" fillId="0" borderId="14" xfId="0" applyFont="1" applyBorder="1" applyAlignment="1">
      <alignment vertical="center"/>
    </xf>
    <xf numFmtId="0" fontId="7" fillId="0" borderId="12" xfId="0" applyFont="1" applyBorder="1" applyAlignment="1">
      <alignment vertical="center"/>
    </xf>
    <xf numFmtId="0" fontId="7" fillId="0" borderId="12" xfId="0" applyFont="1" applyBorder="1" applyAlignment="1">
      <alignment vertical="center" wrapText="1"/>
    </xf>
    <xf numFmtId="0" fontId="30" fillId="14" borderId="9" xfId="0" applyFont="1" applyFill="1" applyBorder="1" applyAlignment="1">
      <alignment horizontal="center" vertical="center" wrapText="1"/>
    </xf>
    <xf numFmtId="0" fontId="2" fillId="4" borderId="9" xfId="0" applyFont="1" applyFill="1" applyBorder="1" applyAlignment="1">
      <alignment horizontal="left" vertical="center" wrapText="1"/>
    </xf>
    <xf numFmtId="0" fontId="2" fillId="4" borderId="9" xfId="0" applyFont="1" applyFill="1" applyBorder="1" applyAlignment="1">
      <alignment horizontal="center" vertical="center" wrapText="1"/>
    </xf>
    <xf numFmtId="0" fontId="16" fillId="4" borderId="9" xfId="0" applyFont="1" applyFill="1" applyBorder="1" applyAlignment="1">
      <alignment vertical="center" wrapText="1"/>
    </xf>
    <xf numFmtId="0" fontId="2" fillId="14" borderId="9" xfId="0" applyFont="1" applyFill="1" applyBorder="1" applyAlignment="1">
      <alignment vertical="center" wrapText="1"/>
    </xf>
    <xf numFmtId="0" fontId="7" fillId="0" borderId="9" xfId="0" quotePrefix="1" applyFont="1" applyBorder="1" applyAlignment="1">
      <alignment vertical="center" wrapText="1"/>
    </xf>
    <xf numFmtId="0" fontId="2" fillId="4" borderId="9" xfId="0" applyFont="1" applyFill="1" applyBorder="1" applyAlignment="1">
      <alignment vertical="center" wrapText="1"/>
    </xf>
    <xf numFmtId="0" fontId="16" fillId="2" borderId="9" xfId="0" applyFont="1" applyFill="1" applyBorder="1" applyAlignment="1">
      <alignment horizontal="center" vertical="center" wrapText="1"/>
    </xf>
    <xf numFmtId="0" fontId="7" fillId="0" borderId="9" xfId="0" applyFont="1" applyBorder="1" applyAlignment="1">
      <alignment horizontal="left" vertical="center"/>
    </xf>
    <xf numFmtId="0" fontId="7" fillId="0" borderId="9" xfId="0" quotePrefix="1" applyFont="1" applyBorder="1" applyAlignment="1">
      <alignment horizontal="left" vertical="center" wrapText="1"/>
    </xf>
    <xf numFmtId="0" fontId="2" fillId="13" borderId="9" xfId="0" applyFont="1" applyFill="1" applyBorder="1" applyAlignment="1">
      <alignment horizontal="center" vertical="center" wrapText="1"/>
    </xf>
    <xf numFmtId="0" fontId="2" fillId="13" borderId="9" xfId="0" applyFont="1" applyFill="1" applyBorder="1" applyAlignment="1">
      <alignment vertical="center" wrapText="1"/>
    </xf>
    <xf numFmtId="164" fontId="2" fillId="13" borderId="9" xfId="0" applyNumberFormat="1" applyFont="1" applyFill="1" applyBorder="1" applyAlignment="1">
      <alignment horizontal="center" vertical="center" wrapText="1"/>
    </xf>
    <xf numFmtId="0" fontId="2" fillId="13" borderId="9" xfId="0" applyFont="1" applyFill="1" applyBorder="1" applyAlignment="1">
      <alignment horizontal="left" vertical="center" wrapText="1"/>
    </xf>
    <xf numFmtId="164" fontId="2" fillId="13" borderId="9" xfId="0" applyNumberFormat="1" applyFont="1" applyFill="1" applyBorder="1" applyAlignment="1">
      <alignment vertical="center" wrapText="1"/>
    </xf>
    <xf numFmtId="0" fontId="7" fillId="0" borderId="12" xfId="0" applyFont="1" applyBorder="1" applyAlignment="1">
      <alignment horizontal="left" vertical="center" wrapText="1"/>
    </xf>
    <xf numFmtId="0" fontId="4" fillId="11" borderId="9" xfId="0" applyFont="1" applyFill="1" applyBorder="1" applyAlignment="1">
      <alignment vertical="center" wrapText="1"/>
    </xf>
    <xf numFmtId="0" fontId="32" fillId="14" borderId="9" xfId="0" applyFont="1" applyFill="1" applyBorder="1" applyAlignment="1">
      <alignment horizontal="center" vertical="center" wrapText="1"/>
    </xf>
    <xf numFmtId="0" fontId="13" fillId="0" borderId="9" xfId="0" applyFont="1" applyBorder="1" applyAlignment="1">
      <alignment horizontal="left" vertical="center" wrapText="1"/>
    </xf>
    <xf numFmtId="0" fontId="14" fillId="0" borderId="14" xfId="0" applyFont="1" applyBorder="1" applyAlignment="1">
      <alignment horizontal="left" vertical="center" wrapText="1"/>
    </xf>
    <xf numFmtId="0" fontId="13" fillId="13" borderId="23" xfId="0" applyFont="1" applyFill="1" applyBorder="1" applyAlignment="1">
      <alignment vertical="center" wrapText="1"/>
    </xf>
    <xf numFmtId="0" fontId="13" fillId="13" borderId="20" xfId="0" applyFont="1" applyFill="1" applyBorder="1" applyAlignment="1">
      <alignment vertical="center" wrapText="1"/>
    </xf>
    <xf numFmtId="164" fontId="13" fillId="13" borderId="20" xfId="0" applyNumberFormat="1" applyFont="1" applyFill="1" applyBorder="1" applyAlignment="1">
      <alignment vertical="center" wrapText="1"/>
    </xf>
    <xf numFmtId="0" fontId="13" fillId="0" borderId="14" xfId="0" applyFont="1" applyBorder="1" applyAlignment="1">
      <alignment vertical="center" wrapText="1"/>
    </xf>
    <xf numFmtId="0" fontId="13" fillId="4" borderId="20" xfId="0" applyFont="1" applyFill="1" applyBorder="1" applyAlignment="1">
      <alignment vertical="center" wrapText="1"/>
    </xf>
    <xf numFmtId="0" fontId="13" fillId="13" borderId="9" xfId="0" applyFont="1" applyFill="1" applyBorder="1" applyAlignment="1">
      <alignment vertical="center" wrapText="1"/>
    </xf>
    <xf numFmtId="0" fontId="33" fillId="4" borderId="20" xfId="0" applyFont="1" applyFill="1" applyBorder="1" applyAlignment="1">
      <alignment vertical="center" wrapText="1"/>
    </xf>
    <xf numFmtId="0" fontId="12" fillId="4" borderId="20" xfId="0" applyFont="1" applyFill="1" applyBorder="1" applyAlignment="1">
      <alignment vertical="center" wrapText="1"/>
    </xf>
    <xf numFmtId="0" fontId="34" fillId="4" borderId="20" xfId="0" applyFont="1" applyFill="1" applyBorder="1" applyAlignment="1">
      <alignment vertical="center" wrapText="1"/>
    </xf>
    <xf numFmtId="0" fontId="12" fillId="4" borderId="9" xfId="0" applyFont="1" applyFill="1" applyBorder="1" applyAlignment="1">
      <alignment vertical="center" wrapText="1"/>
    </xf>
    <xf numFmtId="0" fontId="13" fillId="4" borderId="9" xfId="0" applyFont="1" applyFill="1" applyBorder="1" applyAlignment="1">
      <alignment vertical="center" wrapText="1"/>
    </xf>
    <xf numFmtId="0" fontId="2" fillId="0" borderId="5" xfId="0" applyFont="1" applyBorder="1" applyAlignment="1">
      <alignment vertical="center" wrapText="1"/>
    </xf>
    <xf numFmtId="0" fontId="28" fillId="0" borderId="0" xfId="0" applyFont="1" applyAlignment="1">
      <alignment vertical="center"/>
    </xf>
    <xf numFmtId="0" fontId="35" fillId="14" borderId="9" xfId="0" applyFont="1" applyFill="1" applyBorder="1" applyAlignment="1">
      <alignment horizontal="center" vertical="center" wrapText="1"/>
    </xf>
    <xf numFmtId="0" fontId="7" fillId="0" borderId="12" xfId="0" applyFont="1" applyBorder="1" applyAlignment="1">
      <alignment horizontal="left" vertical="center"/>
    </xf>
    <xf numFmtId="0" fontId="7" fillId="0" borderId="13" xfId="0" applyFont="1" applyBorder="1" applyAlignment="1">
      <alignment vertical="center"/>
    </xf>
    <xf numFmtId="0" fontId="2" fillId="13" borderId="22" xfId="0" applyFont="1" applyFill="1" applyBorder="1" applyAlignment="1">
      <alignment vertical="center" wrapText="1"/>
    </xf>
    <xf numFmtId="0" fontId="2" fillId="13" borderId="22" xfId="0" applyFont="1" applyFill="1" applyBorder="1" applyAlignment="1">
      <alignment horizontal="center" vertical="center" wrapText="1"/>
    </xf>
    <xf numFmtId="164" fontId="2" fillId="13" borderId="22" xfId="0" applyNumberFormat="1" applyFont="1" applyFill="1" applyBorder="1" applyAlignment="1">
      <alignment vertical="center" wrapText="1"/>
    </xf>
    <xf numFmtId="0" fontId="2" fillId="3" borderId="9" xfId="0" applyFont="1" applyFill="1" applyBorder="1" applyAlignment="1">
      <alignment vertical="center" wrapText="1"/>
    </xf>
    <xf numFmtId="0" fontId="7" fillId="4" borderId="22" xfId="0" applyFont="1" applyFill="1" applyBorder="1" applyAlignment="1">
      <alignment horizontal="left" vertical="center" wrapText="1"/>
    </xf>
    <xf numFmtId="0" fontId="2" fillId="3" borderId="22" xfId="0" applyFont="1" applyFill="1" applyBorder="1" applyAlignment="1">
      <alignment vertical="center" wrapText="1"/>
    </xf>
    <xf numFmtId="0" fontId="16" fillId="3" borderId="22" xfId="0" applyFont="1" applyFill="1" applyBorder="1" applyAlignment="1">
      <alignment vertical="center" wrapText="1"/>
    </xf>
    <xf numFmtId="0" fontId="2" fillId="4" borderId="23" xfId="0" applyFont="1" applyFill="1" applyBorder="1" applyAlignment="1">
      <alignment vertical="center" wrapText="1"/>
    </xf>
    <xf numFmtId="0" fontId="7" fillId="0" borderId="0" xfId="0" applyFont="1" applyAlignment="1">
      <alignment horizontal="center" vertical="center"/>
    </xf>
    <xf numFmtId="0" fontId="2" fillId="3" borderId="23" xfId="0" applyFont="1" applyFill="1" applyBorder="1" applyAlignment="1">
      <alignment horizontal="center" vertical="center" wrapText="1"/>
    </xf>
    <xf numFmtId="0" fontId="2" fillId="3" borderId="23" xfId="0" applyFont="1" applyFill="1" applyBorder="1" applyAlignment="1">
      <alignment vertical="center" wrapText="1"/>
    </xf>
    <xf numFmtId="0" fontId="16" fillId="3" borderId="23" xfId="0" applyFont="1" applyFill="1" applyBorder="1" applyAlignment="1">
      <alignment vertical="center" wrapText="1"/>
    </xf>
    <xf numFmtId="0" fontId="16" fillId="0" borderId="9" xfId="0" applyFont="1" applyBorder="1" applyAlignment="1">
      <alignment horizontal="center" vertical="center" wrapText="1"/>
    </xf>
    <xf numFmtId="0" fontId="16" fillId="3" borderId="9" xfId="0" applyFont="1" applyFill="1" applyBorder="1" applyAlignment="1">
      <alignment vertical="center" wrapText="1"/>
    </xf>
    <xf numFmtId="0" fontId="0" fillId="0" borderId="14" xfId="0" applyFont="1" applyBorder="1" applyAlignment="1">
      <alignment horizontal="left" vertical="center"/>
    </xf>
    <xf numFmtId="0" fontId="7" fillId="4" borderId="9" xfId="0" applyFont="1" applyFill="1" applyBorder="1" applyAlignment="1">
      <alignment horizontal="center" vertical="center" wrapText="1"/>
    </xf>
    <xf numFmtId="0" fontId="2" fillId="13" borderId="20" xfId="0" applyFont="1" applyFill="1" applyBorder="1" applyAlignment="1">
      <alignment vertical="center" wrapText="1"/>
    </xf>
    <xf numFmtId="0" fontId="7" fillId="0" borderId="14" xfId="0" applyFont="1" applyBorder="1" applyAlignment="1">
      <alignment horizontal="left" vertical="center"/>
    </xf>
    <xf numFmtId="0" fontId="2" fillId="0" borderId="0" xfId="0" applyFont="1" applyAlignment="1">
      <alignment horizontal="left" vertical="center" wrapText="1"/>
    </xf>
    <xf numFmtId="0" fontId="7" fillId="0" borderId="14" xfId="0" applyFont="1" applyBorder="1" applyAlignment="1">
      <alignment horizontal="center"/>
    </xf>
    <xf numFmtId="0" fontId="2" fillId="3" borderId="22"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7" fillId="4" borderId="9" xfId="0" applyFont="1" applyFill="1" applyBorder="1" applyAlignment="1">
      <alignment horizontal="left" vertical="center" wrapText="1"/>
    </xf>
    <xf numFmtId="0" fontId="37" fillId="16" borderId="23" xfId="0" applyFont="1" applyFill="1" applyBorder="1"/>
    <xf numFmtId="0" fontId="38" fillId="0" borderId="0" xfId="0" applyFont="1"/>
    <xf numFmtId="0" fontId="0" fillId="0" borderId="0" xfId="0" applyFont="1" applyAlignment="1"/>
    <xf numFmtId="0" fontId="54" fillId="0" borderId="23" xfId="2" applyFont="1" applyAlignment="1">
      <alignment vertical="center" wrapText="1"/>
    </xf>
    <xf numFmtId="0" fontId="52" fillId="0" borderId="23" xfId="1" applyFont="1" applyAlignment="1">
      <alignment vertical="center" wrapText="1"/>
    </xf>
    <xf numFmtId="0" fontId="52" fillId="0" borderId="23" xfId="1" applyFont="1" applyAlignment="1">
      <alignment horizontal="center" vertical="center" wrapText="1"/>
    </xf>
    <xf numFmtId="0" fontId="56" fillId="0" borderId="23" xfId="2" applyFont="1" applyAlignment="1">
      <alignment horizontal="center" vertical="center" wrapText="1"/>
    </xf>
    <xf numFmtId="0" fontId="53" fillId="0" borderId="23" xfId="2" applyFont="1" applyAlignment="1">
      <alignment horizontal="center" vertical="center" wrapText="1"/>
    </xf>
    <xf numFmtId="0" fontId="59" fillId="0" borderId="25" xfId="1" applyFont="1" applyBorder="1" applyAlignment="1">
      <alignment vertical="center" wrapText="1"/>
    </xf>
    <xf numFmtId="0" fontId="59" fillId="0" borderId="23" xfId="1" applyFont="1" applyAlignment="1">
      <alignment vertical="center" wrapText="1"/>
    </xf>
    <xf numFmtId="0" fontId="58" fillId="19" borderId="25" xfId="2" applyFont="1" applyFill="1" applyBorder="1" applyAlignment="1">
      <alignment horizontal="center" vertical="center" wrapText="1"/>
    </xf>
    <xf numFmtId="0" fontId="59" fillId="0" borderId="25" xfId="2" applyFont="1" applyBorder="1" applyAlignment="1" applyProtection="1">
      <alignment vertical="center" wrapText="1"/>
      <protection hidden="1"/>
    </xf>
    <xf numFmtId="0" fontId="60" fillId="22" borderId="25" xfId="2" applyFont="1" applyFill="1" applyBorder="1" applyAlignment="1">
      <alignment horizontal="center" vertical="center" wrapText="1"/>
    </xf>
    <xf numFmtId="0" fontId="60" fillId="23" borderId="25" xfId="2" applyFont="1" applyFill="1" applyBorder="1" applyAlignment="1">
      <alignment horizontal="center" vertical="center" wrapText="1"/>
    </xf>
    <xf numFmtId="0" fontId="60" fillId="23" borderId="25" xfId="2" applyFont="1" applyFill="1" applyBorder="1" applyAlignment="1">
      <alignment vertical="center" wrapText="1"/>
    </xf>
    <xf numFmtId="0" fontId="60" fillId="23" borderId="25" xfId="2" applyFont="1" applyFill="1" applyBorder="1" applyAlignment="1">
      <alignment horizontal="center" vertical="center"/>
    </xf>
    <xf numFmtId="0" fontId="60" fillId="21" borderId="25" xfId="2" applyFont="1" applyFill="1" applyBorder="1" applyAlignment="1">
      <alignment horizontal="center" vertical="center" wrapText="1"/>
    </xf>
    <xf numFmtId="0" fontId="55" fillId="18" borderId="25" xfId="2" applyFont="1" applyFill="1" applyBorder="1" applyAlignment="1">
      <alignment horizontal="center" vertical="center" wrapText="1"/>
    </xf>
    <xf numFmtId="0" fontId="58" fillId="18" borderId="25" xfId="2" applyFont="1" applyFill="1" applyBorder="1" applyAlignment="1">
      <alignment horizontal="center" vertical="center" wrapText="1"/>
    </xf>
    <xf numFmtId="0" fontId="62" fillId="19" borderId="25" xfId="4" applyFont="1" applyFill="1" applyBorder="1" applyAlignment="1">
      <alignment horizontal="center" vertical="center" wrapText="1"/>
    </xf>
    <xf numFmtId="0" fontId="51" fillId="0" borderId="27" xfId="2" applyFont="1" applyBorder="1" applyAlignment="1">
      <alignment horizontal="justify" vertical="center" wrapText="1"/>
    </xf>
    <xf numFmtId="0" fontId="51" fillId="0" borderId="25" xfId="2" applyFont="1" applyBorder="1" applyAlignment="1">
      <alignment horizontal="justify" vertical="center"/>
    </xf>
    <xf numFmtId="0" fontId="51" fillId="0" borderId="27" xfId="2" applyFont="1" applyBorder="1" applyAlignment="1">
      <alignment horizontal="center" vertical="center"/>
    </xf>
    <xf numFmtId="0" fontId="3" fillId="0" borderId="27" xfId="2" applyBorder="1" applyAlignment="1">
      <alignment horizontal="center" vertical="center"/>
    </xf>
    <xf numFmtId="0" fontId="51" fillId="0" borderId="27" xfId="2" applyFont="1" applyBorder="1" applyAlignment="1">
      <alignment horizontal="center" vertical="center" wrapText="1"/>
    </xf>
    <xf numFmtId="0" fontId="51" fillId="0" borderId="25" xfId="2" applyFont="1" applyBorder="1" applyAlignment="1">
      <alignment horizontal="justify" vertical="center" wrapText="1"/>
    </xf>
    <xf numFmtId="0" fontId="3" fillId="0" borderId="25" xfId="2" applyBorder="1" applyAlignment="1">
      <alignment horizontal="center" vertical="center"/>
    </xf>
    <xf numFmtId="0" fontId="3" fillId="0" borderId="25" xfId="2" applyBorder="1" applyAlignment="1">
      <alignment horizontal="center" vertical="center" wrapText="1"/>
    </xf>
    <xf numFmtId="0" fontId="51" fillId="0" borderId="25" xfId="2" applyFont="1" applyBorder="1" applyAlignment="1">
      <alignment horizontal="center" vertical="center"/>
    </xf>
    <xf numFmtId="0" fontId="51" fillId="0" borderId="25" xfId="2" applyFont="1" applyBorder="1" applyAlignment="1">
      <alignment vertical="center" wrapText="1"/>
    </xf>
    <xf numFmtId="0" fontId="51" fillId="0" borderId="25" xfId="2" applyFont="1" applyBorder="1" applyAlignment="1">
      <alignment horizontal="center" vertical="center" wrapText="1"/>
    </xf>
    <xf numFmtId="0" fontId="51" fillId="0" borderId="25" xfId="2" applyFont="1" applyBorder="1" applyAlignment="1">
      <alignment vertical="center"/>
    </xf>
    <xf numFmtId="0" fontId="52" fillId="24" borderId="25" xfId="2" applyFont="1" applyFill="1" applyBorder="1" applyAlignment="1" applyProtection="1">
      <alignment horizontal="center" vertical="center" wrapText="1"/>
      <protection hidden="1"/>
    </xf>
    <xf numFmtId="0" fontId="52" fillId="0" borderId="28" xfId="2" applyFont="1" applyBorder="1" applyAlignment="1" applyProtection="1">
      <alignment horizontal="center" vertical="center" wrapText="1"/>
      <protection hidden="1"/>
    </xf>
    <xf numFmtId="0" fontId="52" fillId="0" borderId="23" xfId="2" applyFont="1" applyAlignment="1" applyProtection="1">
      <alignment horizontal="center" vertical="center" wrapText="1"/>
      <protection hidden="1"/>
    </xf>
    <xf numFmtId="0" fontId="52" fillId="0" borderId="29" xfId="2" applyFont="1" applyBorder="1" applyAlignment="1" applyProtection="1">
      <alignment horizontal="center" vertical="center" wrapText="1"/>
      <protection hidden="1"/>
    </xf>
    <xf numFmtId="0" fontId="52" fillId="0" borderId="25" xfId="1" applyFont="1" applyBorder="1" applyAlignment="1">
      <alignment horizontal="justify" vertical="center" wrapText="1"/>
    </xf>
    <xf numFmtId="0" fontId="52" fillId="0" borderId="25" xfId="1" applyFont="1" applyBorder="1" applyAlignment="1">
      <alignment horizontal="center" vertical="center" wrapText="1"/>
    </xf>
    <xf numFmtId="14" fontId="52" fillId="0" borderId="25" xfId="1" applyNumberFormat="1" applyFont="1" applyBorder="1" applyAlignment="1">
      <alignment horizontal="center" vertical="center" wrapText="1"/>
    </xf>
    <xf numFmtId="0" fontId="51" fillId="0" borderId="30" xfId="2" applyFont="1" applyBorder="1" applyAlignment="1">
      <alignment horizontal="center" vertical="center" wrapText="1"/>
    </xf>
    <xf numFmtId="0" fontId="51" fillId="0" borderId="30" xfId="2" applyFont="1" applyBorder="1" applyAlignment="1">
      <alignment vertical="center" wrapText="1"/>
    </xf>
    <xf numFmtId="0" fontId="51" fillId="0" borderId="30" xfId="2" applyFont="1" applyBorder="1" applyAlignment="1">
      <alignment horizontal="justify" vertical="center" wrapText="1"/>
    </xf>
    <xf numFmtId="0" fontId="51" fillId="0" borderId="30" xfId="2" applyFont="1" applyBorder="1" applyAlignment="1">
      <alignment horizontal="center" vertical="center"/>
    </xf>
    <xf numFmtId="0" fontId="51" fillId="0" borderId="26" xfId="2" applyFont="1" applyBorder="1" applyAlignment="1">
      <alignment horizontal="center" vertical="center"/>
    </xf>
    <xf numFmtId="0" fontId="52" fillId="24" borderId="30" xfId="2" applyFont="1" applyFill="1" applyBorder="1" applyAlignment="1" applyProtection="1">
      <alignment horizontal="center" vertical="center" wrapText="1"/>
      <protection hidden="1"/>
    </xf>
    <xf numFmtId="0" fontId="52" fillId="0" borderId="30" xfId="1" applyFont="1" applyBorder="1" applyAlignment="1">
      <alignment horizontal="center" vertical="center" wrapText="1"/>
    </xf>
    <xf numFmtId="0" fontId="52" fillId="0" borderId="25" xfId="2" applyFont="1" applyBorder="1" applyAlignment="1" applyProtection="1">
      <alignment horizontal="center" vertical="center" wrapText="1"/>
      <protection locked="0"/>
    </xf>
    <xf numFmtId="0" fontId="63" fillId="24" borderId="25" xfId="2" applyFont="1" applyFill="1" applyBorder="1" applyAlignment="1" applyProtection="1">
      <alignment horizontal="center" vertical="center" wrapText="1"/>
      <protection hidden="1"/>
    </xf>
    <xf numFmtId="0" fontId="52" fillId="0" borderId="25" xfId="2" applyFont="1" applyBorder="1" applyAlignment="1" applyProtection="1">
      <alignment horizontal="center" vertical="center" wrapText="1"/>
      <protection hidden="1"/>
    </xf>
    <xf numFmtId="0" fontId="64" fillId="0" borderId="23" xfId="1" applyFont="1" applyAlignment="1">
      <alignment vertical="center" wrapText="1"/>
    </xf>
    <xf numFmtId="0" fontId="66" fillId="0" borderId="23" xfId="2" applyFont="1" applyAlignment="1">
      <alignment horizontal="justify" vertical="center"/>
    </xf>
    <xf numFmtId="0" fontId="61" fillId="0" borderId="23" xfId="1" applyFont="1" applyAlignment="1">
      <alignment vertical="center" wrapText="1"/>
    </xf>
    <xf numFmtId="0" fontId="68" fillId="0" borderId="23" xfId="2" applyFont="1" applyAlignment="1">
      <alignment horizontal="justify" vertical="center"/>
    </xf>
    <xf numFmtId="0" fontId="69" fillId="0" borderId="23" xfId="2" applyFont="1"/>
    <xf numFmtId="0" fontId="13" fillId="10" borderId="23" xfId="0" applyFont="1" applyFill="1" applyBorder="1" applyAlignment="1">
      <alignment horizontal="center" vertical="center" wrapText="1"/>
    </xf>
    <xf numFmtId="165" fontId="2" fillId="0" borderId="9" xfId="0" applyNumberFormat="1" applyFont="1" applyBorder="1" applyAlignment="1">
      <alignment horizontal="center" vertical="center" wrapText="1"/>
    </xf>
    <xf numFmtId="0" fontId="40" fillId="0" borderId="9" xfId="0" applyFont="1" applyBorder="1" applyAlignment="1">
      <alignment horizontal="center" vertical="center" wrapText="1"/>
    </xf>
    <xf numFmtId="0" fontId="3" fillId="0" borderId="25" xfId="2" applyBorder="1" applyAlignment="1">
      <alignment vertical="center" wrapText="1"/>
    </xf>
    <xf numFmtId="0" fontId="3" fillId="0" borderId="27" xfId="2" applyBorder="1" applyAlignment="1">
      <alignment vertical="center" wrapText="1"/>
    </xf>
    <xf numFmtId="0" fontId="3" fillId="0" borderId="27" xfId="2" applyBorder="1" applyAlignment="1">
      <alignment vertical="center"/>
    </xf>
    <xf numFmtId="0" fontId="51" fillId="0" borderId="27" xfId="2" applyFont="1" applyBorder="1" applyAlignment="1">
      <alignment vertical="center" wrapText="1"/>
    </xf>
    <xf numFmtId="0" fontId="3" fillId="0" borderId="27" xfId="2" applyBorder="1" applyAlignment="1">
      <alignment wrapText="1"/>
    </xf>
    <xf numFmtId="0" fontId="3" fillId="0" borderId="27" xfId="2" applyBorder="1"/>
    <xf numFmtId="0" fontId="51" fillId="0" borderId="27" xfId="2" applyFont="1" applyBorder="1" applyAlignment="1">
      <alignment wrapText="1"/>
    </xf>
    <xf numFmtId="0" fontId="3" fillId="0" borderId="30" xfId="2" applyBorder="1" applyAlignment="1">
      <alignment vertical="center" wrapText="1"/>
    </xf>
    <xf numFmtId="0" fontId="3" fillId="0" borderId="25" xfId="2" applyBorder="1" applyAlignment="1">
      <alignment vertical="center"/>
    </xf>
    <xf numFmtId="0" fontId="3" fillId="0" borderId="25" xfId="2" applyBorder="1" applyAlignment="1">
      <alignment wrapText="1"/>
    </xf>
    <xf numFmtId="0" fontId="3" fillId="0" borderId="25" xfId="2" applyBorder="1"/>
    <xf numFmtId="0" fontId="3" fillId="18" borderId="30" xfId="2" applyFill="1" applyBorder="1" applyAlignment="1">
      <alignment vertical="center" wrapText="1"/>
    </xf>
    <xf numFmtId="0" fontId="3" fillId="18" borderId="30" xfId="2" applyFill="1" applyBorder="1" applyAlignment="1">
      <alignment wrapText="1"/>
    </xf>
    <xf numFmtId="0" fontId="3" fillId="18" borderId="27" xfId="2" applyFill="1" applyBorder="1"/>
    <xf numFmtId="0" fontId="3" fillId="0" borderId="26" xfId="2" applyBorder="1" applyAlignment="1">
      <alignment horizontal="center" vertical="center" wrapText="1"/>
    </xf>
    <xf numFmtId="0" fontId="51" fillId="0" borderId="25" xfId="2" applyFont="1" applyBorder="1"/>
    <xf numFmtId="0" fontId="52" fillId="0" borderId="25" xfId="1" applyFont="1" applyBorder="1" applyAlignment="1">
      <alignment vertical="center" wrapText="1"/>
    </xf>
    <xf numFmtId="0" fontId="3" fillId="18" borderId="30" xfId="2" applyFill="1" applyBorder="1" applyAlignment="1">
      <alignment horizontal="center" vertical="center" wrapText="1"/>
    </xf>
    <xf numFmtId="0" fontId="3" fillId="18" borderId="26" xfId="2" applyFill="1" applyBorder="1" applyAlignment="1">
      <alignment vertical="center"/>
    </xf>
    <xf numFmtId="0" fontId="3" fillId="18" borderId="26" xfId="2" applyFill="1" applyBorder="1"/>
    <xf numFmtId="0" fontId="3" fillId="18" borderId="27" xfId="2" applyFill="1" applyBorder="1" applyAlignment="1">
      <alignment vertical="center"/>
    </xf>
    <xf numFmtId="0" fontId="3" fillId="0" borderId="26" xfId="2" applyBorder="1" applyAlignment="1">
      <alignment vertical="center" wrapText="1"/>
    </xf>
    <xf numFmtId="0" fontId="52" fillId="0" borderId="25" xfId="1" applyFont="1" applyBorder="1" applyAlignment="1">
      <alignment horizontal="left" vertical="center" wrapText="1"/>
    </xf>
    <xf numFmtId="0" fontId="3" fillId="18" borderId="30" xfId="2" applyFill="1" applyBorder="1" applyAlignment="1">
      <alignment vertical="center"/>
    </xf>
    <xf numFmtId="0" fontId="3" fillId="18" borderId="30" xfId="2" applyFill="1" applyBorder="1"/>
    <xf numFmtId="14" fontId="52" fillId="0" borderId="25" xfId="1" applyNumberFormat="1" applyFont="1" applyBorder="1" applyAlignment="1">
      <alignment vertical="center" wrapText="1"/>
    </xf>
    <xf numFmtId="0" fontId="71" fillId="0" borderId="23" xfId="2" applyFont="1" applyAlignment="1">
      <alignment vertical="center" wrapText="1"/>
    </xf>
    <xf numFmtId="0" fontId="61" fillId="0" borderId="23" xfId="2" applyFont="1" applyAlignment="1">
      <alignment horizontal="center" vertical="center" wrapText="1"/>
    </xf>
    <xf numFmtId="0" fontId="55" fillId="0" borderId="23" xfId="2" applyFont="1" applyAlignment="1">
      <alignment horizontal="center" vertical="center" wrapText="1"/>
    </xf>
    <xf numFmtId="0" fontId="61" fillId="0" borderId="25" xfId="1" applyFont="1" applyBorder="1" applyAlignment="1">
      <alignment vertical="center" wrapText="1"/>
    </xf>
    <xf numFmtId="0" fontId="67" fillId="19" borderId="25" xfId="2" applyFont="1" applyFill="1" applyBorder="1" applyAlignment="1">
      <alignment horizontal="center" vertical="center" wrapText="1"/>
    </xf>
    <xf numFmtId="0" fontId="67" fillId="19" borderId="30" xfId="2" applyFont="1" applyFill="1" applyBorder="1" applyAlignment="1">
      <alignment horizontal="center" vertical="center" wrapText="1"/>
    </xf>
    <xf numFmtId="0" fontId="61" fillId="0" borderId="30" xfId="2" applyFont="1" applyBorder="1" applyAlignment="1" applyProtection="1">
      <alignment vertical="center" wrapText="1"/>
      <protection hidden="1"/>
    </xf>
    <xf numFmtId="0" fontId="61" fillId="22" borderId="30" xfId="2" applyFont="1" applyFill="1" applyBorder="1" applyAlignment="1">
      <alignment horizontal="center" vertical="center" wrapText="1"/>
    </xf>
    <xf numFmtId="0" fontId="61" fillId="23" borderId="30" xfId="2" applyFont="1" applyFill="1" applyBorder="1" applyAlignment="1">
      <alignment horizontal="center" vertical="center" wrapText="1"/>
    </xf>
    <xf numFmtId="0" fontId="61" fillId="23" borderId="30" xfId="2" applyFont="1" applyFill="1" applyBorder="1" applyAlignment="1">
      <alignment vertical="center" wrapText="1"/>
    </xf>
    <xf numFmtId="0" fontId="61" fillId="23" borderId="30" xfId="2" applyFont="1" applyFill="1" applyBorder="1" applyAlignment="1">
      <alignment horizontal="center" vertical="center"/>
    </xf>
    <xf numFmtId="0" fontId="61" fillId="21" borderId="30" xfId="2" applyFont="1" applyFill="1" applyBorder="1" applyAlignment="1">
      <alignment horizontal="center" vertical="center" wrapText="1"/>
    </xf>
    <xf numFmtId="0" fontId="67" fillId="25" borderId="30" xfId="2" applyFont="1" applyFill="1" applyBorder="1" applyAlignment="1">
      <alignment horizontal="center" vertical="center" wrapText="1"/>
    </xf>
    <xf numFmtId="0" fontId="67" fillId="18" borderId="30" xfId="2" applyFont="1" applyFill="1" applyBorder="1" applyAlignment="1">
      <alignment horizontal="center" vertical="center" wrapText="1"/>
    </xf>
    <xf numFmtId="0" fontId="67" fillId="25" borderId="30" xfId="4" applyFont="1" applyFill="1" applyBorder="1" applyAlignment="1">
      <alignment horizontal="center" vertical="center" wrapText="1"/>
    </xf>
    <xf numFmtId="0" fontId="67" fillId="19" borderId="30" xfId="4" applyFont="1" applyFill="1" applyBorder="1" applyAlignment="1">
      <alignment horizontal="center" vertical="center" wrapText="1"/>
    </xf>
    <xf numFmtId="0" fontId="61" fillId="26" borderId="33" xfId="2" applyFont="1" applyFill="1" applyBorder="1" applyAlignment="1">
      <alignment horizontal="center" vertical="center"/>
    </xf>
    <xf numFmtId="0" fontId="61" fillId="25" borderId="34" xfId="1" applyFont="1" applyFill="1" applyBorder="1" applyAlignment="1">
      <alignment horizontal="justify" vertical="center" wrapText="1"/>
    </xf>
    <xf numFmtId="14" fontId="61" fillId="26" borderId="34" xfId="1" applyNumberFormat="1" applyFont="1" applyFill="1" applyBorder="1" applyAlignment="1">
      <alignment horizontal="center" vertical="center" wrapText="1"/>
    </xf>
    <xf numFmtId="14" fontId="61" fillId="26" borderId="33" xfId="1" applyNumberFormat="1" applyFont="1" applyFill="1" applyBorder="1" applyAlignment="1">
      <alignment horizontal="center" vertical="center" wrapText="1"/>
    </xf>
    <xf numFmtId="0" fontId="61" fillId="25" borderId="33" xfId="1" applyFont="1" applyFill="1" applyBorder="1" applyAlignment="1">
      <alignment horizontal="center" vertical="center" wrapText="1"/>
    </xf>
    <xf numFmtId="0" fontId="61" fillId="26" borderId="27" xfId="2" applyFont="1" applyFill="1" applyBorder="1"/>
    <xf numFmtId="0" fontId="61" fillId="26" borderId="25" xfId="2" applyFont="1" applyFill="1" applyBorder="1"/>
    <xf numFmtId="0" fontId="61" fillId="25" borderId="30" xfId="1" applyFont="1" applyFill="1" applyBorder="1" applyAlignment="1">
      <alignment horizontal="justify" vertical="center" wrapText="1"/>
    </xf>
    <xf numFmtId="0" fontId="61" fillId="25" borderId="26" xfId="1" applyFont="1" applyFill="1" applyBorder="1" applyAlignment="1">
      <alignment horizontal="justify" vertical="center" wrapText="1"/>
    </xf>
    <xf numFmtId="0" fontId="61" fillId="26" borderId="45" xfId="2" applyFont="1" applyFill="1" applyBorder="1"/>
    <xf numFmtId="0" fontId="61" fillId="26" borderId="44" xfId="2" applyFont="1" applyFill="1" applyBorder="1"/>
    <xf numFmtId="0" fontId="61" fillId="25" borderId="45" xfId="1" applyFont="1" applyFill="1" applyBorder="1" applyAlignment="1">
      <alignment horizontal="justify" vertical="center" wrapText="1"/>
    </xf>
    <xf numFmtId="0" fontId="61" fillId="0" borderId="23" xfId="2" applyFont="1"/>
    <xf numFmtId="0" fontId="55" fillId="0" borderId="25" xfId="2" applyFont="1" applyBorder="1" applyAlignment="1">
      <alignment horizontal="center" vertical="center" wrapText="1"/>
    </xf>
    <xf numFmtId="0" fontId="62" fillId="31" borderId="25" xfId="4" applyFont="1" applyFill="1" applyBorder="1" applyAlignment="1">
      <alignment horizontal="center" vertical="center" wrapText="1"/>
    </xf>
    <xf numFmtId="0" fontId="51" fillId="0" borderId="27" xfId="2" applyFont="1" applyBorder="1"/>
    <xf numFmtId="0" fontId="51" fillId="0" borderId="25" xfId="2" applyFont="1" applyBorder="1" applyAlignment="1">
      <alignment wrapText="1"/>
    </xf>
    <xf numFmtId="0" fontId="52" fillId="0" borderId="26" xfId="1" applyFont="1" applyBorder="1" applyAlignment="1">
      <alignment vertical="center" wrapText="1"/>
    </xf>
    <xf numFmtId="0" fontId="52" fillId="0" borderId="27" xfId="1" applyFont="1" applyBorder="1" applyAlignment="1">
      <alignment vertical="center" wrapText="1"/>
    </xf>
    <xf numFmtId="14" fontId="52" fillId="0" borderId="27" xfId="1" applyNumberFormat="1" applyFont="1" applyBorder="1" applyAlignment="1">
      <alignment vertical="center" wrapText="1"/>
    </xf>
    <xf numFmtId="0" fontId="51" fillId="0" borderId="30" xfId="2" applyFont="1" applyBorder="1" applyAlignment="1">
      <alignment wrapText="1"/>
    </xf>
    <xf numFmtId="0" fontId="52" fillId="0" borderId="30" xfId="1" applyFont="1" applyBorder="1" applyAlignment="1">
      <alignment vertical="center" wrapText="1"/>
    </xf>
    <xf numFmtId="0" fontId="52" fillId="18" borderId="30" xfId="1" applyFont="1" applyFill="1" applyBorder="1" applyAlignment="1">
      <alignment vertical="center" wrapText="1"/>
    </xf>
    <xf numFmtId="14" fontId="52" fillId="18" borderId="30" xfId="1" applyNumberFormat="1" applyFont="1" applyFill="1" applyBorder="1" applyAlignment="1">
      <alignment vertical="center" wrapText="1"/>
    </xf>
    <xf numFmtId="0" fontId="51" fillId="18" borderId="30" xfId="2" applyFont="1" applyFill="1" applyBorder="1" applyAlignment="1">
      <alignment wrapText="1"/>
    </xf>
    <xf numFmtId="0" fontId="52" fillId="18" borderId="26" xfId="1" applyFont="1" applyFill="1" applyBorder="1" applyAlignment="1">
      <alignment vertical="center" wrapText="1"/>
    </xf>
    <xf numFmtId="0" fontId="3" fillId="0" borderId="26" xfId="2" applyBorder="1"/>
    <xf numFmtId="0" fontId="52" fillId="18" borderId="27" xfId="1" applyFont="1" applyFill="1" applyBorder="1" applyAlignment="1">
      <alignment vertical="center" wrapText="1"/>
    </xf>
    <xf numFmtId="0" fontId="61" fillId="0" borderId="25" xfId="2" applyFont="1" applyBorder="1" applyAlignment="1">
      <alignment horizontal="center" vertical="center" wrapText="1"/>
    </xf>
    <xf numFmtId="0" fontId="61" fillId="0" borderId="25" xfId="2" applyFont="1" applyBorder="1" applyAlignment="1">
      <alignment horizontal="center" vertical="center"/>
    </xf>
    <xf numFmtId="14" fontId="52" fillId="0" borderId="26" xfId="1" applyNumberFormat="1" applyFont="1" applyBorder="1" applyAlignment="1">
      <alignment vertical="center" wrapText="1"/>
    </xf>
    <xf numFmtId="0" fontId="51" fillId="18" borderId="26" xfId="2" applyFont="1" applyFill="1" applyBorder="1" applyAlignment="1">
      <alignment wrapText="1"/>
    </xf>
    <xf numFmtId="0" fontId="51" fillId="0" borderId="26" xfId="2" applyFont="1" applyBorder="1" applyAlignment="1">
      <alignment wrapText="1"/>
    </xf>
    <xf numFmtId="0" fontId="52" fillId="18" borderId="52" xfId="1" applyFont="1" applyFill="1" applyBorder="1" applyAlignment="1">
      <alignment vertical="center" wrapText="1"/>
    </xf>
    <xf numFmtId="0" fontId="51" fillId="18" borderId="27" xfId="2" applyFont="1" applyFill="1" applyBorder="1" applyAlignment="1">
      <alignment wrapText="1"/>
    </xf>
    <xf numFmtId="0" fontId="52" fillId="18" borderId="31" xfId="1" applyFont="1" applyFill="1" applyBorder="1" applyAlignment="1">
      <alignment vertical="center" wrapText="1"/>
    </xf>
    <xf numFmtId="0" fontId="51" fillId="0" borderId="30" xfId="2" applyFont="1" applyBorder="1" applyAlignment="1">
      <alignment vertical="center"/>
    </xf>
    <xf numFmtId="0" fontId="51" fillId="18" borderId="30" xfId="2" applyFont="1" applyFill="1" applyBorder="1" applyAlignment="1">
      <alignment vertical="center" wrapText="1"/>
    </xf>
    <xf numFmtId="0" fontId="51" fillId="18" borderId="26" xfId="2" applyFont="1" applyFill="1" applyBorder="1" applyAlignment="1">
      <alignment vertical="center" wrapText="1"/>
    </xf>
    <xf numFmtId="0" fontId="51" fillId="0" borderId="26" xfId="2" applyFont="1" applyBorder="1" applyAlignment="1">
      <alignment vertical="center" wrapText="1"/>
    </xf>
    <xf numFmtId="0" fontId="51" fillId="18" borderId="27" xfId="2" applyFont="1" applyFill="1" applyBorder="1" applyAlignment="1">
      <alignment vertical="center" wrapText="1"/>
    </xf>
    <xf numFmtId="0" fontId="3" fillId="0" borderId="30" xfId="2" applyBorder="1" applyAlignment="1">
      <alignment horizontal="center" vertical="center"/>
    </xf>
    <xf numFmtId="0" fontId="52" fillId="0" borderId="26" xfId="1" applyFont="1" applyBorder="1" applyAlignment="1">
      <alignment horizontal="center" vertical="center" wrapText="1"/>
    </xf>
    <xf numFmtId="0" fontId="51" fillId="0" borderId="52" xfId="2" applyFont="1" applyBorder="1" applyAlignment="1">
      <alignment vertical="center" wrapText="1"/>
    </xf>
    <xf numFmtId="0" fontId="3" fillId="18" borderId="30" xfId="2" applyFill="1" applyBorder="1" applyAlignment="1">
      <alignment horizontal="center" vertical="center"/>
    </xf>
    <xf numFmtId="0" fontId="51" fillId="0" borderId="28" xfId="2" applyFont="1" applyBorder="1" applyAlignment="1">
      <alignment wrapText="1"/>
    </xf>
    <xf numFmtId="0" fontId="3" fillId="0" borderId="28" xfId="2" applyBorder="1"/>
    <xf numFmtId="0" fontId="3" fillId="0" borderId="31" xfId="2" applyBorder="1"/>
    <xf numFmtId="0" fontId="51" fillId="0" borderId="26" xfId="2" applyFont="1" applyBorder="1" applyAlignment="1">
      <alignment horizontal="center" vertical="center" wrapText="1"/>
    </xf>
    <xf numFmtId="0" fontId="51" fillId="18" borderId="30" xfId="2" applyFont="1" applyFill="1" applyBorder="1" applyAlignment="1">
      <alignment horizontal="center" vertical="center" wrapText="1"/>
    </xf>
    <xf numFmtId="0" fontId="51" fillId="18" borderId="26" xfId="2" applyFont="1" applyFill="1" applyBorder="1" applyAlignment="1">
      <alignment horizontal="center" vertical="center" wrapText="1"/>
    </xf>
    <xf numFmtId="0" fontId="3" fillId="18" borderId="26" xfId="2" applyFill="1" applyBorder="1" applyAlignment="1">
      <alignment horizontal="center" vertical="center"/>
    </xf>
    <xf numFmtId="0" fontId="3" fillId="18" borderId="27" xfId="2" applyFill="1" applyBorder="1" applyAlignment="1">
      <alignment horizontal="center" vertical="center"/>
    </xf>
    <xf numFmtId="0" fontId="3" fillId="0" borderId="25" xfId="2" applyBorder="1" applyAlignment="1">
      <alignment horizontal="justify" vertical="center"/>
    </xf>
    <xf numFmtId="0" fontId="52" fillId="24" borderId="30" xfId="2" applyFont="1" applyFill="1" applyBorder="1" applyAlignment="1" applyProtection="1">
      <alignment vertical="center" wrapText="1"/>
      <protection hidden="1"/>
    </xf>
    <xf numFmtId="0" fontId="52" fillId="0" borderId="52" xfId="2" applyFont="1" applyBorder="1" applyAlignment="1" applyProtection="1">
      <alignment vertical="center" wrapText="1"/>
      <protection hidden="1"/>
    </xf>
    <xf numFmtId="0" fontId="52" fillId="0" borderId="62" xfId="2" applyFont="1" applyBorder="1" applyAlignment="1" applyProtection="1">
      <alignment vertical="center" wrapText="1"/>
      <protection hidden="1"/>
    </xf>
    <xf numFmtId="0" fontId="52" fillId="0" borderId="59" xfId="2" applyFont="1" applyBorder="1" applyAlignment="1" applyProtection="1">
      <alignment vertical="center" wrapText="1"/>
      <protection hidden="1"/>
    </xf>
    <xf numFmtId="0" fontId="3" fillId="0" borderId="27" xfId="2" applyBorder="1" applyAlignment="1">
      <alignment horizontal="center" vertical="center" wrapText="1"/>
    </xf>
    <xf numFmtId="0" fontId="64" fillId="0" borderId="25" xfId="1" applyFont="1" applyBorder="1" applyAlignment="1">
      <alignment vertical="center" wrapText="1"/>
    </xf>
    <xf numFmtId="0" fontId="65" fillId="0" borderId="25" xfId="2" applyFont="1" applyBorder="1" applyAlignment="1">
      <alignment horizontal="center" vertical="center" wrapText="1"/>
    </xf>
    <xf numFmtId="0" fontId="59" fillId="0" borderId="54" xfId="1" applyFont="1" applyBorder="1" applyAlignment="1">
      <alignment vertical="center" wrapText="1"/>
    </xf>
    <xf numFmtId="0" fontId="59" fillId="0" borderId="58" xfId="1" applyFont="1" applyBorder="1" applyAlignment="1">
      <alignment vertical="center" wrapText="1"/>
    </xf>
    <xf numFmtId="0" fontId="55" fillId="22" borderId="43" xfId="2" applyFont="1" applyFill="1" applyBorder="1" applyAlignment="1">
      <alignment horizontal="center" vertical="center" wrapText="1"/>
    </xf>
    <xf numFmtId="0" fontId="55" fillId="22" borderId="44" xfId="2" applyFont="1" applyFill="1" applyBorder="1" applyAlignment="1">
      <alignment horizontal="center" vertical="center" wrapText="1"/>
    </xf>
    <xf numFmtId="0" fontId="55" fillId="23" borderId="44" xfId="2" applyFont="1" applyFill="1" applyBorder="1" applyAlignment="1">
      <alignment horizontal="center" vertical="center" wrapText="1"/>
    </xf>
    <xf numFmtId="0" fontId="55" fillId="23" borderId="44" xfId="2" applyFont="1" applyFill="1" applyBorder="1" applyAlignment="1">
      <alignment vertical="center" wrapText="1"/>
    </xf>
    <xf numFmtId="0" fontId="55" fillId="23" borderId="44" xfId="2" applyFont="1" applyFill="1" applyBorder="1" applyAlignment="1">
      <alignment horizontal="center" vertical="center"/>
    </xf>
    <xf numFmtId="0" fontId="55" fillId="21" borderId="43" xfId="2" applyFont="1" applyFill="1" applyBorder="1" applyAlignment="1">
      <alignment horizontal="center" vertical="center" wrapText="1"/>
    </xf>
    <xf numFmtId="0" fontId="55" fillId="21" borderId="44" xfId="2" applyFont="1" applyFill="1" applyBorder="1" applyAlignment="1">
      <alignment horizontal="center" vertical="center" wrapText="1"/>
    </xf>
    <xf numFmtId="0" fontId="58" fillId="19" borderId="44" xfId="2" applyFont="1" applyFill="1" applyBorder="1" applyAlignment="1">
      <alignment horizontal="center" vertical="center" wrapText="1"/>
    </xf>
    <xf numFmtId="0" fontId="55" fillId="21" borderId="50" xfId="2" applyFont="1" applyFill="1" applyBorder="1" applyAlignment="1">
      <alignment horizontal="center" vertical="center" wrapText="1"/>
    </xf>
    <xf numFmtId="0" fontId="59" fillId="0" borderId="54" xfId="2" applyFont="1" applyBorder="1" applyAlignment="1" applyProtection="1">
      <alignment vertical="center" wrapText="1"/>
      <protection hidden="1"/>
    </xf>
    <xf numFmtId="0" fontId="59" fillId="0" borderId="58" xfId="2" applyFont="1" applyBorder="1" applyAlignment="1" applyProtection="1">
      <alignment vertical="center" wrapText="1"/>
      <protection hidden="1"/>
    </xf>
    <xf numFmtId="0" fontId="55" fillId="18" borderId="43" xfId="2" applyFont="1" applyFill="1" applyBorder="1" applyAlignment="1">
      <alignment horizontal="center" vertical="center" wrapText="1"/>
    </xf>
    <xf numFmtId="0" fontId="55" fillId="18" borderId="44" xfId="2" applyFont="1" applyFill="1" applyBorder="1" applyAlignment="1">
      <alignment horizontal="center" vertical="center" wrapText="1"/>
    </xf>
    <xf numFmtId="0" fontId="55" fillId="18" borderId="50" xfId="2" applyFont="1" applyFill="1" applyBorder="1" applyAlignment="1">
      <alignment horizontal="center" vertical="center" wrapText="1"/>
    </xf>
    <xf numFmtId="0" fontId="58" fillId="18" borderId="43" xfId="2" applyFont="1" applyFill="1" applyBorder="1" applyAlignment="1">
      <alignment horizontal="center" vertical="center" wrapText="1"/>
    </xf>
    <xf numFmtId="0" fontId="58" fillId="18" borderId="44" xfId="2" applyFont="1" applyFill="1" applyBorder="1" applyAlignment="1">
      <alignment horizontal="center" vertical="center" wrapText="1"/>
    </xf>
    <xf numFmtId="0" fontId="58" fillId="18" borderId="61" xfId="2" applyFont="1" applyFill="1" applyBorder="1" applyAlignment="1">
      <alignment horizontal="center" vertical="center" wrapText="1"/>
    </xf>
    <xf numFmtId="0" fontId="52" fillId="0" borderId="63" xfId="1" applyFont="1" applyBorder="1" applyAlignment="1">
      <alignment vertical="center" wrapText="1"/>
    </xf>
    <xf numFmtId="14" fontId="52" fillId="0" borderId="27" xfId="1" applyNumberFormat="1" applyFont="1" applyBorder="1" applyAlignment="1">
      <alignment horizontal="center" vertical="center" wrapText="1"/>
    </xf>
    <xf numFmtId="0" fontId="52" fillId="0" borderId="64" xfId="1" applyFont="1" applyBorder="1" applyAlignment="1">
      <alignment horizontal="justify" vertical="center" wrapText="1"/>
    </xf>
    <xf numFmtId="0" fontId="52" fillId="0" borderId="40" xfId="1" applyFont="1" applyBorder="1" applyAlignment="1">
      <alignment vertical="center" wrapText="1"/>
    </xf>
    <xf numFmtId="0" fontId="52" fillId="0" borderId="42" xfId="1" applyFont="1" applyBorder="1" applyAlignment="1">
      <alignment horizontal="justify" vertical="center" wrapText="1"/>
    </xf>
    <xf numFmtId="0" fontId="52" fillId="0" borderId="42" xfId="1" applyFont="1" applyBorder="1" applyAlignment="1">
      <alignment vertical="center" wrapText="1"/>
    </xf>
    <xf numFmtId="0" fontId="64" fillId="0" borderId="42" xfId="1" applyFont="1" applyBorder="1" applyAlignment="1">
      <alignment vertical="center" wrapText="1"/>
    </xf>
    <xf numFmtId="0" fontId="52" fillId="0" borderId="43" xfId="1" applyFont="1" applyBorder="1" applyAlignment="1">
      <alignment vertical="center" wrapText="1"/>
    </xf>
    <xf numFmtId="0" fontId="52" fillId="0" borderId="44" xfId="1" applyFont="1" applyBorder="1" applyAlignment="1">
      <alignment vertical="center" wrapText="1"/>
    </xf>
    <xf numFmtId="0" fontId="52" fillId="0" borderId="50" xfId="1" applyFont="1" applyBorder="1" applyAlignment="1">
      <alignment vertical="center" wrapText="1"/>
    </xf>
    <xf numFmtId="0" fontId="54" fillId="0" borderId="23" xfId="6" applyFont="1" applyAlignment="1">
      <alignment vertical="center" wrapText="1"/>
    </xf>
    <xf numFmtId="0" fontId="2" fillId="0" borderId="23" xfId="6" applyFont="1" applyAlignment="1">
      <alignment vertical="center" wrapText="1"/>
    </xf>
    <xf numFmtId="0" fontId="11" fillId="0" borderId="23" xfId="6" applyFont="1" applyAlignment="1">
      <alignment horizontal="center" vertical="center" wrapText="1"/>
    </xf>
    <xf numFmtId="0" fontId="9" fillId="0" borderId="23" xfId="6" applyFont="1" applyAlignment="1">
      <alignment horizontal="center" vertical="center" wrapText="1"/>
    </xf>
    <xf numFmtId="0" fontId="10" fillId="0" borderId="23" xfId="6" applyFont="1" applyAlignment="1">
      <alignment vertical="center" wrapText="1"/>
    </xf>
    <xf numFmtId="0" fontId="77" fillId="0" borderId="23" xfId="6" applyFont="1" applyAlignment="1">
      <alignment vertical="center" wrapText="1"/>
    </xf>
    <xf numFmtId="9" fontId="2" fillId="0" borderId="23" xfId="7" applyFont="1" applyAlignment="1">
      <alignment vertical="center" wrapText="1"/>
    </xf>
    <xf numFmtId="0" fontId="0" fillId="0" borderId="23" xfId="6" applyFont="1"/>
    <xf numFmtId="0" fontId="12" fillId="5" borderId="9" xfId="6" applyFont="1" applyFill="1" applyBorder="1" applyAlignment="1">
      <alignment horizontal="center" vertical="center" wrapText="1"/>
    </xf>
    <xf numFmtId="0" fontId="13" fillId="0" borderId="9" xfId="6" applyFont="1" applyBorder="1" applyAlignment="1">
      <alignment vertical="center" wrapText="1"/>
    </xf>
    <xf numFmtId="0" fontId="4" fillId="5" borderId="9" xfId="6" applyFont="1" applyFill="1" applyBorder="1" applyAlignment="1">
      <alignment horizontal="center" vertical="center" wrapText="1"/>
    </xf>
    <xf numFmtId="0" fontId="9" fillId="5" borderId="9" xfId="6" applyFont="1" applyFill="1" applyBorder="1" applyAlignment="1">
      <alignment horizontal="center" vertical="center" wrapText="1"/>
    </xf>
    <xf numFmtId="0" fontId="14" fillId="9" borderId="9" xfId="6" applyFont="1" applyFill="1" applyBorder="1" applyAlignment="1">
      <alignment horizontal="center" vertical="center" wrapText="1"/>
    </xf>
    <xf numFmtId="0" fontId="14" fillId="8" borderId="9" xfId="6" applyFont="1" applyFill="1" applyBorder="1" applyAlignment="1">
      <alignment horizontal="center" vertical="center" wrapText="1"/>
    </xf>
    <xf numFmtId="0" fontId="14" fillId="9" borderId="9" xfId="6" applyFont="1" applyFill="1" applyBorder="1" applyAlignment="1">
      <alignment vertical="center" wrapText="1"/>
    </xf>
    <xf numFmtId="0" fontId="14" fillId="9" borderId="9" xfId="6" applyFont="1" applyFill="1" applyBorder="1" applyAlignment="1">
      <alignment horizontal="center" vertical="center"/>
    </xf>
    <xf numFmtId="0" fontId="14" fillId="7" borderId="9" xfId="6" applyFont="1" applyFill="1" applyBorder="1" applyAlignment="1">
      <alignment horizontal="center" vertical="center" wrapText="1"/>
    </xf>
    <xf numFmtId="0" fontId="9" fillId="4" borderId="9" xfId="6" applyFont="1" applyFill="1" applyBorder="1" applyAlignment="1">
      <alignment horizontal="center" vertical="center" wrapText="1"/>
    </xf>
    <xf numFmtId="0" fontId="4" fillId="4" borderId="9" xfId="6" applyFont="1" applyFill="1" applyBorder="1" applyAlignment="1">
      <alignment horizontal="center" vertical="center" wrapText="1"/>
    </xf>
    <xf numFmtId="0" fontId="15" fillId="5" borderId="9" xfId="6" applyFont="1" applyFill="1" applyBorder="1" applyAlignment="1">
      <alignment horizontal="center" vertical="center" wrapText="1"/>
    </xf>
    <xf numFmtId="0" fontId="78" fillId="5" borderId="9" xfId="6" applyFont="1" applyFill="1" applyBorder="1" applyAlignment="1">
      <alignment horizontal="center" vertical="center" wrapText="1"/>
    </xf>
    <xf numFmtId="9" fontId="15" fillId="5" borderId="9" xfId="7" applyFont="1" applyFill="1" applyBorder="1" applyAlignment="1">
      <alignment horizontal="center" vertical="center" wrapText="1"/>
    </xf>
    <xf numFmtId="0" fontId="7" fillId="0" borderId="20" xfId="6" applyFont="1" applyBorder="1" applyAlignment="1">
      <alignment horizontal="left" vertical="center" wrapText="1"/>
    </xf>
    <xf numFmtId="0" fontId="7" fillId="0" borderId="20" xfId="6" applyFont="1" applyBorder="1" applyAlignment="1">
      <alignment horizontal="center" vertical="center"/>
    </xf>
    <xf numFmtId="0" fontId="7" fillId="0" borderId="20" xfId="6" applyFont="1" applyBorder="1" applyAlignment="1">
      <alignment horizontal="center" vertical="center" wrapText="1"/>
    </xf>
    <xf numFmtId="0" fontId="2" fillId="0" borderId="9" xfId="6" applyFont="1" applyBorder="1" applyAlignment="1">
      <alignment horizontal="left" vertical="center" wrapText="1"/>
    </xf>
    <xf numFmtId="0" fontId="2" fillId="0" borderId="9" xfId="6" applyFont="1" applyBorder="1" applyAlignment="1">
      <alignment horizontal="center" vertical="center" wrapText="1"/>
    </xf>
    <xf numFmtId="164" fontId="2" fillId="0" borderId="9" xfId="6" applyNumberFormat="1" applyFont="1" applyBorder="1" applyAlignment="1">
      <alignment vertical="center" wrapText="1"/>
    </xf>
    <xf numFmtId="0" fontId="2" fillId="0" borderId="9" xfId="6" applyFont="1" applyBorder="1" applyAlignment="1">
      <alignment vertical="center" wrapText="1"/>
    </xf>
    <xf numFmtId="0" fontId="77" fillId="0" borderId="9" xfId="6" applyFont="1" applyBorder="1" applyAlignment="1">
      <alignment vertical="center" wrapText="1"/>
    </xf>
    <xf numFmtId="2" fontId="2" fillId="0" borderId="9" xfId="6" applyNumberFormat="1" applyFont="1" applyBorder="1" applyAlignment="1">
      <alignment vertical="center" wrapText="1"/>
    </xf>
    <xf numFmtId="0" fontId="52" fillId="0" borderId="9" xfId="6" applyFont="1" applyBorder="1" applyAlignment="1">
      <alignment vertical="center" wrapText="1"/>
    </xf>
    <xf numFmtId="9" fontId="52" fillId="0" borderId="9" xfId="7" applyFont="1" applyBorder="1" applyAlignment="1">
      <alignment vertical="center" wrapText="1"/>
    </xf>
    <xf numFmtId="0" fontId="7" fillId="0" borderId="19" xfId="6" applyFont="1" applyBorder="1" applyAlignment="1">
      <alignment horizontal="left" vertical="center" wrapText="1"/>
    </xf>
    <xf numFmtId="0" fontId="7" fillId="0" borderId="19" xfId="6" applyFont="1" applyBorder="1" applyAlignment="1">
      <alignment horizontal="center" vertical="center"/>
    </xf>
    <xf numFmtId="0" fontId="7" fillId="0" borderId="19" xfId="6" applyFont="1" applyBorder="1" applyAlignment="1">
      <alignment horizontal="center" vertical="center" wrapText="1"/>
    </xf>
    <xf numFmtId="0" fontId="7" fillId="0" borderId="22" xfId="6" applyFont="1" applyBorder="1" applyAlignment="1">
      <alignment horizontal="center" vertical="center"/>
    </xf>
    <xf numFmtId="0" fontId="7" fillId="0" borderId="22" xfId="6" applyFont="1" applyBorder="1" applyAlignment="1">
      <alignment horizontal="center" vertical="center" wrapText="1"/>
    </xf>
    <xf numFmtId="0" fontId="7" fillId="0" borderId="9" xfId="6" applyFont="1" applyBorder="1" applyAlignment="1">
      <alignment horizontal="left" vertical="center" wrapText="1"/>
    </xf>
    <xf numFmtId="0" fontId="7" fillId="0" borderId="9" xfId="6" applyFont="1" applyBorder="1" applyAlignment="1">
      <alignment horizontal="center" vertical="center"/>
    </xf>
    <xf numFmtId="0" fontId="7" fillId="0" borderId="9" xfId="6" applyFont="1" applyBorder="1" applyAlignment="1">
      <alignment horizontal="center" vertical="center" wrapText="1"/>
    </xf>
    <xf numFmtId="0" fontId="52" fillId="0" borderId="9" xfId="6" applyFont="1" applyBorder="1" applyAlignment="1">
      <alignment horizontal="left" vertical="center" wrapText="1"/>
    </xf>
    <xf numFmtId="9" fontId="51" fillId="0" borderId="9" xfId="7" applyFont="1" applyBorder="1" applyAlignment="1">
      <alignment horizontal="center" vertical="center"/>
    </xf>
    <xf numFmtId="0" fontId="2" fillId="2" borderId="9" xfId="6" applyFont="1" applyFill="1" applyBorder="1" applyAlignment="1">
      <alignment horizontal="center" vertical="center" wrapText="1"/>
    </xf>
    <xf numFmtId="0" fontId="2" fillId="2" borderId="9" xfId="6" applyFont="1" applyFill="1" applyBorder="1" applyAlignment="1">
      <alignment vertical="center" wrapText="1"/>
    </xf>
    <xf numFmtId="0" fontId="16" fillId="2" borderId="9" xfId="6" applyFont="1" applyFill="1" applyBorder="1" applyAlignment="1">
      <alignment vertical="center" wrapText="1"/>
    </xf>
    <xf numFmtId="0" fontId="50" fillId="0" borderId="9" xfId="6" applyFont="1" applyBorder="1" applyAlignment="1">
      <alignment horizontal="left" vertical="center" wrapText="1"/>
    </xf>
    <xf numFmtId="0" fontId="17" fillId="0" borderId="9" xfId="6" applyFont="1" applyBorder="1" applyAlignment="1">
      <alignment horizontal="center" vertical="center"/>
    </xf>
    <xf numFmtId="0" fontId="17" fillId="0" borderId="9" xfId="6" applyFont="1" applyBorder="1" applyAlignment="1">
      <alignment vertical="center"/>
    </xf>
    <xf numFmtId="0" fontId="17" fillId="0" borderId="9" xfId="6" applyFont="1" applyBorder="1" applyAlignment="1">
      <alignment horizontal="center" vertical="center" wrapText="1"/>
    </xf>
    <xf numFmtId="0" fontId="17" fillId="2" borderId="9" xfId="6" applyFont="1" applyFill="1" applyBorder="1" applyAlignment="1">
      <alignment horizontal="center" vertical="center" wrapText="1"/>
    </xf>
    <xf numFmtId="0" fontId="18" fillId="2" borderId="9" xfId="6" applyFont="1" applyFill="1" applyBorder="1" applyAlignment="1">
      <alignment horizontal="center" vertical="center" wrapText="1"/>
    </xf>
    <xf numFmtId="0" fontId="51" fillId="0" borderId="9" xfId="6" applyFont="1" applyBorder="1" applyAlignment="1">
      <alignment horizontal="left" vertical="center" wrapText="1"/>
    </xf>
    <xf numFmtId="0" fontId="77" fillId="0" borderId="9" xfId="6" applyFont="1" applyBorder="1" applyAlignment="1">
      <alignment horizontal="center" vertical="center" wrapText="1"/>
    </xf>
    <xf numFmtId="0" fontId="51" fillId="0" borderId="25" xfId="6" applyFont="1" applyBorder="1" applyAlignment="1">
      <alignment horizontal="left" vertical="center" wrapText="1"/>
    </xf>
    <xf numFmtId="0" fontId="19" fillId="0" borderId="23" xfId="6" applyFont="1" applyAlignment="1">
      <alignment vertical="center" wrapText="1"/>
    </xf>
    <xf numFmtId="0" fontId="19" fillId="0" borderId="23" xfId="6" applyFont="1" applyAlignment="1">
      <alignment horizontal="left" vertical="center" wrapText="1"/>
    </xf>
    <xf numFmtId="0" fontId="2" fillId="0" borderId="23" xfId="6" applyFont="1" applyAlignment="1">
      <alignment horizontal="center" vertical="center" wrapText="1"/>
    </xf>
    <xf numFmtId="0" fontId="19" fillId="0" borderId="23" xfId="6" applyFont="1" applyAlignment="1">
      <alignment horizontal="center" vertical="center" wrapText="1"/>
    </xf>
    <xf numFmtId="0" fontId="20" fillId="0" borderId="23" xfId="6" applyFont="1" applyAlignment="1">
      <alignment horizontal="left" vertical="center"/>
    </xf>
    <xf numFmtId="0" fontId="21" fillId="0" borderId="23" xfId="6" applyFont="1" applyAlignment="1">
      <alignment horizontal="center" vertical="center"/>
    </xf>
    <xf numFmtId="0" fontId="21" fillId="0" borderId="23" xfId="6" applyFont="1" applyAlignment="1">
      <alignment horizontal="center" vertical="center" wrapText="1"/>
    </xf>
    <xf numFmtId="0" fontId="22" fillId="0" borderId="23" xfId="6" applyFont="1" applyAlignment="1">
      <alignment horizontal="center" vertical="center" wrapText="1"/>
    </xf>
    <xf numFmtId="0" fontId="23" fillId="0" borderId="23" xfId="6" applyFont="1" applyAlignment="1">
      <alignment horizontal="center" vertical="center" wrapText="1"/>
    </xf>
    <xf numFmtId="0" fontId="24" fillId="0" borderId="23" xfId="6" applyFont="1" applyAlignment="1">
      <alignment horizontal="center" vertical="center" wrapText="1"/>
    </xf>
    <xf numFmtId="0" fontId="25" fillId="0" borderId="23" xfId="6" applyFont="1" applyAlignment="1">
      <alignment vertical="center" wrapText="1"/>
    </xf>
    <xf numFmtId="0" fontId="25" fillId="0" borderId="23" xfId="6" applyFont="1"/>
    <xf numFmtId="0" fontId="50" fillId="0" borderId="23" xfId="6" applyFont="1"/>
    <xf numFmtId="9" fontId="0" fillId="0" borderId="23" xfId="7" applyFont="1" applyAlignment="1"/>
    <xf numFmtId="0" fontId="78" fillId="14" borderId="9" xfId="0" applyFont="1" applyFill="1" applyBorder="1" applyAlignment="1">
      <alignment horizontal="center" vertical="center" wrapText="1"/>
    </xf>
    <xf numFmtId="0" fontId="77" fillId="0" borderId="0" xfId="0" applyFont="1" applyAlignment="1">
      <alignment vertical="center" wrapText="1"/>
    </xf>
    <xf numFmtId="0" fontId="77" fillId="0" borderId="22" xfId="0" applyFont="1" applyBorder="1" applyAlignment="1">
      <alignment vertical="center" wrapText="1"/>
    </xf>
    <xf numFmtId="0" fontId="77" fillId="0" borderId="19" xfId="0" applyFont="1" applyBorder="1" applyAlignment="1">
      <alignment vertical="center" wrapText="1"/>
    </xf>
    <xf numFmtId="0" fontId="77" fillId="14" borderId="15" xfId="0" applyFont="1" applyFill="1" applyBorder="1" applyAlignment="1">
      <alignment vertical="center" wrapText="1"/>
    </xf>
    <xf numFmtId="0" fontId="77" fillId="14" borderId="23" xfId="0" applyFont="1" applyFill="1" applyBorder="1" applyAlignment="1">
      <alignment vertical="center" wrapText="1"/>
    </xf>
    <xf numFmtId="0" fontId="79" fillId="4" borderId="22" xfId="0" applyFont="1" applyFill="1" applyBorder="1" applyAlignment="1">
      <alignment vertical="center" wrapText="1"/>
    </xf>
    <xf numFmtId="0" fontId="79" fillId="4" borderId="23" xfId="0" applyFont="1" applyFill="1" applyBorder="1" applyAlignment="1">
      <alignment vertical="center" wrapText="1"/>
    </xf>
    <xf numFmtId="0" fontId="77" fillId="4" borderId="22" xfId="0" applyFont="1" applyFill="1" applyBorder="1" applyAlignment="1">
      <alignment vertical="center" wrapText="1"/>
    </xf>
    <xf numFmtId="0" fontId="77" fillId="4" borderId="20" xfId="0" applyFont="1" applyFill="1" applyBorder="1" applyAlignment="1">
      <alignment vertical="center" wrapText="1"/>
    </xf>
    <xf numFmtId="0" fontId="77" fillId="4" borderId="15" xfId="0" applyFont="1" applyFill="1" applyBorder="1" applyAlignment="1">
      <alignment vertical="center" wrapText="1"/>
    </xf>
    <xf numFmtId="0" fontId="77" fillId="4" borderId="23" xfId="0" applyFont="1" applyFill="1" applyBorder="1" applyAlignment="1">
      <alignment vertical="center" wrapText="1"/>
    </xf>
    <xf numFmtId="0" fontId="52" fillId="0" borderId="62" xfId="1" applyFont="1" applyBorder="1" applyAlignment="1">
      <alignment vertical="center" wrapText="1"/>
    </xf>
    <xf numFmtId="0" fontId="52" fillId="0" borderId="23" xfId="1" applyFont="1" applyBorder="1" applyAlignment="1">
      <alignment vertical="center" wrapText="1"/>
    </xf>
    <xf numFmtId="0" fontId="52" fillId="0" borderId="22" xfId="6" applyFont="1" applyBorder="1" applyAlignment="1">
      <alignment vertical="center" wrapText="1"/>
    </xf>
    <xf numFmtId="0" fontId="52" fillId="0" borderId="20" xfId="6" applyFont="1" applyBorder="1" applyAlignment="1">
      <alignment vertical="center" wrapText="1"/>
    </xf>
    <xf numFmtId="0" fontId="52" fillId="0" borderId="15" xfId="6" applyFont="1" applyBorder="1" applyAlignment="1">
      <alignment vertical="center" wrapText="1"/>
    </xf>
    <xf numFmtId="0" fontId="52" fillId="0" borderId="23" xfId="6" applyFont="1" applyBorder="1" applyAlignment="1">
      <alignment vertical="center" wrapText="1"/>
    </xf>
    <xf numFmtId="0" fontId="77" fillId="0" borderId="23" xfId="0" applyFont="1" applyFill="1" applyBorder="1" applyAlignment="1">
      <alignment vertical="center" wrapText="1"/>
    </xf>
    <xf numFmtId="0" fontId="2" fillId="14" borderId="3" xfId="0" applyFont="1" applyFill="1" applyBorder="1" applyAlignment="1">
      <alignment vertical="center" wrapText="1"/>
    </xf>
    <xf numFmtId="0" fontId="2" fillId="0" borderId="4" xfId="0" applyFont="1" applyBorder="1" applyAlignment="1">
      <alignment vertical="center" wrapText="1"/>
    </xf>
    <xf numFmtId="0" fontId="77" fillId="14" borderId="25" xfId="0" applyFont="1" applyFill="1" applyBorder="1" applyAlignment="1">
      <alignment vertical="center" wrapText="1"/>
    </xf>
    <xf numFmtId="0" fontId="15" fillId="5" borderId="22" xfId="0" applyFont="1" applyFill="1" applyBorder="1" applyAlignment="1">
      <alignment horizontal="center" vertical="center" wrapText="1"/>
    </xf>
    <xf numFmtId="0" fontId="52" fillId="0" borderId="25" xfId="1" applyFont="1" applyBorder="1" applyAlignment="1">
      <alignment horizontal="center" vertical="center" wrapText="1"/>
    </xf>
    <xf numFmtId="0" fontId="51" fillId="0" borderId="27" xfId="2" applyFont="1" applyBorder="1" applyAlignment="1">
      <alignment horizontal="center" vertical="center" wrapText="1"/>
    </xf>
    <xf numFmtId="0" fontId="3" fillId="0" borderId="27" xfId="2" applyBorder="1" applyAlignment="1">
      <alignment horizontal="center" vertical="center"/>
    </xf>
    <xf numFmtId="0" fontId="3" fillId="0" borderId="25" xfId="2" applyBorder="1" applyAlignment="1">
      <alignment horizontal="center" vertical="center"/>
    </xf>
    <xf numFmtId="0" fontId="60" fillId="21" borderId="25" xfId="2" applyFont="1" applyFill="1" applyBorder="1" applyAlignment="1">
      <alignment horizontal="center" vertical="center" wrapText="1"/>
    </xf>
    <xf numFmtId="0" fontId="58" fillId="19" borderId="25" xfId="2" applyFont="1" applyFill="1" applyBorder="1" applyAlignment="1">
      <alignment horizontal="center" vertical="center" wrapText="1"/>
    </xf>
    <xf numFmtId="0" fontId="60" fillId="23" borderId="25" xfId="2" applyFont="1" applyFill="1" applyBorder="1" applyAlignment="1">
      <alignment horizontal="center" vertical="center" wrapText="1"/>
    </xf>
    <xf numFmtId="0" fontId="60" fillId="23" borderId="25" xfId="2" applyFont="1" applyFill="1" applyBorder="1" applyAlignment="1">
      <alignment horizontal="center" vertical="center"/>
    </xf>
    <xf numFmtId="0" fontId="55" fillId="18" borderId="25" xfId="2" applyFont="1" applyFill="1" applyBorder="1" applyAlignment="1">
      <alignment horizontal="center" vertical="center" wrapText="1"/>
    </xf>
    <xf numFmtId="0" fontId="62" fillId="19" borderId="25" xfId="4" applyFont="1" applyFill="1" applyBorder="1" applyAlignment="1">
      <alignment horizontal="center" vertical="center" wrapText="1"/>
    </xf>
    <xf numFmtId="0" fontId="51" fillId="0" borderId="25" xfId="2" applyFont="1" applyBorder="1" applyAlignment="1">
      <alignment horizontal="center" vertical="center" wrapText="1"/>
    </xf>
    <xf numFmtId="0" fontId="45" fillId="4" borderId="20" xfId="0" applyFont="1" applyFill="1" applyBorder="1" applyAlignment="1">
      <alignment vertical="center" wrapText="1"/>
    </xf>
    <xf numFmtId="0" fontId="13" fillId="4" borderId="24" xfId="0" applyFont="1" applyFill="1" applyBorder="1" applyAlignment="1">
      <alignment vertical="center" wrapText="1"/>
    </xf>
    <xf numFmtId="0" fontId="13" fillId="0" borderId="8" xfId="0" applyFont="1" applyBorder="1" applyAlignment="1">
      <alignment vertical="center" wrapText="1"/>
    </xf>
    <xf numFmtId="0" fontId="79" fillId="4" borderId="19" xfId="0" applyFont="1" applyFill="1" applyBorder="1" applyAlignment="1">
      <alignment vertical="center" wrapText="1"/>
    </xf>
    <xf numFmtId="0" fontId="79" fillId="4" borderId="25" xfId="0" applyFont="1" applyFill="1" applyBorder="1" applyAlignment="1">
      <alignment vertical="center" wrapText="1"/>
    </xf>
    <xf numFmtId="0" fontId="2" fillId="4" borderId="3" xfId="0" applyFont="1" applyFill="1" applyBorder="1" applyAlignment="1">
      <alignment vertical="center" wrapText="1"/>
    </xf>
    <xf numFmtId="0" fontId="35" fillId="14" borderId="22" xfId="0" applyFont="1" applyFill="1" applyBorder="1" applyAlignment="1">
      <alignment horizontal="center" vertical="center" wrapText="1"/>
    </xf>
    <xf numFmtId="0" fontId="77" fillId="4" borderId="25" xfId="0" applyFont="1" applyFill="1" applyBorder="1" applyAlignment="1">
      <alignment vertical="center" wrapText="1"/>
    </xf>
    <xf numFmtId="0" fontId="2" fillId="4" borderId="25" xfId="0" applyFont="1" applyFill="1" applyBorder="1" applyAlignment="1">
      <alignment vertical="center" wrapText="1"/>
    </xf>
    <xf numFmtId="0" fontId="0" fillId="0" borderId="0" xfId="0" applyFont="1" applyAlignment="1">
      <alignment vertical="center"/>
    </xf>
    <xf numFmtId="0" fontId="15" fillId="14" borderId="22" xfId="0" applyFont="1" applyFill="1" applyBorder="1" applyAlignment="1">
      <alignment horizontal="center" vertical="center" wrapText="1"/>
    </xf>
    <xf numFmtId="0" fontId="40" fillId="0" borderId="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77" fillId="0" borderId="25" xfId="0" applyFont="1" applyBorder="1" applyAlignment="1">
      <alignment horizontal="center" vertical="center" wrapText="1"/>
    </xf>
    <xf numFmtId="0" fontId="52" fillId="0" borderId="25" xfId="0" applyFont="1" applyBorder="1" applyAlignment="1">
      <alignment horizontal="center" vertical="center" wrapText="1"/>
    </xf>
    <xf numFmtId="0" fontId="60" fillId="25" borderId="51" xfId="1" applyFont="1" applyFill="1" applyBorder="1" applyAlignment="1">
      <alignment horizontal="justify" vertical="center" wrapText="1"/>
    </xf>
    <xf numFmtId="14" fontId="60" fillId="0" borderId="33" xfId="1" applyNumberFormat="1" applyFont="1" applyBorder="1" applyAlignment="1">
      <alignment horizontal="center" vertical="center" wrapText="1"/>
    </xf>
    <xf numFmtId="0" fontId="60" fillId="25" borderId="33" xfId="1" applyFont="1" applyFill="1" applyBorder="1" applyAlignment="1">
      <alignment horizontal="center" vertical="center" wrapText="1"/>
    </xf>
    <xf numFmtId="0" fontId="60" fillId="25" borderId="28" xfId="1" applyFont="1" applyFill="1" applyBorder="1" applyAlignment="1">
      <alignment horizontal="justify" vertical="center" wrapText="1"/>
    </xf>
    <xf numFmtId="14" fontId="60" fillId="25" borderId="26" xfId="1" applyNumberFormat="1" applyFont="1" applyFill="1" applyBorder="1" applyAlignment="1">
      <alignment horizontal="center" vertical="center" wrapText="1"/>
    </xf>
    <xf numFmtId="14" fontId="60" fillId="25" borderId="31" xfId="1" applyNumberFormat="1" applyFont="1" applyFill="1" applyBorder="1" applyAlignment="1">
      <alignment horizontal="center" vertical="center" wrapText="1"/>
    </xf>
    <xf numFmtId="0" fontId="60" fillId="25" borderId="22" xfId="1" applyFont="1" applyFill="1" applyBorder="1" applyAlignment="1">
      <alignment horizontal="center" vertical="center" wrapText="1"/>
    </xf>
    <xf numFmtId="0" fontId="60" fillId="25" borderId="52" xfId="1" applyFont="1" applyFill="1" applyBorder="1" applyAlignment="1">
      <alignment horizontal="justify" vertical="center" wrapText="1"/>
    </xf>
    <xf numFmtId="14" fontId="60" fillId="18" borderId="30" xfId="1" applyNumberFormat="1" applyFont="1" applyFill="1" applyBorder="1" applyAlignment="1">
      <alignment horizontal="center" vertical="center" wrapText="1"/>
    </xf>
    <xf numFmtId="14" fontId="60" fillId="18" borderId="52" xfId="1" applyNumberFormat="1" applyFont="1" applyFill="1" applyBorder="1" applyAlignment="1">
      <alignment horizontal="center" vertical="center" wrapText="1"/>
    </xf>
    <xf numFmtId="0" fontId="60" fillId="25" borderId="30" xfId="1" applyFont="1" applyFill="1" applyBorder="1" applyAlignment="1">
      <alignment horizontal="center" vertical="center" wrapText="1"/>
    </xf>
    <xf numFmtId="0" fontId="60" fillId="25" borderId="23" xfId="1" applyFont="1" applyFill="1" applyAlignment="1">
      <alignment horizontal="justify" vertical="center" wrapText="1"/>
    </xf>
    <xf numFmtId="14" fontId="60" fillId="18" borderId="26" xfId="1" applyNumberFormat="1" applyFont="1" applyFill="1" applyBorder="1" applyAlignment="1">
      <alignment vertical="center" wrapText="1"/>
    </xf>
    <xf numFmtId="14" fontId="60" fillId="18" borderId="28" xfId="1" applyNumberFormat="1" applyFont="1" applyFill="1" applyBorder="1" applyAlignment="1">
      <alignment vertical="center" wrapText="1"/>
    </xf>
    <xf numFmtId="0" fontId="60" fillId="25" borderId="26" xfId="1" applyFont="1" applyFill="1" applyBorder="1" applyAlignment="1">
      <alignment vertical="center" wrapText="1"/>
    </xf>
    <xf numFmtId="0" fontId="60" fillId="25" borderId="46" xfId="1" applyFont="1" applyFill="1" applyBorder="1" applyAlignment="1">
      <alignment horizontal="justify" vertical="center" wrapText="1"/>
    </xf>
    <xf numFmtId="14" fontId="60" fillId="18" borderId="45" xfId="1" applyNumberFormat="1" applyFont="1" applyFill="1" applyBorder="1" applyAlignment="1">
      <alignment vertical="center" wrapText="1"/>
    </xf>
    <xf numFmtId="14" fontId="60" fillId="18" borderId="46" xfId="1" applyNumberFormat="1" applyFont="1" applyFill="1" applyBorder="1" applyAlignment="1">
      <alignment vertical="center" wrapText="1"/>
    </xf>
    <xf numFmtId="0" fontId="60" fillId="25" borderId="45" xfId="1" applyFont="1" applyFill="1" applyBorder="1" applyAlignment="1">
      <alignment vertical="center" wrapText="1"/>
    </xf>
    <xf numFmtId="0" fontId="60" fillId="28" borderId="33" xfId="2" applyFont="1" applyFill="1" applyBorder="1"/>
    <xf numFmtId="0" fontId="60" fillId="28" borderId="33" xfId="2" applyFont="1" applyFill="1" applyBorder="1" applyAlignment="1">
      <alignment vertical="center"/>
    </xf>
    <xf numFmtId="0" fontId="60" fillId="25" borderId="34" xfId="1" applyFont="1" applyFill="1" applyBorder="1" applyAlignment="1">
      <alignment horizontal="justify" vertical="center" wrapText="1"/>
    </xf>
    <xf numFmtId="14" fontId="60" fillId="25" borderId="34" xfId="1" applyNumberFormat="1" applyFont="1" applyFill="1" applyBorder="1" applyAlignment="1">
      <alignment horizontal="center" vertical="center" wrapText="1"/>
    </xf>
    <xf numFmtId="0" fontId="60" fillId="25" borderId="34" xfId="1" applyFont="1" applyFill="1" applyBorder="1" applyAlignment="1">
      <alignment horizontal="center" vertical="center" wrapText="1"/>
    </xf>
    <xf numFmtId="0" fontId="60" fillId="28" borderId="27" xfId="2" applyFont="1" applyFill="1" applyBorder="1"/>
    <xf numFmtId="0" fontId="60" fillId="28" borderId="27" xfId="2" applyFont="1" applyFill="1" applyBorder="1" applyAlignment="1">
      <alignment vertical="center"/>
    </xf>
    <xf numFmtId="0" fontId="60" fillId="28" borderId="25" xfId="2" applyFont="1" applyFill="1" applyBorder="1"/>
    <xf numFmtId="0" fontId="60" fillId="25" borderId="30" xfId="1" applyFont="1" applyFill="1" applyBorder="1" applyAlignment="1">
      <alignment horizontal="justify" vertical="center" wrapText="1"/>
    </xf>
    <xf numFmtId="14" fontId="60" fillId="28" borderId="52" xfId="1" applyNumberFormat="1" applyFont="1" applyFill="1" applyBorder="1" applyAlignment="1">
      <alignment horizontal="center" vertical="center" wrapText="1"/>
    </xf>
    <xf numFmtId="0" fontId="60" fillId="25" borderId="30" xfId="1" applyFont="1" applyFill="1" applyBorder="1" applyAlignment="1">
      <alignment vertical="center" wrapText="1"/>
    </xf>
    <xf numFmtId="0" fontId="60" fillId="25" borderId="26" xfId="1" applyFont="1" applyFill="1" applyBorder="1" applyAlignment="1">
      <alignment horizontal="justify" vertical="center" wrapText="1"/>
    </xf>
    <xf numFmtId="0" fontId="60" fillId="28" borderId="28" xfId="1" applyFont="1" applyFill="1" applyBorder="1" applyAlignment="1">
      <alignment horizontal="center" vertical="center" wrapText="1"/>
    </xf>
    <xf numFmtId="14" fontId="60" fillId="28" borderId="28" xfId="1" applyNumberFormat="1" applyFont="1" applyFill="1" applyBorder="1" applyAlignment="1">
      <alignment horizontal="center" vertical="center" wrapText="1"/>
    </xf>
    <xf numFmtId="0" fontId="60" fillId="28" borderId="45" xfId="2" applyFont="1" applyFill="1" applyBorder="1"/>
    <xf numFmtId="0" fontId="60" fillId="28" borderId="45" xfId="2" applyFont="1" applyFill="1" applyBorder="1" applyAlignment="1">
      <alignment vertical="center"/>
    </xf>
    <xf numFmtId="0" fontId="60" fillId="28" borderId="44" xfId="2" applyFont="1" applyFill="1" applyBorder="1"/>
    <xf numFmtId="0" fontId="60" fillId="25" borderId="45" xfId="1" applyFont="1" applyFill="1" applyBorder="1" applyAlignment="1">
      <alignment horizontal="justify" vertical="center" wrapText="1"/>
    </xf>
    <xf numFmtId="0" fontId="60" fillId="28" borderId="46" xfId="1" applyFont="1" applyFill="1" applyBorder="1" applyAlignment="1">
      <alignment horizontal="center" vertical="center" wrapText="1"/>
    </xf>
    <xf numFmtId="0" fontId="60" fillId="21" borderId="33" xfId="2" applyFont="1" applyFill="1" applyBorder="1" applyAlignment="1">
      <alignment horizontal="center"/>
    </xf>
    <xf numFmtId="0" fontId="60" fillId="21" borderId="27" xfId="2" applyFont="1" applyFill="1" applyBorder="1" applyAlignment="1">
      <alignment horizontal="center"/>
    </xf>
    <xf numFmtId="0" fontId="60" fillId="21" borderId="25" xfId="2" applyFont="1" applyFill="1" applyBorder="1" applyAlignment="1">
      <alignment horizontal="center"/>
    </xf>
    <xf numFmtId="0" fontId="60" fillId="21" borderId="30" xfId="2" applyFont="1" applyFill="1" applyBorder="1" applyAlignment="1">
      <alignment horizontal="center" vertical="center" wrapText="1"/>
    </xf>
    <xf numFmtId="0" fontId="60" fillId="21" borderId="30" xfId="2" applyFont="1" applyFill="1" applyBorder="1" applyAlignment="1">
      <alignment horizontal="center" vertical="center"/>
    </xf>
    <xf numFmtId="0" fontId="60" fillId="21" borderId="27" xfId="2" applyFont="1" applyFill="1" applyBorder="1" applyAlignment="1">
      <alignment horizontal="center" vertical="center"/>
    </xf>
    <xf numFmtId="0" fontId="60" fillId="21" borderId="25" xfId="2" applyFont="1" applyFill="1" applyBorder="1" applyAlignment="1">
      <alignment horizontal="center" vertical="center"/>
    </xf>
    <xf numFmtId="0" fontId="60" fillId="21" borderId="44" xfId="2" applyFont="1" applyFill="1" applyBorder="1" applyAlignment="1">
      <alignment horizontal="center" vertical="center" wrapText="1"/>
    </xf>
    <xf numFmtId="0" fontId="60" fillId="21" borderId="44" xfId="2" applyFont="1" applyFill="1" applyBorder="1" applyAlignment="1">
      <alignment horizontal="center" vertical="center"/>
    </xf>
    <xf numFmtId="0" fontId="60" fillId="21" borderId="45" xfId="2" applyFont="1" applyFill="1" applyBorder="1" applyAlignment="1">
      <alignment horizontal="center" vertical="center"/>
    </xf>
    <xf numFmtId="0" fontId="60" fillId="29" borderId="26" xfId="2" applyFont="1" applyFill="1" applyBorder="1" applyAlignment="1">
      <alignment horizontal="center" vertical="center" wrapText="1"/>
    </xf>
    <xf numFmtId="0" fontId="60" fillId="29" borderId="30" xfId="2" applyFont="1" applyFill="1" applyBorder="1" applyAlignment="1">
      <alignment horizontal="center" vertical="center" wrapText="1"/>
    </xf>
    <xf numFmtId="0" fontId="60" fillId="30" borderId="33" xfId="2" applyFont="1" applyFill="1" applyBorder="1" applyAlignment="1">
      <alignment horizontal="center" vertical="center" wrapText="1"/>
    </xf>
    <xf numFmtId="0" fontId="60" fillId="30" borderId="33" xfId="2" applyFont="1" applyFill="1" applyBorder="1" applyAlignment="1">
      <alignment horizontal="center" vertical="center"/>
    </xf>
    <xf numFmtId="0" fontId="60" fillId="30" borderId="30" xfId="2" applyFont="1" applyFill="1" applyBorder="1" applyAlignment="1">
      <alignment horizontal="center" vertical="center" wrapText="1"/>
    </xf>
    <xf numFmtId="0" fontId="60" fillId="30" borderId="26" xfId="2" applyFont="1" applyFill="1" applyBorder="1" applyAlignment="1">
      <alignment horizontal="center" vertical="center" wrapText="1"/>
    </xf>
    <xf numFmtId="0" fontId="60" fillId="30" borderId="27" xfId="2" applyFont="1" applyFill="1" applyBorder="1" applyAlignment="1">
      <alignment horizontal="center" vertical="center" wrapText="1"/>
    </xf>
    <xf numFmtId="0" fontId="60" fillId="30" borderId="25" xfId="2" applyFont="1" applyFill="1" applyBorder="1" applyAlignment="1">
      <alignment horizontal="center" vertical="center" wrapText="1"/>
    </xf>
    <xf numFmtId="0" fontId="60" fillId="30" borderId="45" xfId="2" applyFont="1" applyFill="1" applyBorder="1" applyAlignment="1">
      <alignment horizontal="center" vertical="center" wrapText="1"/>
    </xf>
    <xf numFmtId="0" fontId="69" fillId="0" borderId="23" xfId="2" applyFont="1" applyAlignment="1">
      <alignment vertical="center"/>
    </xf>
    <xf numFmtId="0" fontId="8" fillId="2" borderId="3" xfId="0" applyFont="1" applyFill="1" applyBorder="1" applyAlignment="1">
      <alignment horizontal="center" vertical="center" wrapText="1"/>
    </xf>
    <xf numFmtId="0" fontId="3" fillId="0" borderId="10" xfId="0" applyFont="1" applyBorder="1"/>
    <xf numFmtId="0" fontId="3" fillId="0" borderId="4" xfId="0" applyFont="1" applyBorder="1"/>
    <xf numFmtId="0" fontId="6" fillId="2" borderId="3" xfId="0" applyFont="1" applyFill="1" applyBorder="1" applyAlignment="1">
      <alignment horizontal="center" vertical="center" wrapText="1"/>
    </xf>
    <xf numFmtId="0" fontId="3" fillId="0" borderId="11" xfId="0" applyFont="1" applyBorder="1"/>
    <xf numFmtId="0" fontId="6" fillId="3"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7"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7" fillId="0" borderId="2" xfId="0" applyFont="1" applyBorder="1" applyAlignment="1">
      <alignment horizontal="center" vertical="center" wrapText="1"/>
    </xf>
    <xf numFmtId="0" fontId="3" fillId="0" borderId="6" xfId="0" applyFont="1" applyBorder="1"/>
    <xf numFmtId="0" fontId="3" fillId="0" borderId="8" xfId="0" applyFont="1" applyBorder="1"/>
    <xf numFmtId="0" fontId="2" fillId="0" borderId="1" xfId="0" applyFont="1" applyBorder="1" applyAlignment="1">
      <alignment horizontal="center" vertical="center" wrapText="1"/>
    </xf>
    <xf numFmtId="0" fontId="3" fillId="0" borderId="2" xfId="0" applyFont="1" applyBorder="1"/>
    <xf numFmtId="0" fontId="3" fillId="0" borderId="5" xfId="0" applyFont="1" applyBorder="1"/>
    <xf numFmtId="0" fontId="3" fillId="0" borderId="7" xfId="0" applyFont="1" applyBorder="1"/>
    <xf numFmtId="0" fontId="4" fillId="0" borderId="3" xfId="0" applyFont="1" applyBorder="1" applyAlignment="1">
      <alignment horizontal="center" vertical="center" wrapText="1"/>
    </xf>
    <xf numFmtId="0" fontId="4" fillId="5" borderId="12"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 fillId="0" borderId="15" xfId="0" applyFont="1" applyBorder="1"/>
    <xf numFmtId="0" fontId="3" fillId="0" borderId="16" xfId="0" applyFont="1" applyBorder="1"/>
    <xf numFmtId="0" fontId="4" fillId="4"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14" fillId="9" borderId="3" xfId="0" applyFont="1" applyFill="1" applyBorder="1" applyAlignment="1">
      <alignment horizontal="center"/>
    </xf>
    <xf numFmtId="0" fontId="14" fillId="9" borderId="12" xfId="0" applyFont="1" applyFill="1" applyBorder="1" applyAlignment="1">
      <alignment horizontal="center" vertical="center" wrapText="1"/>
    </xf>
    <xf numFmtId="0" fontId="14" fillId="7" borderId="3" xfId="0" applyFont="1" applyFill="1" applyBorder="1" applyAlignment="1">
      <alignment horizontal="center" vertical="center" wrapText="1"/>
    </xf>
    <xf numFmtId="0" fontId="2"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9" fillId="4" borderId="3"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4" fillId="8" borderId="3" xfId="0" applyFont="1" applyFill="1" applyBorder="1" applyAlignment="1">
      <alignment horizontal="center" vertical="center"/>
    </xf>
    <xf numFmtId="0" fontId="14" fillId="7"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2" borderId="1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7" fillId="0" borderId="12" xfId="0" applyFont="1" applyBorder="1" applyAlignment="1">
      <alignment horizontal="center" vertical="center"/>
    </xf>
    <xf numFmtId="0" fontId="2" fillId="0" borderId="12" xfId="0" applyFont="1" applyBorder="1" applyAlignment="1">
      <alignment horizontal="left" vertical="center" wrapText="1"/>
    </xf>
    <xf numFmtId="0" fontId="15" fillId="5" borderId="21"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51" fillId="0" borderId="23" xfId="0" applyFont="1" applyBorder="1" applyAlignment="1">
      <alignment horizontal="left" wrapText="1"/>
    </xf>
    <xf numFmtId="0" fontId="51" fillId="0" borderId="23" xfId="0" applyFont="1" applyBorder="1" applyAlignment="1">
      <alignment horizontal="left"/>
    </xf>
    <xf numFmtId="0" fontId="13" fillId="0" borderId="12" xfId="0" applyFont="1" applyBorder="1" applyAlignment="1">
      <alignment horizontal="center" vertical="center" wrapText="1"/>
    </xf>
    <xf numFmtId="0" fontId="13" fillId="0" borderId="12" xfId="0" applyFont="1" applyBorder="1" applyAlignment="1">
      <alignment horizontal="left" vertical="center" wrapText="1"/>
    </xf>
    <xf numFmtId="0" fontId="13" fillId="0" borderId="13" xfId="0" applyFont="1" applyBorder="1" applyAlignment="1">
      <alignment horizontal="center" vertical="center" wrapText="1"/>
    </xf>
    <xf numFmtId="0" fontId="14" fillId="0" borderId="12" xfId="0" applyFont="1" applyBorder="1" applyAlignment="1">
      <alignment horizontal="center" vertical="center"/>
    </xf>
    <xf numFmtId="0" fontId="13" fillId="3" borderId="17" xfId="0" applyFont="1" applyFill="1" applyBorder="1" applyAlignment="1">
      <alignment horizontal="center" vertical="center" wrapText="1"/>
    </xf>
    <xf numFmtId="0" fontId="3" fillId="0" borderId="18" xfId="0" applyFont="1" applyBorder="1"/>
    <xf numFmtId="0" fontId="13" fillId="3" borderId="12" xfId="0" applyFont="1" applyFill="1" applyBorder="1" applyAlignment="1">
      <alignment horizontal="center" vertical="center" wrapText="1"/>
    </xf>
    <xf numFmtId="0" fontId="13" fillId="4" borderId="12" xfId="0" applyFont="1" applyFill="1" applyBorder="1" applyAlignment="1">
      <alignment horizontal="left" vertical="center" wrapText="1"/>
    </xf>
    <xf numFmtId="0" fontId="13" fillId="4" borderId="12"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0" fillId="0" borderId="0" xfId="0" applyFont="1" applyAlignment="1"/>
    <xf numFmtId="0" fontId="13" fillId="0" borderId="6" xfId="0" applyFont="1" applyBorder="1" applyAlignment="1">
      <alignment horizontal="center" vertical="center" wrapText="1"/>
    </xf>
    <xf numFmtId="0" fontId="14" fillId="4" borderId="12" xfId="0" applyFont="1" applyFill="1" applyBorder="1" applyAlignment="1">
      <alignment horizontal="center" vertical="center" wrapText="1"/>
    </xf>
    <xf numFmtId="0" fontId="14" fillId="4" borderId="12" xfId="0" applyFont="1" applyFill="1" applyBorder="1" applyAlignment="1">
      <alignment horizontal="left" vertical="center" wrapText="1"/>
    </xf>
    <xf numFmtId="164" fontId="13" fillId="13" borderId="12" xfId="0" applyNumberFormat="1" applyFont="1" applyFill="1" applyBorder="1" applyAlignment="1">
      <alignment horizontal="center" vertical="center" wrapText="1"/>
    </xf>
    <xf numFmtId="0" fontId="13" fillId="13" borderId="12" xfId="0" applyFont="1" applyFill="1" applyBorder="1" applyAlignment="1">
      <alignment horizontal="center" vertical="center" wrapText="1"/>
    </xf>
    <xf numFmtId="0" fontId="13" fillId="0" borderId="12" xfId="0" applyFont="1" applyBorder="1" applyAlignment="1">
      <alignment horizontal="center" wrapText="1"/>
    </xf>
    <xf numFmtId="0" fontId="13" fillId="13" borderId="12" xfId="0" applyFont="1" applyFill="1" applyBorder="1" applyAlignment="1">
      <alignment horizontal="left" vertical="center" wrapText="1"/>
    </xf>
    <xf numFmtId="0" fontId="14" fillId="0" borderId="12" xfId="0" applyFont="1" applyBorder="1" applyAlignment="1">
      <alignment horizontal="center" vertical="center" wrapText="1"/>
    </xf>
    <xf numFmtId="0" fontId="29" fillId="0" borderId="3" xfId="0" applyFont="1" applyBorder="1" applyAlignment="1">
      <alignment horizontal="center" vertical="center" wrapText="1"/>
    </xf>
    <xf numFmtId="0" fontId="10" fillId="10" borderId="3"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14" fillId="15" borderId="3" xfId="0" applyFont="1" applyFill="1" applyBorder="1" applyAlignment="1">
      <alignment horizontal="center"/>
    </xf>
    <xf numFmtId="0" fontId="9" fillId="11" borderId="12" xfId="0" applyFont="1" applyFill="1" applyBorder="1" applyAlignment="1">
      <alignment horizontal="center" vertical="center" wrapText="1"/>
    </xf>
    <xf numFmtId="0" fontId="14" fillId="15" borderId="12"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4" fillId="10" borderId="1" xfId="0" applyFont="1" applyFill="1" applyBorder="1" applyAlignment="1">
      <alignment horizontal="center" vertical="center"/>
    </xf>
    <xf numFmtId="0" fontId="12" fillId="3" borderId="17"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3" fillId="4" borderId="17" xfId="0" applyFont="1" applyFill="1" applyBorder="1" applyAlignment="1">
      <alignment horizontal="left" vertical="center" wrapText="1"/>
    </xf>
    <xf numFmtId="0" fontId="13" fillId="4" borderId="17" xfId="0" applyFont="1" applyFill="1" applyBorder="1" applyAlignment="1">
      <alignment horizontal="center" vertical="center" wrapText="1"/>
    </xf>
    <xf numFmtId="0" fontId="14" fillId="12" borderId="1" xfId="0" applyFont="1" applyFill="1" applyBorder="1" applyAlignment="1">
      <alignment horizontal="center" vertical="center" wrapText="1"/>
    </xf>
    <xf numFmtId="0" fontId="15" fillId="14" borderId="21" xfId="0" applyFont="1" applyFill="1" applyBorder="1" applyAlignment="1">
      <alignment horizontal="center" vertical="center" wrapText="1"/>
    </xf>
    <xf numFmtId="0" fontId="15" fillId="14" borderId="15" xfId="0" applyFont="1" applyFill="1" applyBorder="1" applyAlignment="1">
      <alignment horizontal="center" vertical="center" wrapText="1"/>
    </xf>
    <xf numFmtId="0" fontId="15" fillId="14" borderId="2" xfId="0" applyFont="1" applyFill="1" applyBorder="1" applyAlignment="1">
      <alignment horizontal="center" vertical="center" wrapText="1"/>
    </xf>
    <xf numFmtId="0" fontId="15" fillId="14" borderId="24" xfId="0" applyFont="1" applyFill="1" applyBorder="1" applyAlignment="1">
      <alignment horizontal="center" vertical="center" wrapText="1"/>
    </xf>
    <xf numFmtId="0" fontId="15" fillId="14" borderId="16" xfId="0" applyFont="1" applyFill="1" applyBorder="1" applyAlignment="1">
      <alignment horizontal="center" vertical="center" wrapText="1"/>
    </xf>
    <xf numFmtId="0" fontId="15" fillId="14" borderId="8" xfId="0" applyFont="1" applyFill="1" applyBorder="1" applyAlignment="1">
      <alignment horizontal="center" vertical="center" wrapText="1"/>
    </xf>
    <xf numFmtId="0" fontId="79" fillId="4" borderId="22" xfId="0" applyFont="1" applyFill="1" applyBorder="1" applyAlignment="1">
      <alignment horizontal="left" vertical="center" wrapText="1"/>
    </xf>
    <xf numFmtId="0" fontId="79" fillId="4" borderId="20" xfId="0" applyFont="1" applyFill="1" applyBorder="1" applyAlignment="1">
      <alignment horizontal="left" vertical="center" wrapText="1"/>
    </xf>
    <xf numFmtId="0" fontId="79" fillId="4" borderId="19" xfId="0" applyFont="1" applyFill="1" applyBorder="1" applyAlignment="1">
      <alignment horizontal="left" vertical="center" wrapText="1"/>
    </xf>
    <xf numFmtId="0" fontId="14" fillId="12" borderId="3" xfId="0" applyFont="1" applyFill="1" applyBorder="1" applyAlignment="1">
      <alignment horizontal="center" vertical="center" wrapText="1"/>
    </xf>
    <xf numFmtId="0" fontId="14" fillId="0" borderId="13" xfId="0" applyFont="1" applyBorder="1" applyAlignment="1">
      <alignment horizontal="center" vertical="center"/>
    </xf>
    <xf numFmtId="0" fontId="9" fillId="13" borderId="1" xfId="0" applyFont="1" applyFill="1" applyBorder="1" applyAlignment="1">
      <alignment horizontal="center" vertical="center" wrapText="1"/>
    </xf>
    <xf numFmtId="0" fontId="2" fillId="14" borderId="12" xfId="0" applyFont="1" applyFill="1" applyBorder="1" applyAlignment="1">
      <alignment horizontal="center" vertical="center" wrapText="1"/>
    </xf>
    <xf numFmtId="0" fontId="31" fillId="4" borderId="12"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52" fillId="14" borderId="12" xfId="0" applyFont="1" applyFill="1" applyBorder="1" applyAlignment="1">
      <alignment horizontal="center" vertical="center" wrapText="1"/>
    </xf>
    <xf numFmtId="0" fontId="2" fillId="13" borderId="12" xfId="0" applyFont="1" applyFill="1" applyBorder="1" applyAlignment="1">
      <alignment horizontal="center" vertical="center" wrapText="1"/>
    </xf>
    <xf numFmtId="164" fontId="2" fillId="13" borderId="12" xfId="0" applyNumberFormat="1" applyFont="1" applyFill="1" applyBorder="1" applyAlignment="1">
      <alignment horizontal="center" vertical="center" wrapText="1"/>
    </xf>
    <xf numFmtId="0" fontId="30" fillId="14" borderId="21" xfId="0" applyFont="1" applyFill="1" applyBorder="1" applyAlignment="1">
      <alignment horizontal="center" vertical="center" wrapText="1"/>
    </xf>
    <xf numFmtId="0" fontId="30" fillId="14" borderId="15"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24" xfId="0" applyFont="1" applyFill="1" applyBorder="1" applyAlignment="1">
      <alignment horizontal="center" vertical="center" wrapText="1"/>
    </xf>
    <xf numFmtId="0" fontId="30" fillId="14" borderId="16" xfId="0" applyFont="1" applyFill="1" applyBorder="1" applyAlignment="1">
      <alignment horizontal="center" vertical="center" wrapText="1"/>
    </xf>
    <xf numFmtId="0" fontId="30" fillId="14" borderId="8" xfId="0" applyFont="1" applyFill="1" applyBorder="1" applyAlignment="1">
      <alignment horizontal="center" vertical="center" wrapText="1"/>
    </xf>
    <xf numFmtId="0" fontId="77" fillId="14" borderId="22" xfId="0" applyFont="1" applyFill="1" applyBorder="1" applyAlignment="1">
      <alignment horizontal="center" vertical="center" wrapText="1"/>
    </xf>
    <xf numFmtId="0" fontId="77" fillId="14" borderId="20" xfId="0" applyFont="1" applyFill="1" applyBorder="1" applyAlignment="1">
      <alignment horizontal="center" vertical="center" wrapText="1"/>
    </xf>
    <xf numFmtId="0" fontId="2" fillId="13" borderId="12" xfId="0" applyFont="1" applyFill="1" applyBorder="1" applyAlignment="1">
      <alignment horizontal="left" vertical="center" wrapText="1"/>
    </xf>
    <xf numFmtId="164" fontId="2" fillId="13" borderId="12" xfId="0" applyNumberFormat="1" applyFont="1" applyFill="1" applyBorder="1" applyAlignment="1">
      <alignment horizontal="left" vertical="center" wrapText="1"/>
    </xf>
    <xf numFmtId="0" fontId="13" fillId="0" borderId="15"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32" fillId="14" borderId="21" xfId="0" applyFont="1" applyFill="1" applyBorder="1" applyAlignment="1">
      <alignment horizontal="center" vertical="center" wrapText="1"/>
    </xf>
    <xf numFmtId="0" fontId="32" fillId="14" borderId="15"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24" xfId="0" applyFont="1" applyFill="1" applyBorder="1" applyAlignment="1">
      <alignment horizontal="center" vertical="center" wrapText="1"/>
    </xf>
    <xf numFmtId="0" fontId="32" fillId="14" borderId="16" xfId="0" applyFont="1" applyFill="1" applyBorder="1" applyAlignment="1">
      <alignment horizontal="center" vertical="center" wrapText="1"/>
    </xf>
    <xf numFmtId="0" fontId="32" fillId="14" borderId="8" xfId="0" applyFont="1" applyFill="1" applyBorder="1" applyAlignment="1">
      <alignment horizontal="center" vertical="center" wrapText="1"/>
    </xf>
    <xf numFmtId="0" fontId="14" fillId="15" borderId="3" xfId="0" applyFont="1" applyFill="1" applyBorder="1" applyAlignment="1">
      <alignment horizontal="center" vertical="center"/>
    </xf>
    <xf numFmtId="0" fontId="9" fillId="10" borderId="3"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2" fillId="4" borderId="12" xfId="0" applyFont="1" applyFill="1" applyBorder="1" applyAlignment="1">
      <alignment vertical="center" wrapText="1"/>
    </xf>
    <xf numFmtId="0" fontId="2" fillId="0" borderId="15" xfId="0" applyFont="1" applyBorder="1" applyAlignment="1">
      <alignment horizontal="center" vertical="center" wrapText="1"/>
    </xf>
    <xf numFmtId="0" fontId="16" fillId="4" borderId="12"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2" fillId="0" borderId="2" xfId="0" applyFont="1" applyBorder="1" applyAlignment="1">
      <alignment horizontal="center" vertical="center" wrapText="1"/>
    </xf>
    <xf numFmtId="0" fontId="77" fillId="4" borderId="30" xfId="0" applyFont="1" applyFill="1" applyBorder="1" applyAlignment="1">
      <alignment horizontal="left" vertical="center" wrapText="1"/>
    </xf>
    <xf numFmtId="0" fontId="77" fillId="4" borderId="27" xfId="0" applyFont="1" applyFill="1" applyBorder="1" applyAlignment="1">
      <alignment horizontal="left" vertical="center" wrapText="1"/>
    </xf>
    <xf numFmtId="0" fontId="35" fillId="14" borderId="21" xfId="0" applyFont="1" applyFill="1" applyBorder="1" applyAlignment="1">
      <alignment horizontal="center" vertical="center" wrapText="1"/>
    </xf>
    <xf numFmtId="0" fontId="35" fillId="14" borderId="15"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5" fillId="14" borderId="16"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77" fillId="4" borderId="26" xfId="0" applyFont="1" applyFill="1" applyBorder="1" applyAlignment="1">
      <alignment horizontal="left" vertical="center" wrapText="1"/>
    </xf>
    <xf numFmtId="0" fontId="2" fillId="4" borderId="21" xfId="0" applyFont="1" applyFill="1" applyBorder="1" applyAlignment="1">
      <alignment horizontal="center" vertical="center" wrapText="1"/>
    </xf>
    <xf numFmtId="0" fontId="3" fillId="0" borderId="24" xfId="0" applyFont="1" applyBorder="1"/>
    <xf numFmtId="0" fontId="16" fillId="0" borderId="12" xfId="0" applyFont="1" applyBorder="1" applyAlignment="1">
      <alignment horizontal="center" vertical="center" wrapText="1"/>
    </xf>
    <xf numFmtId="0" fontId="77" fillId="4" borderId="22" xfId="0" applyFont="1" applyFill="1" applyBorder="1" applyAlignment="1">
      <alignment horizontal="left" vertical="center" wrapText="1"/>
    </xf>
    <xf numFmtId="0" fontId="77" fillId="4" borderId="19" xfId="0" applyFont="1" applyFill="1" applyBorder="1" applyAlignment="1">
      <alignment horizontal="left" vertical="center" wrapText="1"/>
    </xf>
    <xf numFmtId="0" fontId="51" fillId="0" borderId="19" xfId="0" applyFont="1" applyBorder="1" applyAlignment="1">
      <alignment horizontal="left" vertical="center" wrapText="1"/>
    </xf>
    <xf numFmtId="0" fontId="51" fillId="0" borderId="19" xfId="0" applyFont="1" applyBorder="1" applyAlignment="1">
      <alignment horizontal="left" vertical="center"/>
    </xf>
    <xf numFmtId="0" fontId="51" fillId="0" borderId="20" xfId="0" applyFont="1" applyBorder="1" applyAlignment="1">
      <alignment horizontal="left" vertical="center"/>
    </xf>
    <xf numFmtId="0" fontId="2" fillId="4" borderId="22" xfId="0" applyFont="1" applyFill="1" applyBorder="1" applyAlignment="1">
      <alignment horizontal="left" vertical="center" wrapText="1"/>
    </xf>
    <xf numFmtId="0" fontId="2" fillId="4" borderId="19" xfId="0" applyFont="1" applyFill="1" applyBorder="1" applyAlignment="1">
      <alignment horizontal="left" vertical="center" wrapText="1"/>
    </xf>
    <xf numFmtId="0" fontId="2" fillId="4" borderId="20" xfId="0" applyFont="1" applyFill="1" applyBorder="1" applyAlignment="1">
      <alignment horizontal="left" vertical="center" wrapText="1"/>
    </xf>
    <xf numFmtId="0" fontId="2" fillId="13" borderId="17"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6" xfId="0" applyFont="1" applyBorder="1" applyAlignment="1">
      <alignment horizontal="center" vertical="center" wrapText="1"/>
    </xf>
    <xf numFmtId="0" fontId="7" fillId="0" borderId="13" xfId="0" applyFont="1" applyBorder="1" applyAlignment="1">
      <alignment horizontal="center" vertical="center"/>
    </xf>
    <xf numFmtId="0" fontId="2" fillId="3" borderId="17" xfId="0" applyFont="1" applyFill="1" applyBorder="1" applyAlignment="1">
      <alignment horizontal="center" vertical="center" wrapText="1"/>
    </xf>
    <xf numFmtId="0" fontId="7" fillId="0" borderId="12" xfId="0" applyFont="1" applyBorder="1" applyAlignment="1">
      <alignment horizontal="left" vertical="center" wrapText="1"/>
    </xf>
    <xf numFmtId="0" fontId="7" fillId="4" borderId="12" xfId="0" applyFont="1" applyFill="1" applyBorder="1" applyAlignment="1">
      <alignment horizontal="center" vertical="center" wrapText="1"/>
    </xf>
    <xf numFmtId="0" fontId="7" fillId="0" borderId="12" xfId="0" applyFont="1" applyBorder="1" applyAlignment="1">
      <alignment horizontal="left"/>
    </xf>
    <xf numFmtId="0" fontId="16" fillId="3" borderId="17" xfId="0" applyFont="1" applyFill="1" applyBorder="1" applyAlignment="1">
      <alignment horizontal="center" vertical="center" wrapText="1"/>
    </xf>
    <xf numFmtId="16" fontId="2" fillId="4" borderId="12" xfId="0" applyNumberFormat="1" applyFont="1" applyFill="1" applyBorder="1" applyAlignment="1">
      <alignment horizontal="center" vertical="center" wrapText="1"/>
    </xf>
    <xf numFmtId="0" fontId="2" fillId="4" borderId="17" xfId="0" applyFont="1" applyFill="1" applyBorder="1" applyAlignment="1">
      <alignment horizontal="center" vertical="center" wrapText="1"/>
    </xf>
    <xf numFmtId="164" fontId="2" fillId="13" borderId="17" xfId="0" applyNumberFormat="1" applyFont="1" applyFill="1" applyBorder="1" applyAlignment="1">
      <alignment horizontal="center" vertical="center" wrapText="1"/>
    </xf>
    <xf numFmtId="9" fontId="2" fillId="4" borderId="17" xfId="0" applyNumberFormat="1" applyFont="1" applyFill="1" applyBorder="1" applyAlignment="1">
      <alignment horizontal="center" vertical="center" wrapText="1"/>
    </xf>
    <xf numFmtId="9" fontId="2" fillId="4" borderId="12" xfId="0" applyNumberFormat="1" applyFont="1" applyFill="1" applyBorder="1" applyAlignment="1">
      <alignment horizontal="center" vertical="center" wrapText="1"/>
    </xf>
    <xf numFmtId="0" fontId="2" fillId="0" borderId="13" xfId="0" applyFont="1" applyBorder="1" applyAlignment="1">
      <alignment horizontal="left" vertical="center" wrapText="1"/>
    </xf>
    <xf numFmtId="0" fontId="36" fillId="0" borderId="13" xfId="0" applyFont="1" applyBorder="1" applyAlignment="1">
      <alignment horizontal="center" vertical="center" wrapText="1"/>
    </xf>
    <xf numFmtId="0" fontId="2" fillId="4" borderId="25" xfId="0" applyFont="1" applyFill="1" applyBorder="1" applyAlignment="1">
      <alignment horizontal="left" vertical="center" wrapText="1"/>
    </xf>
    <xf numFmtId="0" fontId="51" fillId="0" borderId="25" xfId="0" applyFont="1" applyBorder="1" applyAlignment="1">
      <alignment horizontal="left" vertical="center" wrapText="1"/>
    </xf>
    <xf numFmtId="0" fontId="51" fillId="0" borderId="25" xfId="0" applyFont="1" applyBorder="1" applyAlignment="1">
      <alignment horizontal="left" vertical="center"/>
    </xf>
    <xf numFmtId="0" fontId="2" fillId="4" borderId="5" xfId="0" applyFont="1" applyFill="1" applyBorder="1" applyAlignment="1">
      <alignment horizontal="center" vertical="center" wrapText="1"/>
    </xf>
    <xf numFmtId="0" fontId="2" fillId="4" borderId="17" xfId="0" applyFont="1" applyFill="1" applyBorder="1" applyAlignment="1">
      <alignment horizontal="left" vertical="center" wrapText="1"/>
    </xf>
    <xf numFmtId="0" fontId="77" fillId="4" borderId="25" xfId="0" applyFont="1" applyFill="1" applyBorder="1" applyAlignment="1">
      <alignment horizontal="left" vertical="center" wrapText="1"/>
    </xf>
    <xf numFmtId="0" fontId="53" fillId="18" borderId="25" xfId="3" applyFont="1" applyFill="1" applyBorder="1" applyAlignment="1">
      <alignment horizontal="center" vertical="center" wrapText="1"/>
    </xf>
    <xf numFmtId="0" fontId="58" fillId="18" borderId="25" xfId="2" applyFont="1" applyFill="1" applyBorder="1" applyAlignment="1">
      <alignment horizontal="center" vertical="center"/>
    </xf>
    <xf numFmtId="0" fontId="70" fillId="5" borderId="21" xfId="0" applyFont="1" applyFill="1" applyBorder="1" applyAlignment="1">
      <alignment horizontal="center" vertical="center" wrapText="1"/>
    </xf>
    <xf numFmtId="0" fontId="60" fillId="23" borderId="25" xfId="2" applyFont="1" applyFill="1" applyBorder="1" applyAlignment="1">
      <alignment horizontal="center"/>
    </xf>
    <xf numFmtId="0" fontId="60" fillId="23" borderId="25" xfId="2" applyFont="1" applyFill="1" applyBorder="1" applyAlignment="1">
      <alignment horizontal="center" vertical="center" wrapText="1"/>
    </xf>
    <xf numFmtId="0" fontId="60" fillId="23" borderId="25" xfId="2" applyFont="1" applyFill="1" applyBorder="1" applyAlignment="1">
      <alignment horizontal="center" vertical="center"/>
    </xf>
    <xf numFmtId="0" fontId="52" fillId="0" borderId="25" xfId="1" applyFont="1" applyBorder="1" applyAlignment="1">
      <alignment horizontal="center" vertical="center" wrapText="1"/>
    </xf>
    <xf numFmtId="0" fontId="53" fillId="0" borderId="25" xfId="2" applyFont="1" applyBorder="1" applyAlignment="1">
      <alignment horizontal="center" vertical="center" wrapText="1"/>
    </xf>
    <xf numFmtId="0" fontId="55" fillId="18" borderId="25" xfId="2" applyFont="1" applyFill="1" applyBorder="1" applyAlignment="1">
      <alignment horizontal="center" vertical="center" wrapText="1"/>
    </xf>
    <xf numFmtId="0" fontId="57" fillId="19" borderId="25" xfId="1" applyFont="1" applyFill="1" applyBorder="1" applyAlignment="1">
      <alignment horizontal="center" vertical="center" wrapText="1"/>
    </xf>
    <xf numFmtId="0" fontId="58" fillId="19" borderId="25" xfId="2" applyFont="1" applyFill="1" applyBorder="1" applyAlignment="1">
      <alignment horizontal="center" vertical="center" wrapText="1"/>
    </xf>
    <xf numFmtId="0" fontId="60" fillId="21" borderId="25" xfId="2" applyFont="1" applyFill="1" applyBorder="1" applyAlignment="1">
      <alignment horizontal="center" vertical="center" wrapText="1"/>
    </xf>
    <xf numFmtId="0" fontId="60" fillId="22" borderId="25" xfId="2" applyFont="1" applyFill="1" applyBorder="1" applyAlignment="1">
      <alignment horizontal="center" vertical="center"/>
    </xf>
    <xf numFmtId="0" fontId="59" fillId="20" borderId="25" xfId="1" applyFont="1" applyFill="1" applyBorder="1" applyAlignment="1">
      <alignment horizontal="center" vertical="center" wrapText="1"/>
    </xf>
    <xf numFmtId="0" fontId="52" fillId="0" borderId="25" xfId="1" applyFont="1" applyBorder="1" applyAlignment="1">
      <alignment horizontal="justify" vertical="center" wrapText="1"/>
    </xf>
    <xf numFmtId="0" fontId="52" fillId="0" borderId="26" xfId="2" applyFont="1" applyBorder="1" applyAlignment="1" applyProtection="1">
      <alignment horizontal="center" vertical="center" wrapText="1"/>
      <protection locked="0"/>
    </xf>
    <xf numFmtId="0" fontId="55" fillId="19" borderId="25" xfId="2" applyFont="1" applyFill="1" applyBorder="1" applyAlignment="1">
      <alignment horizontal="center" vertical="center" wrapText="1"/>
    </xf>
    <xf numFmtId="0" fontId="52" fillId="0" borderId="25" xfId="2" applyFont="1" applyBorder="1" applyAlignment="1" applyProtection="1">
      <alignment horizontal="center" vertical="center" wrapText="1"/>
      <protection hidden="1"/>
    </xf>
    <xf numFmtId="0" fontId="52" fillId="0" borderId="26" xfId="1" applyFont="1" applyBorder="1" applyAlignment="1">
      <alignment horizontal="justify" vertical="center" wrapText="1"/>
    </xf>
    <xf numFmtId="0" fontId="3" fillId="0" borderId="27" xfId="2" applyBorder="1" applyAlignment="1">
      <alignment horizontal="center" vertical="center"/>
    </xf>
    <xf numFmtId="0" fontId="3" fillId="0" borderId="25" xfId="2" applyBorder="1" applyAlignment="1">
      <alignment horizontal="center" vertical="center"/>
    </xf>
    <xf numFmtId="0" fontId="52" fillId="24" borderId="26" xfId="2" applyFont="1" applyFill="1" applyBorder="1" applyAlignment="1" applyProtection="1">
      <alignment horizontal="center" vertical="center" wrapText="1"/>
      <protection hidden="1"/>
    </xf>
    <xf numFmtId="0" fontId="52" fillId="0" borderId="26" xfId="1" applyFont="1" applyBorder="1" applyAlignment="1">
      <alignment horizontal="center" vertical="center" wrapText="1"/>
    </xf>
    <xf numFmtId="0" fontId="63" fillId="24" borderId="25" xfId="2" applyFont="1" applyFill="1" applyBorder="1" applyAlignment="1" applyProtection="1">
      <alignment horizontal="center" vertical="center" wrapText="1"/>
      <protection hidden="1"/>
    </xf>
    <xf numFmtId="0" fontId="2" fillId="0" borderId="22" xfId="0" applyFont="1" applyBorder="1" applyAlignment="1">
      <alignment horizontal="center" vertical="center" wrapText="1"/>
    </xf>
    <xf numFmtId="0" fontId="3" fillId="0" borderId="19" xfId="0" applyFont="1" applyBorder="1"/>
    <xf numFmtId="0" fontId="3" fillId="0" borderId="20" xfId="0" applyFont="1" applyBorder="1"/>
    <xf numFmtId="0" fontId="52" fillId="0" borderId="29" xfId="2" applyFont="1" applyBorder="1" applyAlignment="1" applyProtection="1">
      <alignment horizontal="center" vertical="center" wrapText="1"/>
      <protection hidden="1"/>
    </xf>
    <xf numFmtId="14" fontId="52" fillId="0" borderId="25" xfId="1" applyNumberFormat="1" applyFont="1" applyBorder="1" applyAlignment="1">
      <alignment horizontal="center" vertical="center" wrapText="1"/>
    </xf>
    <xf numFmtId="0" fontId="52" fillId="24" borderId="27" xfId="2" applyFont="1" applyFill="1" applyBorder="1" applyAlignment="1" applyProtection="1">
      <alignment horizontal="center" vertical="center" wrapText="1"/>
      <protection hidden="1"/>
    </xf>
    <xf numFmtId="0" fontId="52" fillId="24" borderId="25" xfId="2" applyFont="1" applyFill="1" applyBorder="1" applyAlignment="1" applyProtection="1">
      <alignment horizontal="center" vertical="center" wrapText="1"/>
      <protection hidden="1"/>
    </xf>
    <xf numFmtId="0" fontId="63" fillId="24" borderId="27" xfId="2" applyFont="1" applyFill="1" applyBorder="1" applyAlignment="1" applyProtection="1">
      <alignment horizontal="center" vertical="center" wrapText="1"/>
      <protection hidden="1"/>
    </xf>
    <xf numFmtId="0" fontId="52" fillId="0" borderId="28" xfId="2" applyFont="1" applyBorder="1" applyAlignment="1" applyProtection="1">
      <alignment horizontal="center" vertical="center" wrapText="1"/>
      <protection hidden="1"/>
    </xf>
    <xf numFmtId="0" fontId="52" fillId="0" borderId="30" xfId="2" applyFont="1" applyBorder="1" applyAlignment="1" applyProtection="1">
      <alignment horizontal="center" vertical="center" wrapText="1"/>
      <protection locked="0"/>
    </xf>
    <xf numFmtId="0" fontId="52" fillId="24" borderId="30" xfId="2" applyFont="1" applyFill="1" applyBorder="1" applyAlignment="1" applyProtection="1">
      <alignment horizontal="center" vertical="center" wrapText="1"/>
      <protection hidden="1"/>
    </xf>
    <xf numFmtId="0" fontId="52" fillId="0" borderId="30" xfId="1" applyFont="1" applyBorder="1" applyAlignment="1">
      <alignment horizontal="center" vertical="center" wrapText="1"/>
    </xf>
    <xf numFmtId="0" fontId="63" fillId="24" borderId="26" xfId="2" applyFont="1" applyFill="1" applyBorder="1" applyAlignment="1" applyProtection="1">
      <alignment horizontal="center" vertical="center" wrapText="1"/>
      <protection hidden="1"/>
    </xf>
    <xf numFmtId="0" fontId="80" fillId="0" borderId="21" xfId="0" applyFont="1" applyBorder="1" applyAlignment="1">
      <alignment horizontal="center" vertical="center" wrapText="1"/>
    </xf>
    <xf numFmtId="0" fontId="81" fillId="0" borderId="5" xfId="0" applyFont="1" applyBorder="1"/>
    <xf numFmtId="0" fontId="81" fillId="0" borderId="24" xfId="0" applyFont="1" applyBorder="1"/>
    <xf numFmtId="0" fontId="52" fillId="0" borderId="23" xfId="2" applyFont="1" applyAlignment="1" applyProtection="1">
      <alignment horizontal="center" vertical="center" wrapText="1"/>
      <protection hidden="1"/>
    </xf>
    <xf numFmtId="0" fontId="52" fillId="0" borderId="27" xfId="1" applyFont="1" applyBorder="1" applyAlignment="1">
      <alignment horizontal="center" vertical="center" wrapText="1"/>
    </xf>
    <xf numFmtId="0" fontId="52" fillId="0" borderId="27" xfId="2" applyFont="1" applyBorder="1" applyAlignment="1" applyProtection="1">
      <alignment horizontal="center" vertical="center" wrapText="1"/>
      <protection locked="0"/>
    </xf>
    <xf numFmtId="0" fontId="52" fillId="0" borderId="25" xfId="2" applyFont="1" applyBorder="1" applyAlignment="1" applyProtection="1">
      <alignment horizontal="center" vertical="center" wrapText="1"/>
      <protection locked="0"/>
    </xf>
    <xf numFmtId="0" fontId="51" fillId="0" borderId="30" xfId="2" applyFont="1" applyBorder="1" applyAlignment="1">
      <alignment horizontal="center" vertical="center" wrapText="1"/>
    </xf>
    <xf numFmtId="0" fontId="51" fillId="0" borderId="26" xfId="2" applyFont="1" applyBorder="1" applyAlignment="1">
      <alignment horizontal="center" vertical="center" wrapText="1"/>
    </xf>
    <xf numFmtId="0" fontId="51" fillId="0" borderId="27" xfId="2" applyFont="1" applyBorder="1" applyAlignment="1">
      <alignment horizontal="center" vertical="center" wrapText="1"/>
    </xf>
    <xf numFmtId="0" fontId="51" fillId="0" borderId="30" xfId="2" applyFont="1" applyBorder="1" applyAlignment="1">
      <alignment horizontal="center" vertical="center"/>
    </xf>
    <xf numFmtId="0" fontId="51" fillId="0" borderId="26" xfId="2" applyFont="1" applyBorder="1" applyAlignment="1">
      <alignment horizontal="center" vertical="center"/>
    </xf>
    <xf numFmtId="0" fontId="51" fillId="0" borderId="27" xfId="2" applyFont="1" applyBorder="1" applyAlignment="1">
      <alignment horizontal="center" vertical="center"/>
    </xf>
    <xf numFmtId="0" fontId="51" fillId="0" borderId="25" xfId="2" applyFont="1" applyBorder="1" applyAlignment="1">
      <alignment horizontal="center" vertical="center"/>
    </xf>
    <xf numFmtId="0" fontId="52" fillId="0" borderId="30" xfId="1" applyFont="1" applyBorder="1" applyAlignment="1">
      <alignment horizontal="justify" vertical="center" wrapText="1"/>
    </xf>
    <xf numFmtId="0" fontId="64" fillId="0" borderId="25" xfId="1" applyFont="1" applyBorder="1" applyAlignment="1">
      <alignment horizontal="justify" vertical="center" wrapText="1"/>
    </xf>
    <xf numFmtId="0" fontId="13" fillId="0" borderId="22" xfId="0" applyFont="1" applyBorder="1" applyAlignment="1">
      <alignment horizontal="center" vertical="center" wrapText="1"/>
    </xf>
    <xf numFmtId="165" fontId="2" fillId="0" borderId="22" xfId="0" applyNumberFormat="1" applyFont="1" applyBorder="1" applyAlignment="1">
      <alignment horizontal="center" vertical="center" wrapText="1"/>
    </xf>
    <xf numFmtId="0" fontId="13" fillId="0" borderId="21" xfId="0" applyFont="1" applyBorder="1" applyAlignment="1">
      <alignment horizontal="center" vertical="center" wrapText="1"/>
    </xf>
    <xf numFmtId="0" fontId="63" fillId="24" borderId="30" xfId="2" applyFont="1" applyFill="1" applyBorder="1" applyAlignment="1" applyProtection="1">
      <alignment horizontal="center" vertical="center" wrapText="1"/>
      <protection hidden="1"/>
    </xf>
    <xf numFmtId="0" fontId="64" fillId="0" borderId="25" xfId="2" applyFont="1" applyBorder="1" applyAlignment="1" applyProtection="1">
      <alignment horizontal="center" vertical="center" wrapText="1"/>
      <protection locked="0"/>
    </xf>
    <xf numFmtId="0" fontId="3" fillId="0" borderId="30" xfId="2" applyBorder="1" applyAlignment="1">
      <alignment horizontal="center"/>
    </xf>
    <xf numFmtId="0" fontId="3" fillId="0" borderId="26" xfId="2" applyBorder="1" applyAlignment="1">
      <alignment horizontal="center"/>
    </xf>
    <xf numFmtId="0" fontId="3" fillId="0" borderId="27" xfId="2" applyBorder="1" applyAlignment="1">
      <alignment horizontal="center"/>
    </xf>
    <xf numFmtId="0" fontId="3" fillId="0" borderId="30" xfId="2" applyBorder="1" applyAlignment="1">
      <alignment horizontal="center" vertical="center"/>
    </xf>
    <xf numFmtId="0" fontId="3" fillId="0" borderId="26" xfId="2" applyBorder="1" applyAlignment="1">
      <alignment horizontal="center" vertical="center"/>
    </xf>
    <xf numFmtId="0" fontId="51" fillId="0" borderId="30" xfId="2" applyFont="1" applyBorder="1" applyAlignment="1">
      <alignment horizontal="center"/>
    </xf>
    <xf numFmtId="0" fontId="51" fillId="0" borderId="26" xfId="2" applyFont="1" applyBorder="1" applyAlignment="1">
      <alignment horizontal="center"/>
    </xf>
    <xf numFmtId="0" fontId="51" fillId="0" borderId="27" xfId="2" applyFont="1" applyBorder="1" applyAlignment="1">
      <alignment horizontal="center"/>
    </xf>
    <xf numFmtId="0" fontId="64" fillId="0" borderId="25" xfId="1" applyFont="1" applyBorder="1" applyAlignment="1">
      <alignment horizontal="center" vertical="center" wrapText="1"/>
    </xf>
    <xf numFmtId="0" fontId="65" fillId="0" borderId="30" xfId="2" applyFont="1" applyBorder="1" applyAlignment="1">
      <alignment horizontal="center" vertical="center"/>
    </xf>
    <xf numFmtId="0" fontId="65" fillId="0" borderId="26" xfId="2" applyFont="1" applyBorder="1" applyAlignment="1">
      <alignment horizontal="center" vertical="center"/>
    </xf>
    <xf numFmtId="0" fontId="65" fillId="0" borderId="27" xfId="2" applyFont="1" applyBorder="1" applyAlignment="1">
      <alignment horizontal="center" vertical="center"/>
    </xf>
    <xf numFmtId="0" fontId="65" fillId="0" borderId="25" xfId="2" applyFont="1" applyBorder="1" applyAlignment="1">
      <alignment horizontal="center" vertical="center"/>
    </xf>
    <xf numFmtId="0" fontId="64" fillId="0" borderId="30" xfId="2" applyFont="1" applyBorder="1" applyAlignment="1" applyProtection="1">
      <alignment horizontal="center" vertical="center" wrapText="1"/>
      <protection locked="0"/>
    </xf>
    <xf numFmtId="0" fontId="64" fillId="0" borderId="26" xfId="2" applyFont="1" applyBorder="1" applyAlignment="1" applyProtection="1">
      <alignment horizontal="center" vertical="center" wrapText="1"/>
      <protection locked="0"/>
    </xf>
    <xf numFmtId="0" fontId="64" fillId="0" borderId="30" xfId="1" applyFont="1" applyBorder="1" applyAlignment="1">
      <alignment horizontal="center" vertical="center" wrapText="1"/>
    </xf>
    <xf numFmtId="0" fontId="64" fillId="0" borderId="26" xfId="1" applyFont="1" applyBorder="1" applyAlignment="1">
      <alignment horizontal="center" vertical="center" wrapText="1"/>
    </xf>
    <xf numFmtId="14" fontId="52" fillId="0" borderId="30" xfId="1" applyNumberFormat="1" applyFont="1" applyBorder="1" applyAlignment="1">
      <alignment horizontal="center" vertical="center" wrapText="1"/>
    </xf>
    <xf numFmtId="14" fontId="52" fillId="0" borderId="26" xfId="1" applyNumberFormat="1" applyFont="1" applyBorder="1" applyAlignment="1">
      <alignment horizontal="center" vertical="center" wrapText="1"/>
    </xf>
    <xf numFmtId="0" fontId="2" fillId="0" borderId="21" xfId="0" applyFont="1" applyBorder="1" applyAlignment="1">
      <alignment horizontal="center" vertical="center" wrapText="1"/>
    </xf>
    <xf numFmtId="0" fontId="52" fillId="0" borderId="30" xfId="2" applyFont="1" applyBorder="1" applyAlignment="1" applyProtection="1">
      <alignment horizontal="center" vertical="center" wrapText="1"/>
      <protection hidden="1"/>
    </xf>
    <xf numFmtId="0" fontId="15" fillId="5" borderId="22" xfId="0" applyFont="1" applyFill="1" applyBorder="1" applyAlignment="1">
      <alignment horizontal="center" vertical="center" wrapText="1"/>
    </xf>
    <xf numFmtId="0" fontId="2" fillId="0" borderId="22" xfId="0" applyFont="1" applyBorder="1" applyAlignment="1">
      <alignment horizontal="left" vertical="center" wrapText="1"/>
    </xf>
    <xf numFmtId="0" fontId="2" fillId="0" borderId="21" xfId="0" applyFont="1" applyBorder="1" applyAlignment="1">
      <alignment horizontal="left" vertical="center" wrapText="1"/>
    </xf>
    <xf numFmtId="0" fontId="2" fillId="0" borderId="2" xfId="0" applyFont="1" applyBorder="1" applyAlignment="1">
      <alignment horizontal="left" vertical="center" wrapText="1"/>
    </xf>
    <xf numFmtId="0" fontId="77" fillId="0" borderId="22" xfId="0" applyFont="1" applyBorder="1" applyAlignment="1">
      <alignment horizontal="left" vertical="center" wrapText="1"/>
    </xf>
    <xf numFmtId="0" fontId="3" fillId="0" borderId="19" xfId="0" applyFont="1" applyBorder="1" applyAlignment="1">
      <alignment horizontal="left"/>
    </xf>
    <xf numFmtId="0" fontId="3" fillId="0" borderId="20" xfId="0" applyFont="1" applyBorder="1" applyAlignment="1">
      <alignment horizontal="left"/>
    </xf>
    <xf numFmtId="0" fontId="51" fillId="0" borderId="25" xfId="0" applyFont="1" applyBorder="1" applyAlignment="1">
      <alignment horizontal="center" vertical="center" wrapText="1"/>
    </xf>
    <xf numFmtId="0" fontId="51" fillId="0" borderId="25" xfId="0" applyFont="1" applyBorder="1" applyAlignment="1">
      <alignment horizontal="center" vertical="center"/>
    </xf>
    <xf numFmtId="0" fontId="77" fillId="0" borderId="25" xfId="0" applyFont="1" applyBorder="1" applyAlignment="1">
      <alignment horizontal="center" vertical="center" wrapText="1"/>
    </xf>
    <xf numFmtId="0" fontId="2" fillId="0" borderId="25" xfId="0" applyFont="1" applyBorder="1" applyAlignment="1">
      <alignment horizontal="center" vertical="center" wrapText="1"/>
    </xf>
    <xf numFmtId="0" fontId="62" fillId="19" borderId="25" xfId="4" applyFont="1" applyFill="1" applyBorder="1" applyAlignment="1">
      <alignment horizontal="center" vertical="center" wrapText="1"/>
    </xf>
    <xf numFmtId="0" fontId="52" fillId="0" borderId="28" xfId="1" applyFont="1" applyBorder="1" applyAlignment="1">
      <alignment horizontal="justify" vertical="center" wrapText="1"/>
    </xf>
    <xf numFmtId="0" fontId="52" fillId="0" borderId="27" xfId="1" applyFont="1" applyBorder="1" applyAlignment="1">
      <alignment horizontal="justify" vertical="center" wrapText="1"/>
    </xf>
    <xf numFmtId="9" fontId="52" fillId="0" borderId="27" xfId="1" applyNumberFormat="1" applyFont="1" applyBorder="1" applyAlignment="1">
      <alignment horizontal="center" vertical="center" wrapText="1"/>
    </xf>
    <xf numFmtId="0" fontId="52" fillId="0" borderId="27" xfId="1" applyFont="1" applyBorder="1" applyAlignment="1">
      <alignment horizontal="left" vertical="center" wrapText="1"/>
    </xf>
    <xf numFmtId="0" fontId="52" fillId="0" borderId="25" xfId="1" applyFont="1" applyBorder="1" applyAlignment="1">
      <alignment horizontal="left" vertical="center" wrapText="1"/>
    </xf>
    <xf numFmtId="14" fontId="52" fillId="0" borderId="27" xfId="1" applyNumberFormat="1" applyFont="1" applyBorder="1" applyAlignment="1">
      <alignment horizontal="center" vertical="center" wrapText="1"/>
    </xf>
    <xf numFmtId="0" fontId="52" fillId="0" borderId="28" xfId="1" applyFont="1" applyBorder="1" applyAlignment="1">
      <alignment horizontal="center" vertical="center" wrapText="1"/>
    </xf>
    <xf numFmtId="0" fontId="52" fillId="0" borderId="30" xfId="1" applyFont="1" applyBorder="1" applyAlignment="1">
      <alignment horizontal="left" vertical="center" wrapText="1"/>
    </xf>
    <xf numFmtId="0" fontId="52" fillId="0" borderId="26" xfId="1" applyFont="1" applyBorder="1" applyAlignment="1">
      <alignment horizontal="left" vertical="center" wrapText="1"/>
    </xf>
    <xf numFmtId="0" fontId="52" fillId="0" borderId="31" xfId="1" applyFont="1" applyBorder="1" applyAlignment="1">
      <alignment horizontal="center" vertical="center" wrapText="1"/>
    </xf>
    <xf numFmtId="0" fontId="62" fillId="19" borderId="52" xfId="4" applyFont="1" applyFill="1" applyBorder="1" applyAlignment="1">
      <alignment horizontal="center" vertical="center" wrapText="1"/>
    </xf>
    <xf numFmtId="0" fontId="62" fillId="19" borderId="62" xfId="4" applyFont="1" applyFill="1" applyBorder="1" applyAlignment="1">
      <alignment horizontal="center" vertical="center" wrapText="1"/>
    </xf>
    <xf numFmtId="0" fontId="62" fillId="19" borderId="59" xfId="4" applyFont="1" applyFill="1" applyBorder="1" applyAlignment="1">
      <alignment horizontal="center" vertical="center" wrapText="1"/>
    </xf>
    <xf numFmtId="0" fontId="62" fillId="19" borderId="31" xfId="4" applyFont="1" applyFill="1" applyBorder="1" applyAlignment="1">
      <alignment horizontal="center" vertical="center" wrapText="1"/>
    </xf>
    <xf numFmtId="0" fontId="62" fillId="19" borderId="68" xfId="4" applyFont="1" applyFill="1" applyBorder="1" applyAlignment="1">
      <alignment horizontal="center" vertical="center" wrapText="1"/>
    </xf>
    <xf numFmtId="0" fontId="62" fillId="19" borderId="57" xfId="4" applyFont="1" applyFill="1" applyBorder="1" applyAlignment="1">
      <alignment horizontal="center" vertical="center" wrapText="1"/>
    </xf>
    <xf numFmtId="0" fontId="52" fillId="0" borderId="23" xfId="1" applyFont="1" applyAlignment="1">
      <alignment horizontal="center" vertical="center" wrapText="1"/>
    </xf>
    <xf numFmtId="0" fontId="52" fillId="0" borderId="30" xfId="1" applyFont="1" applyBorder="1" applyAlignment="1">
      <alignment horizontal="center" vertical="center"/>
    </xf>
    <xf numFmtId="0" fontId="52" fillId="0" borderId="26" xfId="1" applyFont="1" applyBorder="1" applyAlignment="1">
      <alignment horizontal="center" vertical="center"/>
    </xf>
    <xf numFmtId="0" fontId="52" fillId="0" borderId="27" xfId="1" applyFont="1" applyBorder="1" applyAlignment="1">
      <alignment horizontal="center" vertical="center"/>
    </xf>
    <xf numFmtId="0" fontId="55" fillId="0" borderId="25" xfId="2" applyFont="1" applyBorder="1" applyAlignment="1">
      <alignment horizontal="center" vertical="center" wrapText="1"/>
    </xf>
    <xf numFmtId="0" fontId="67" fillId="19" borderId="25" xfId="1" applyFont="1" applyFill="1" applyBorder="1" applyAlignment="1">
      <alignment horizontal="center" vertical="center" wrapText="1"/>
    </xf>
    <xf numFmtId="0" fontId="67" fillId="19" borderId="30" xfId="1" applyFont="1" applyFill="1" applyBorder="1" applyAlignment="1">
      <alignment horizontal="center" vertical="center" wrapText="1"/>
    </xf>
    <xf numFmtId="0" fontId="67" fillId="19" borderId="25" xfId="2" applyFont="1" applyFill="1" applyBorder="1" applyAlignment="1">
      <alignment horizontal="center" vertical="center" wrapText="1"/>
    </xf>
    <xf numFmtId="0" fontId="67" fillId="19" borderId="25" xfId="4" applyFont="1" applyFill="1" applyBorder="1" applyAlignment="1">
      <alignment horizontal="center" vertical="center" wrapText="1"/>
    </xf>
    <xf numFmtId="0" fontId="67" fillId="19" borderId="30" xfId="2" applyFont="1" applyFill="1" applyBorder="1" applyAlignment="1">
      <alignment horizontal="center" vertical="center" wrapText="1"/>
    </xf>
    <xf numFmtId="0" fontId="61" fillId="22" borderId="25" xfId="2" applyFont="1" applyFill="1" applyBorder="1" applyAlignment="1">
      <alignment horizontal="center" vertical="center"/>
    </xf>
    <xf numFmtId="0" fontId="61" fillId="20" borderId="25" xfId="1" applyFont="1" applyFill="1" applyBorder="1" applyAlignment="1">
      <alignment horizontal="center" vertical="center" wrapText="1"/>
    </xf>
    <xf numFmtId="0" fontId="61" fillId="21" borderId="25" xfId="2" applyFont="1" applyFill="1" applyBorder="1" applyAlignment="1">
      <alignment horizontal="center" vertical="center" wrapText="1"/>
    </xf>
    <xf numFmtId="0" fontId="67" fillId="18" borderId="25" xfId="3" applyFont="1" applyFill="1" applyBorder="1" applyAlignment="1">
      <alignment horizontal="center" vertical="center" wrapText="1"/>
    </xf>
    <xf numFmtId="0" fontId="67" fillId="18" borderId="25" xfId="2" applyFont="1" applyFill="1" applyBorder="1" applyAlignment="1">
      <alignment horizontal="center" vertical="center"/>
    </xf>
    <xf numFmtId="0" fontId="61" fillId="23" borderId="25" xfId="2" applyFont="1" applyFill="1" applyBorder="1" applyAlignment="1">
      <alignment horizontal="center"/>
    </xf>
    <xf numFmtId="0" fontId="61" fillId="23" borderId="25" xfId="2" applyFont="1" applyFill="1" applyBorder="1" applyAlignment="1">
      <alignment horizontal="center" vertical="center" wrapText="1"/>
    </xf>
    <xf numFmtId="0" fontId="61" fillId="23" borderId="30" xfId="2" applyFont="1" applyFill="1" applyBorder="1" applyAlignment="1">
      <alignment horizontal="center" vertical="center" wrapText="1"/>
    </xf>
    <xf numFmtId="0" fontId="61" fillId="23" borderId="30" xfId="2" applyFont="1" applyFill="1" applyBorder="1" applyAlignment="1">
      <alignment horizontal="center" vertical="center"/>
    </xf>
    <xf numFmtId="0" fontId="61" fillId="21" borderId="30" xfId="2" applyFont="1" applyFill="1" applyBorder="1" applyAlignment="1">
      <alignment horizontal="center" vertical="center" wrapText="1"/>
    </xf>
    <xf numFmtId="0" fontId="72" fillId="26" borderId="32" xfId="1" applyFont="1" applyFill="1" applyBorder="1" applyAlignment="1">
      <alignment horizontal="justify" vertical="center" wrapText="1"/>
    </xf>
    <xf numFmtId="0" fontId="72" fillId="26" borderId="40" xfId="1" applyFont="1" applyFill="1" applyBorder="1" applyAlignment="1">
      <alignment horizontal="justify" vertical="center" wrapText="1"/>
    </xf>
    <xf numFmtId="0" fontId="72" fillId="26" borderId="43" xfId="1" applyFont="1" applyFill="1" applyBorder="1" applyAlignment="1">
      <alignment horizontal="justify" vertical="center" wrapText="1"/>
    </xf>
    <xf numFmtId="0" fontId="61" fillId="26" borderId="33" xfId="1" applyFont="1" applyFill="1" applyBorder="1" applyAlignment="1">
      <alignment horizontal="justify" vertical="center" wrapText="1"/>
    </xf>
    <xf numFmtId="0" fontId="61" fillId="26" borderId="25" xfId="1" applyFont="1" applyFill="1" applyBorder="1" applyAlignment="1">
      <alignment horizontal="justify" vertical="center" wrapText="1"/>
    </xf>
    <xf numFmtId="0" fontId="61" fillId="26" borderId="44" xfId="1" applyFont="1" applyFill="1" applyBorder="1" applyAlignment="1">
      <alignment horizontal="justify" vertical="center" wrapText="1"/>
    </xf>
    <xf numFmtId="0" fontId="61" fillId="26" borderId="34" xfId="1" applyFont="1" applyFill="1" applyBorder="1" applyAlignment="1">
      <alignment horizontal="justify" vertical="center" wrapText="1"/>
    </xf>
    <xf numFmtId="0" fontId="61" fillId="26" borderId="26" xfId="1" applyFont="1" applyFill="1" applyBorder="1" applyAlignment="1">
      <alignment horizontal="justify" vertical="center" wrapText="1"/>
    </xf>
    <xf numFmtId="0" fontId="61" fillId="26" borderId="45" xfId="1" applyFont="1" applyFill="1" applyBorder="1" applyAlignment="1">
      <alignment horizontal="justify" vertical="center" wrapText="1"/>
    </xf>
    <xf numFmtId="0" fontId="61" fillId="25" borderId="34" xfId="1" applyFont="1" applyFill="1" applyBorder="1" applyAlignment="1">
      <alignment horizontal="justify" vertical="center" wrapText="1"/>
    </xf>
    <xf numFmtId="0" fontId="61" fillId="25" borderId="26" xfId="1" applyFont="1" applyFill="1" applyBorder="1" applyAlignment="1">
      <alignment horizontal="justify" vertical="center" wrapText="1"/>
    </xf>
    <xf numFmtId="0" fontId="61" fillId="25" borderId="45" xfId="1" applyFont="1" applyFill="1" applyBorder="1" applyAlignment="1">
      <alignment horizontal="justify" vertical="center" wrapText="1"/>
    </xf>
    <xf numFmtId="0" fontId="61" fillId="26" borderId="34" xfId="2" applyFont="1" applyFill="1" applyBorder="1" applyAlignment="1" applyProtection="1">
      <alignment horizontal="center" vertical="center" wrapText="1"/>
      <protection locked="0"/>
    </xf>
    <xf numFmtId="0" fontId="61" fillId="26" borderId="26" xfId="2" applyFont="1" applyFill="1" applyBorder="1" applyAlignment="1" applyProtection="1">
      <alignment horizontal="center" vertical="center" wrapText="1"/>
      <protection locked="0"/>
    </xf>
    <xf numFmtId="0" fontId="61" fillId="26" borderId="45" xfId="2" applyFont="1" applyFill="1" applyBorder="1" applyAlignment="1" applyProtection="1">
      <alignment horizontal="center" vertical="center" wrapText="1"/>
      <protection locked="0"/>
    </xf>
    <xf numFmtId="0" fontId="61" fillId="26" borderId="36" xfId="2" applyFont="1" applyFill="1" applyBorder="1" applyAlignment="1" applyProtection="1">
      <alignment horizontal="center" vertical="center" wrapText="1"/>
      <protection hidden="1"/>
    </xf>
    <xf numFmtId="0" fontId="61" fillId="26" borderId="23" xfId="2" applyFont="1" applyFill="1" applyAlignment="1" applyProtection="1">
      <alignment horizontal="center" vertical="center" wrapText="1"/>
      <protection hidden="1"/>
    </xf>
    <xf numFmtId="0" fontId="61" fillId="26" borderId="47" xfId="2" applyFont="1" applyFill="1" applyBorder="1" applyAlignment="1" applyProtection="1">
      <alignment horizontal="center" vertical="center" wrapText="1"/>
      <protection hidden="1"/>
    </xf>
    <xf numFmtId="0" fontId="61" fillId="26" borderId="37" xfId="2" applyFont="1" applyFill="1" applyBorder="1" applyAlignment="1" applyProtection="1">
      <alignment horizontal="center" vertical="center" wrapText="1"/>
      <protection hidden="1"/>
    </xf>
    <xf numFmtId="0" fontId="61" fillId="26" borderId="29" xfId="2" applyFont="1" applyFill="1" applyBorder="1" applyAlignment="1" applyProtection="1">
      <alignment horizontal="center" vertical="center" wrapText="1"/>
      <protection hidden="1"/>
    </xf>
    <xf numFmtId="0" fontId="61" fillId="26" borderId="48" xfId="2" applyFont="1" applyFill="1" applyBorder="1" applyAlignment="1" applyProtection="1">
      <alignment horizontal="center" vertical="center" wrapText="1"/>
      <protection hidden="1"/>
    </xf>
    <xf numFmtId="0" fontId="61" fillId="26" borderId="34" xfId="1" applyFont="1" applyFill="1" applyBorder="1" applyAlignment="1">
      <alignment horizontal="center" vertical="center" wrapText="1"/>
    </xf>
    <xf numFmtId="0" fontId="61" fillId="26" borderId="26" xfId="1" applyFont="1" applyFill="1" applyBorder="1" applyAlignment="1">
      <alignment horizontal="center" vertical="center" wrapText="1"/>
    </xf>
    <xf numFmtId="0" fontId="61" fillId="26" borderId="45" xfId="1" applyFont="1" applyFill="1" applyBorder="1" applyAlignment="1">
      <alignment horizontal="center" vertical="center" wrapText="1"/>
    </xf>
    <xf numFmtId="0" fontId="61" fillId="26" borderId="34" xfId="2" applyFont="1" applyFill="1" applyBorder="1" applyAlignment="1">
      <alignment horizontal="center" vertical="center" wrapText="1"/>
    </xf>
    <xf numFmtId="0" fontId="61" fillId="26" borderId="26" xfId="2" applyFont="1" applyFill="1" applyBorder="1" applyAlignment="1">
      <alignment horizontal="center" vertical="center" wrapText="1"/>
    </xf>
    <xf numFmtId="0" fontId="61" fillId="26" borderId="45" xfId="2" applyFont="1" applyFill="1" applyBorder="1" applyAlignment="1">
      <alignment horizontal="center" vertical="center" wrapText="1"/>
    </xf>
    <xf numFmtId="0" fontId="61" fillId="26" borderId="34" xfId="2" applyFont="1" applyFill="1" applyBorder="1" applyAlignment="1" applyProtection="1">
      <alignment horizontal="center" vertical="center" wrapText="1"/>
      <protection hidden="1"/>
    </xf>
    <xf numFmtId="0" fontId="61" fillId="26" borderId="26" xfId="2" applyFont="1" applyFill="1" applyBorder="1" applyAlignment="1" applyProtection="1">
      <alignment horizontal="center" vertical="center" wrapText="1"/>
      <protection hidden="1"/>
    </xf>
    <xf numFmtId="0" fontId="61" fillId="26" borderId="45" xfId="2" applyFont="1" applyFill="1" applyBorder="1" applyAlignment="1" applyProtection="1">
      <alignment horizontal="center" vertical="center" wrapText="1"/>
      <protection hidden="1"/>
    </xf>
    <xf numFmtId="0" fontId="67" fillId="26" borderId="34" xfId="2" applyFont="1" applyFill="1" applyBorder="1" applyAlignment="1" applyProtection="1">
      <alignment horizontal="center" vertical="center" wrapText="1"/>
      <protection hidden="1"/>
    </xf>
    <xf numFmtId="0" fontId="67" fillId="26" borderId="26" xfId="2" applyFont="1" applyFill="1" applyBorder="1" applyAlignment="1" applyProtection="1">
      <alignment horizontal="center" vertical="center" wrapText="1"/>
      <protection hidden="1"/>
    </xf>
    <xf numFmtId="0" fontId="67" fillId="26" borderId="45" xfId="2" applyFont="1" applyFill="1" applyBorder="1" applyAlignment="1" applyProtection="1">
      <alignment horizontal="center" vertical="center" wrapText="1"/>
      <protection hidden="1"/>
    </xf>
    <xf numFmtId="0" fontId="61" fillId="26" borderId="35" xfId="2" applyFont="1" applyFill="1" applyBorder="1" applyAlignment="1" applyProtection="1">
      <alignment horizontal="center" vertical="center" wrapText="1"/>
      <protection hidden="1"/>
    </xf>
    <xf numFmtId="0" fontId="61" fillId="26" borderId="28" xfId="2" applyFont="1" applyFill="1" applyBorder="1" applyAlignment="1" applyProtection="1">
      <alignment horizontal="center" vertical="center" wrapText="1"/>
      <protection hidden="1"/>
    </xf>
    <xf numFmtId="0" fontId="61" fillId="26" borderId="46" xfId="2" applyFont="1" applyFill="1" applyBorder="1" applyAlignment="1" applyProtection="1">
      <alignment horizontal="center" vertical="center" wrapText="1"/>
      <protection hidden="1"/>
    </xf>
    <xf numFmtId="0" fontId="61" fillId="26" borderId="34" xfId="2" applyFont="1" applyFill="1" applyBorder="1" applyAlignment="1">
      <alignment horizontal="center" vertical="center"/>
    </xf>
    <xf numFmtId="0" fontId="61" fillId="26" borderId="26" xfId="2" applyFont="1" applyFill="1" applyBorder="1" applyAlignment="1">
      <alignment horizontal="center" vertical="center"/>
    </xf>
    <xf numFmtId="0" fontId="61" fillId="26" borderId="45" xfId="2" applyFont="1" applyFill="1" applyBorder="1" applyAlignment="1">
      <alignment horizontal="center" vertical="center"/>
    </xf>
    <xf numFmtId="0" fontId="61" fillId="26" borderId="33" xfId="2" applyFont="1" applyFill="1" applyBorder="1" applyAlignment="1">
      <alignment horizontal="center" vertical="center"/>
    </xf>
    <xf numFmtId="0" fontId="61" fillId="26" borderId="25" xfId="2" applyFont="1" applyFill="1" applyBorder="1" applyAlignment="1">
      <alignment horizontal="center" vertical="center"/>
    </xf>
    <xf numFmtId="0" fontId="61" fillId="26" borderId="44" xfId="2" applyFont="1" applyFill="1" applyBorder="1" applyAlignment="1">
      <alignment horizontal="center" vertical="center"/>
    </xf>
    <xf numFmtId="0" fontId="61" fillId="26" borderId="33" xfId="1" applyFont="1" applyFill="1" applyBorder="1" applyAlignment="1">
      <alignment horizontal="center" vertical="center" wrapText="1"/>
    </xf>
    <xf numFmtId="0" fontId="61" fillId="26" borderId="25" xfId="1" applyFont="1" applyFill="1" applyBorder="1" applyAlignment="1">
      <alignment horizontal="center" vertical="center" wrapText="1"/>
    </xf>
    <xf numFmtId="0" fontId="61" fillId="26" borderId="44" xfId="1" applyFont="1" applyFill="1" applyBorder="1" applyAlignment="1">
      <alignment horizontal="center" vertical="center" wrapText="1"/>
    </xf>
    <xf numFmtId="0" fontId="61" fillId="26" borderId="33" xfId="2" applyFont="1" applyFill="1" applyBorder="1" applyAlignment="1" applyProtection="1">
      <alignment horizontal="center" vertical="center" wrapText="1"/>
      <protection locked="0"/>
    </xf>
    <xf numFmtId="0" fontId="61" fillId="26" borderId="25" xfId="2" applyFont="1" applyFill="1" applyBorder="1" applyAlignment="1" applyProtection="1">
      <alignment horizontal="center" vertical="center" wrapText="1"/>
      <protection locked="0"/>
    </xf>
    <xf numFmtId="0" fontId="61" fillId="26" borderId="44" xfId="2" applyFont="1" applyFill="1" applyBorder="1" applyAlignment="1" applyProtection="1">
      <alignment horizontal="center" vertical="center" wrapText="1"/>
      <protection locked="0"/>
    </xf>
    <xf numFmtId="0" fontId="61" fillId="26" borderId="33" xfId="2" applyFont="1" applyFill="1" applyBorder="1" applyAlignment="1" applyProtection="1">
      <alignment horizontal="center" vertical="center" wrapText="1"/>
      <protection hidden="1"/>
    </xf>
    <xf numFmtId="0" fontId="61" fillId="26" borderId="25" xfId="2" applyFont="1" applyFill="1" applyBorder="1" applyAlignment="1" applyProtection="1">
      <alignment horizontal="center" vertical="center" wrapText="1"/>
      <protection hidden="1"/>
    </xf>
    <xf numFmtId="0" fontId="61" fillId="26" borderId="44" xfId="2" applyFont="1" applyFill="1" applyBorder="1" applyAlignment="1" applyProtection="1">
      <alignment horizontal="center" vertical="center" wrapText="1"/>
      <protection hidden="1"/>
    </xf>
    <xf numFmtId="0" fontId="61" fillId="26" borderId="39" xfId="1" applyFont="1" applyFill="1" applyBorder="1" applyAlignment="1">
      <alignment horizontal="center" vertical="center" wrapText="1"/>
    </xf>
    <xf numFmtId="0" fontId="61" fillId="26" borderId="42" xfId="1" applyFont="1" applyFill="1" applyBorder="1" applyAlignment="1">
      <alignment horizontal="center" vertical="center" wrapText="1"/>
    </xf>
    <xf numFmtId="0" fontId="61" fillId="26" borderId="50" xfId="1" applyFont="1" applyFill="1" applyBorder="1" applyAlignment="1">
      <alignment horizontal="center" vertical="center" wrapText="1"/>
    </xf>
    <xf numFmtId="14" fontId="61" fillId="26" borderId="30" xfId="1" applyNumberFormat="1" applyFont="1" applyFill="1" applyBorder="1" applyAlignment="1">
      <alignment horizontal="center" vertical="center" wrapText="1"/>
    </xf>
    <xf numFmtId="14" fontId="61" fillId="26" borderId="26" xfId="1" applyNumberFormat="1" applyFont="1" applyFill="1" applyBorder="1" applyAlignment="1">
      <alignment horizontal="center" vertical="center" wrapText="1"/>
    </xf>
    <xf numFmtId="14" fontId="61" fillId="26" borderId="45" xfId="1" applyNumberFormat="1" applyFont="1" applyFill="1" applyBorder="1" applyAlignment="1">
      <alignment horizontal="center" vertical="center" wrapText="1"/>
    </xf>
    <xf numFmtId="0" fontId="61" fillId="25" borderId="30" xfId="1" applyFont="1" applyFill="1" applyBorder="1" applyAlignment="1">
      <alignment horizontal="center" vertical="center" wrapText="1"/>
    </xf>
    <xf numFmtId="0" fontId="61" fillId="25" borderId="26" xfId="1" applyFont="1" applyFill="1" applyBorder="1" applyAlignment="1">
      <alignment horizontal="center" vertical="center" wrapText="1"/>
    </xf>
    <xf numFmtId="0" fontId="61" fillId="25" borderId="45" xfId="1" applyFont="1" applyFill="1" applyBorder="1" applyAlignment="1">
      <alignment horizontal="center" vertical="center" wrapText="1"/>
    </xf>
    <xf numFmtId="0" fontId="61" fillId="25" borderId="38" xfId="1" applyFont="1" applyFill="1" applyBorder="1" applyAlignment="1">
      <alignment horizontal="justify" vertical="center" wrapText="1"/>
    </xf>
    <xf numFmtId="0" fontId="61" fillId="25" borderId="41" xfId="1" applyFont="1" applyFill="1" applyBorder="1" applyAlignment="1">
      <alignment horizontal="justify" vertical="center" wrapText="1"/>
    </xf>
    <xf numFmtId="0" fontId="61" fillId="25" borderId="49" xfId="1" applyFont="1" applyFill="1" applyBorder="1" applyAlignment="1">
      <alignment horizontal="justify" vertical="center" wrapText="1"/>
    </xf>
    <xf numFmtId="0" fontId="61" fillId="25" borderId="33" xfId="1" applyFont="1" applyFill="1" applyBorder="1" applyAlignment="1">
      <alignment horizontal="center" vertical="center" wrapText="1"/>
    </xf>
    <xf numFmtId="0" fontId="61" fillId="25" borderId="25" xfId="1" applyFont="1" applyFill="1" applyBorder="1" applyAlignment="1">
      <alignment horizontal="center" vertical="center" wrapText="1"/>
    </xf>
    <xf numFmtId="0" fontId="61" fillId="25" borderId="44" xfId="1" applyFont="1" applyFill="1" applyBorder="1" applyAlignment="1">
      <alignment horizontal="center" vertical="center" wrapText="1"/>
    </xf>
    <xf numFmtId="0" fontId="61" fillId="26" borderId="23" xfId="1" applyFont="1" applyFill="1" applyAlignment="1">
      <alignment horizontal="center" vertical="center" wrapText="1"/>
    </xf>
    <xf numFmtId="0" fontId="61" fillId="26" borderId="47" xfId="1" applyFont="1" applyFill="1" applyBorder="1" applyAlignment="1">
      <alignment horizontal="center" vertical="center" wrapText="1"/>
    </xf>
    <xf numFmtId="0" fontId="67" fillId="26" borderId="33" xfId="2" applyFont="1" applyFill="1" applyBorder="1" applyAlignment="1" applyProtection="1">
      <alignment horizontal="center" vertical="center" wrapText="1"/>
      <protection hidden="1"/>
    </xf>
    <xf numFmtId="0" fontId="67" fillId="26" borderId="25" xfId="2" applyFont="1" applyFill="1" applyBorder="1" applyAlignment="1" applyProtection="1">
      <alignment horizontal="center" vertical="center" wrapText="1"/>
      <protection hidden="1"/>
    </xf>
    <xf numFmtId="0" fontId="67" fillId="26" borderId="44" xfId="2" applyFont="1" applyFill="1" applyBorder="1" applyAlignment="1" applyProtection="1">
      <alignment horizontal="center" vertical="center" wrapText="1"/>
      <protection hidden="1"/>
    </xf>
    <xf numFmtId="0" fontId="60" fillId="0" borderId="33" xfId="1" applyFont="1" applyBorder="1" applyAlignment="1">
      <alignment horizontal="justify" vertical="center" wrapText="1"/>
    </xf>
    <xf numFmtId="0" fontId="60" fillId="0" borderId="25" xfId="1" applyFont="1" applyBorder="1" applyAlignment="1">
      <alignment horizontal="justify" vertical="center" wrapText="1"/>
    </xf>
    <xf numFmtId="0" fontId="60" fillId="0" borderId="44" xfId="1" applyFont="1" applyBorder="1" applyAlignment="1">
      <alignment horizontal="justify" vertical="center" wrapText="1"/>
    </xf>
    <xf numFmtId="0" fontId="60" fillId="0" borderId="33" xfId="2" applyFont="1" applyBorder="1" applyAlignment="1" applyProtection="1">
      <alignment horizontal="center" vertical="center" wrapText="1"/>
      <protection locked="0"/>
    </xf>
    <xf numFmtId="0" fontId="60" fillId="0" borderId="25" xfId="2" applyFont="1" applyBorder="1" applyAlignment="1" applyProtection="1">
      <alignment horizontal="center" vertical="center" wrapText="1"/>
      <protection locked="0"/>
    </xf>
    <xf numFmtId="0" fontId="60" fillId="0" borderId="44" xfId="2" applyFont="1" applyBorder="1" applyAlignment="1" applyProtection="1">
      <alignment horizontal="center" vertical="center" wrapText="1"/>
      <protection locked="0"/>
    </xf>
    <xf numFmtId="0" fontId="60" fillId="24" borderId="33" xfId="2" applyFont="1" applyFill="1" applyBorder="1" applyAlignment="1" applyProtection="1">
      <alignment horizontal="center" vertical="center" wrapText="1"/>
      <protection hidden="1"/>
    </xf>
    <xf numFmtId="0" fontId="60" fillId="24" borderId="25" xfId="2" applyFont="1" applyFill="1" applyBorder="1" applyAlignment="1" applyProtection="1">
      <alignment horizontal="center" vertical="center" wrapText="1"/>
      <protection hidden="1"/>
    </xf>
    <xf numFmtId="0" fontId="60" fillId="24" borderId="44" xfId="2" applyFont="1" applyFill="1" applyBorder="1" applyAlignment="1" applyProtection="1">
      <alignment horizontal="center" vertical="center" wrapText="1"/>
      <protection hidden="1"/>
    </xf>
    <xf numFmtId="0" fontId="60" fillId="0" borderId="33" xfId="1" applyFont="1" applyBorder="1" applyAlignment="1">
      <alignment horizontal="center" vertical="center" wrapText="1"/>
    </xf>
    <xf numFmtId="0" fontId="60" fillId="0" borderId="25" xfId="1" applyFont="1" applyBorder="1" applyAlignment="1">
      <alignment horizontal="center" vertical="center" wrapText="1"/>
    </xf>
    <xf numFmtId="0" fontId="60" fillId="0" borderId="44" xfId="1" applyFont="1" applyBorder="1" applyAlignment="1">
      <alignment horizontal="center" vertical="center" wrapText="1"/>
    </xf>
    <xf numFmtId="0" fontId="72" fillId="27" borderId="32" xfId="1" applyFont="1" applyFill="1" applyBorder="1" applyAlignment="1">
      <alignment horizontal="justify" vertical="center" wrapText="1"/>
    </xf>
    <xf numFmtId="0" fontId="72" fillId="27" borderId="40" xfId="1" applyFont="1" applyFill="1" applyBorder="1" applyAlignment="1">
      <alignment horizontal="justify" vertical="center" wrapText="1"/>
    </xf>
    <xf numFmtId="0" fontId="72" fillId="27" borderId="43" xfId="1" applyFont="1" applyFill="1" applyBorder="1" applyAlignment="1">
      <alignment horizontal="justify" vertical="center" wrapText="1"/>
    </xf>
    <xf numFmtId="0" fontId="61" fillId="0" borderId="33" xfId="1" applyFont="1" applyBorder="1" applyAlignment="1">
      <alignment horizontal="justify" vertical="center" wrapText="1"/>
    </xf>
    <xf numFmtId="0" fontId="61" fillId="0" borderId="25" xfId="1" applyFont="1" applyBorder="1" applyAlignment="1">
      <alignment horizontal="justify" vertical="center" wrapText="1"/>
    </xf>
    <xf numFmtId="0" fontId="61" fillId="0" borderId="44" xfId="1" applyFont="1" applyBorder="1" applyAlignment="1">
      <alignment horizontal="justify" vertical="center" wrapText="1"/>
    </xf>
    <xf numFmtId="0" fontId="60" fillId="25" borderId="33" xfId="1" applyFont="1" applyFill="1" applyBorder="1" applyAlignment="1">
      <alignment horizontal="justify" vertical="center" wrapText="1"/>
    </xf>
    <xf numFmtId="0" fontId="60" fillId="25" borderId="25" xfId="1" applyFont="1" applyFill="1" applyBorder="1" applyAlignment="1">
      <alignment horizontal="justify" vertical="center" wrapText="1"/>
    </xf>
    <xf numFmtId="0" fontId="60" fillId="25" borderId="44" xfId="1" applyFont="1" applyFill="1" applyBorder="1" applyAlignment="1">
      <alignment horizontal="justify" vertical="center" wrapText="1"/>
    </xf>
    <xf numFmtId="0" fontId="60" fillId="0" borderId="34" xfId="2" applyFont="1" applyBorder="1" applyAlignment="1">
      <alignment horizontal="center" vertical="center" wrapText="1"/>
    </xf>
    <xf numFmtId="0" fontId="60" fillId="0" borderId="26" xfId="2" applyFont="1" applyBorder="1" applyAlignment="1">
      <alignment horizontal="center" vertical="center" wrapText="1"/>
    </xf>
    <xf numFmtId="0" fontId="60" fillId="0" borderId="45" xfId="2" applyFont="1" applyBorder="1" applyAlignment="1">
      <alignment horizontal="center" vertical="center" wrapText="1"/>
    </xf>
    <xf numFmtId="0" fontId="55" fillId="24" borderId="33" xfId="2" applyFont="1" applyFill="1" applyBorder="1" applyAlignment="1" applyProtection="1">
      <alignment horizontal="center" vertical="center" wrapText="1"/>
      <protection hidden="1"/>
    </xf>
    <xf numFmtId="0" fontId="55" fillId="24" borderId="25" xfId="2" applyFont="1" applyFill="1" applyBorder="1" applyAlignment="1" applyProtection="1">
      <alignment horizontal="center" vertical="center" wrapText="1"/>
      <protection hidden="1"/>
    </xf>
    <xf numFmtId="0" fontId="55" fillId="24" borderId="44" xfId="2" applyFont="1" applyFill="1" applyBorder="1" applyAlignment="1" applyProtection="1">
      <alignment horizontal="center" vertical="center" wrapText="1"/>
      <protection hidden="1"/>
    </xf>
    <xf numFmtId="0" fontId="60" fillId="0" borderId="33" xfId="2" applyFont="1" applyBorder="1" applyAlignment="1" applyProtection="1">
      <alignment horizontal="center" vertical="center" wrapText="1"/>
      <protection hidden="1"/>
    </xf>
    <xf numFmtId="0" fontId="60" fillId="0" borderId="25" xfId="2" applyFont="1" applyBorder="1" applyAlignment="1" applyProtection="1">
      <alignment horizontal="center" vertical="center" wrapText="1"/>
      <protection hidden="1"/>
    </xf>
    <xf numFmtId="0" fontId="60" fillId="0" borderId="44" xfId="2" applyFont="1" applyBorder="1" applyAlignment="1" applyProtection="1">
      <alignment horizontal="center" vertical="center" wrapText="1"/>
      <protection hidden="1"/>
    </xf>
    <xf numFmtId="0" fontId="60" fillId="0" borderId="33" xfId="2" applyFont="1" applyBorder="1" applyAlignment="1">
      <alignment horizontal="center" vertical="center"/>
    </xf>
    <xf numFmtId="0" fontId="60" fillId="0" borderId="25" xfId="2" applyFont="1" applyBorder="1" applyAlignment="1">
      <alignment horizontal="center" vertical="center"/>
    </xf>
    <xf numFmtId="0" fontId="60" fillId="0" borderId="44" xfId="2" applyFont="1" applyBorder="1" applyAlignment="1">
      <alignment horizontal="center" vertical="center"/>
    </xf>
    <xf numFmtId="0" fontId="60" fillId="0" borderId="36" xfId="2" applyFont="1" applyBorder="1" applyAlignment="1" applyProtection="1">
      <alignment horizontal="center" vertical="center" wrapText="1"/>
      <protection hidden="1"/>
    </xf>
    <xf numFmtId="0" fontId="60" fillId="0" borderId="23" xfId="2" applyFont="1" applyAlignment="1" applyProtection="1">
      <alignment horizontal="center" vertical="center" wrapText="1"/>
      <protection hidden="1"/>
    </xf>
    <xf numFmtId="0" fontId="60" fillId="0" borderId="47" xfId="2" applyFont="1" applyBorder="1" applyAlignment="1" applyProtection="1">
      <alignment horizontal="center" vertical="center" wrapText="1"/>
      <protection hidden="1"/>
    </xf>
    <xf numFmtId="0" fontId="60" fillId="0" borderId="37" xfId="2" applyFont="1" applyBorder="1" applyAlignment="1" applyProtection="1">
      <alignment horizontal="center" vertical="center" wrapText="1"/>
      <protection hidden="1"/>
    </xf>
    <xf numFmtId="0" fontId="60" fillId="0" borderId="29" xfId="2" applyFont="1" applyBorder="1" applyAlignment="1" applyProtection="1">
      <alignment horizontal="center" vertical="center" wrapText="1"/>
      <protection hidden="1"/>
    </xf>
    <xf numFmtId="0" fontId="60" fillId="0" borderId="34" xfId="1" applyFont="1" applyBorder="1" applyAlignment="1">
      <alignment horizontal="center" vertical="center" wrapText="1"/>
    </xf>
    <xf numFmtId="0" fontId="60" fillId="0" borderId="26" xfId="1" applyFont="1" applyBorder="1" applyAlignment="1">
      <alignment horizontal="center" vertical="center" wrapText="1"/>
    </xf>
    <xf numFmtId="0" fontId="60" fillId="0" borderId="29" xfId="1" applyFont="1" applyBorder="1" applyAlignment="1">
      <alignment horizontal="center" vertical="center" wrapText="1"/>
    </xf>
    <xf numFmtId="0" fontId="60" fillId="0" borderId="48" xfId="1" applyFont="1" applyBorder="1" applyAlignment="1">
      <alignment horizontal="center" vertical="center" wrapText="1"/>
    </xf>
    <xf numFmtId="0" fontId="60" fillId="0" borderId="35" xfId="2" applyFont="1" applyBorder="1" applyAlignment="1" applyProtection="1">
      <alignment horizontal="center" vertical="center" wrapText="1"/>
      <protection hidden="1"/>
    </xf>
    <xf numFmtId="0" fontId="60" fillId="0" borderId="28" xfId="2" applyFont="1" applyBorder="1" applyAlignment="1" applyProtection="1">
      <alignment horizontal="center" vertical="center" wrapText="1"/>
      <protection hidden="1"/>
    </xf>
    <xf numFmtId="0" fontId="60" fillId="0" borderId="46" xfId="2" applyFont="1" applyBorder="1" applyAlignment="1" applyProtection="1">
      <alignment horizontal="center" vertical="center" wrapText="1"/>
      <protection hidden="1"/>
    </xf>
    <xf numFmtId="0" fontId="61" fillId="0" borderId="33" xfId="1" applyFont="1" applyBorder="1" applyAlignment="1">
      <alignment horizontal="center" vertical="center" wrapText="1"/>
    </xf>
    <xf numFmtId="0" fontId="61" fillId="0" borderId="25" xfId="1" applyFont="1" applyBorder="1" applyAlignment="1">
      <alignment horizontal="center" vertical="center" wrapText="1"/>
    </xf>
    <xf numFmtId="0" fontId="61" fillId="0" borderId="44" xfId="1" applyFont="1" applyBorder="1" applyAlignment="1">
      <alignment horizontal="center" vertical="center" wrapText="1"/>
    </xf>
    <xf numFmtId="0" fontId="61" fillId="0" borderId="39" xfId="1" applyFont="1" applyBorder="1" applyAlignment="1">
      <alignment horizontal="center" vertical="center" wrapText="1"/>
    </xf>
    <xf numFmtId="0" fontId="61" fillId="0" borderId="42" xfId="1" applyFont="1" applyBorder="1" applyAlignment="1">
      <alignment horizontal="center" vertical="center" wrapText="1"/>
    </xf>
    <xf numFmtId="0" fontId="61" fillId="0" borderId="50" xfId="1" applyFont="1" applyBorder="1" applyAlignment="1">
      <alignment horizontal="center" vertical="center" wrapText="1"/>
    </xf>
    <xf numFmtId="0" fontId="72" fillId="28" borderId="32" xfId="1" applyFont="1" applyFill="1" applyBorder="1" applyAlignment="1">
      <alignment horizontal="justify" vertical="center" wrapText="1"/>
    </xf>
    <xf numFmtId="0" fontId="72" fillId="28" borderId="40" xfId="1" applyFont="1" applyFill="1" applyBorder="1" applyAlignment="1">
      <alignment horizontal="justify" vertical="center" wrapText="1"/>
    </xf>
    <xf numFmtId="0" fontId="72" fillId="28" borderId="43" xfId="1" applyFont="1" applyFill="1" applyBorder="1" applyAlignment="1">
      <alignment horizontal="justify" vertical="center" wrapText="1"/>
    </xf>
    <xf numFmtId="0" fontId="61" fillId="28" borderId="33" xfId="1" applyFont="1" applyFill="1" applyBorder="1" applyAlignment="1">
      <alignment horizontal="justify" vertical="center" wrapText="1"/>
    </xf>
    <xf numFmtId="0" fontId="61" fillId="28" borderId="25" xfId="1" applyFont="1" applyFill="1" applyBorder="1" applyAlignment="1">
      <alignment horizontal="justify" vertical="center" wrapText="1"/>
    </xf>
    <xf numFmtId="0" fontId="61" fillId="28" borderId="44" xfId="1" applyFont="1" applyFill="1" applyBorder="1" applyAlignment="1">
      <alignment horizontal="justify" vertical="center" wrapText="1"/>
    </xf>
    <xf numFmtId="0" fontId="60" fillId="28" borderId="33" xfId="1" applyFont="1" applyFill="1" applyBorder="1" applyAlignment="1">
      <alignment horizontal="justify" vertical="center" wrapText="1"/>
    </xf>
    <xf numFmtId="0" fontId="60" fillId="28" borderId="25" xfId="1" applyFont="1" applyFill="1" applyBorder="1" applyAlignment="1">
      <alignment horizontal="justify" vertical="center" wrapText="1"/>
    </xf>
    <xf numFmtId="0" fontId="60" fillId="28" borderId="44" xfId="1" applyFont="1" applyFill="1" applyBorder="1" applyAlignment="1">
      <alignment horizontal="justify" vertical="center" wrapText="1"/>
    </xf>
    <xf numFmtId="0" fontId="60" fillId="28" borderId="33" xfId="2" applyFont="1" applyFill="1" applyBorder="1" applyAlignment="1" applyProtection="1">
      <alignment horizontal="center" vertical="center" wrapText="1"/>
      <protection locked="0"/>
    </xf>
    <xf numFmtId="0" fontId="60" fillId="28" borderId="25" xfId="2" applyFont="1" applyFill="1" applyBorder="1" applyAlignment="1" applyProtection="1">
      <alignment horizontal="center" vertical="center" wrapText="1"/>
      <protection locked="0"/>
    </xf>
    <xf numFmtId="0" fontId="60" fillId="28" borderId="44" xfId="2" applyFont="1" applyFill="1" applyBorder="1" applyAlignment="1" applyProtection="1">
      <alignment horizontal="center" vertical="center" wrapText="1"/>
      <protection locked="0"/>
    </xf>
    <xf numFmtId="0" fontId="60" fillId="25" borderId="38" xfId="1" applyFont="1" applyFill="1" applyBorder="1" applyAlignment="1">
      <alignment horizontal="justify" vertical="center" wrapText="1"/>
    </xf>
    <xf numFmtId="0" fontId="60" fillId="25" borderId="41" xfId="1" applyFont="1" applyFill="1" applyBorder="1" applyAlignment="1">
      <alignment horizontal="justify" vertical="center" wrapText="1"/>
    </xf>
    <xf numFmtId="0" fontId="60" fillId="25" borderId="49" xfId="1" applyFont="1" applyFill="1" applyBorder="1" applyAlignment="1">
      <alignment horizontal="justify" vertical="center" wrapText="1"/>
    </xf>
    <xf numFmtId="0" fontId="60" fillId="25" borderId="33" xfId="1" applyFont="1" applyFill="1" applyBorder="1" applyAlignment="1">
      <alignment horizontal="center" vertical="center" wrapText="1"/>
    </xf>
    <xf numFmtId="0" fontId="60" fillId="25" borderId="25" xfId="1" applyFont="1" applyFill="1" applyBorder="1" applyAlignment="1">
      <alignment horizontal="center" vertical="center" wrapText="1"/>
    </xf>
    <xf numFmtId="0" fontId="60" fillId="25" borderId="44" xfId="1" applyFont="1" applyFill="1" applyBorder="1" applyAlignment="1">
      <alignment horizontal="center" vertical="center" wrapText="1"/>
    </xf>
    <xf numFmtId="0" fontId="60" fillId="28" borderId="33" xfId="2" applyFont="1" applyFill="1" applyBorder="1" applyAlignment="1" applyProtection="1">
      <alignment horizontal="center" vertical="center" wrapText="1"/>
      <protection hidden="1"/>
    </xf>
    <xf numFmtId="0" fontId="60" fillId="28" borderId="25" xfId="2" applyFont="1" applyFill="1" applyBorder="1" applyAlignment="1" applyProtection="1">
      <alignment horizontal="center" vertical="center" wrapText="1"/>
      <protection hidden="1"/>
    </xf>
    <xf numFmtId="0" fontId="60" fillId="28" borderId="44" xfId="2" applyFont="1" applyFill="1" applyBorder="1" applyAlignment="1" applyProtection="1">
      <alignment horizontal="center" vertical="center" wrapText="1"/>
      <protection hidden="1"/>
    </xf>
    <xf numFmtId="0" fontId="60" fillId="28" borderId="33" xfId="1" applyFont="1" applyFill="1" applyBorder="1" applyAlignment="1">
      <alignment horizontal="center" vertical="center" wrapText="1"/>
    </xf>
    <xf numFmtId="0" fontId="60" fillId="28" borderId="25" xfId="1" applyFont="1" applyFill="1" applyBorder="1" applyAlignment="1">
      <alignment horizontal="center" vertical="center" wrapText="1"/>
    </xf>
    <xf numFmtId="0" fontId="60" fillId="28" borderId="44" xfId="1" applyFont="1" applyFill="1" applyBorder="1" applyAlignment="1">
      <alignment horizontal="center" vertical="center" wrapText="1"/>
    </xf>
    <xf numFmtId="0" fontId="60" fillId="28" borderId="34" xfId="2" applyFont="1" applyFill="1" applyBorder="1" applyAlignment="1">
      <alignment horizontal="center" vertical="center" wrapText="1"/>
    </xf>
    <xf numFmtId="0" fontId="60" fillId="28" borderId="26" xfId="2" applyFont="1" applyFill="1" applyBorder="1" applyAlignment="1">
      <alignment horizontal="center" vertical="center" wrapText="1"/>
    </xf>
    <xf numFmtId="0" fontId="60" fillId="28" borderId="45" xfId="2" applyFont="1" applyFill="1" applyBorder="1" applyAlignment="1">
      <alignment horizontal="center" vertical="center" wrapText="1"/>
    </xf>
    <xf numFmtId="0" fontId="55" fillId="28" borderId="33" xfId="2" applyFont="1" applyFill="1" applyBorder="1" applyAlignment="1" applyProtection="1">
      <alignment horizontal="center" vertical="center" wrapText="1"/>
      <protection hidden="1"/>
    </xf>
    <xf numFmtId="0" fontId="55" fillId="28" borderId="25" xfId="2" applyFont="1" applyFill="1" applyBorder="1" applyAlignment="1" applyProtection="1">
      <alignment horizontal="center" vertical="center" wrapText="1"/>
      <protection hidden="1"/>
    </xf>
    <xf numFmtId="0" fontId="55" fillId="28" borderId="44" xfId="2" applyFont="1" applyFill="1" applyBorder="1" applyAlignment="1" applyProtection="1">
      <alignment horizontal="center" vertical="center" wrapText="1"/>
      <protection hidden="1"/>
    </xf>
    <xf numFmtId="0" fontId="60" fillId="28" borderId="34" xfId="2" applyFont="1" applyFill="1" applyBorder="1" applyAlignment="1">
      <alignment horizontal="center" vertical="center"/>
    </xf>
    <xf numFmtId="0" fontId="60" fillId="28" borderId="26" xfId="2" applyFont="1" applyFill="1" applyBorder="1" applyAlignment="1">
      <alignment horizontal="center" vertical="center"/>
    </xf>
    <xf numFmtId="0" fontId="60" fillId="28" borderId="45" xfId="2" applyFont="1" applyFill="1" applyBorder="1" applyAlignment="1">
      <alignment horizontal="center" vertical="center"/>
    </xf>
    <xf numFmtId="0" fontId="55" fillId="28" borderId="26" xfId="2" applyFont="1" applyFill="1" applyBorder="1" applyAlignment="1">
      <alignment horizontal="center" vertical="center" wrapText="1"/>
    </xf>
    <xf numFmtId="0" fontId="55" fillId="28" borderId="45" xfId="2" applyFont="1" applyFill="1" applyBorder="1" applyAlignment="1">
      <alignment horizontal="center" vertical="center" wrapText="1"/>
    </xf>
    <xf numFmtId="0" fontId="60" fillId="28" borderId="33" xfId="2" applyFont="1" applyFill="1" applyBorder="1" applyAlignment="1">
      <alignment horizontal="center" vertical="center"/>
    </xf>
    <xf numFmtId="0" fontId="60" fillId="28" borderId="25" xfId="2" applyFont="1" applyFill="1" applyBorder="1" applyAlignment="1">
      <alignment horizontal="center" vertical="center"/>
    </xf>
    <xf numFmtId="0" fontId="60" fillId="28" borderId="44" xfId="2" applyFont="1" applyFill="1" applyBorder="1" applyAlignment="1">
      <alignment horizontal="center" vertical="center"/>
    </xf>
    <xf numFmtId="0" fontId="61" fillId="28" borderId="33" xfId="1" applyFont="1" applyFill="1" applyBorder="1" applyAlignment="1">
      <alignment horizontal="center" vertical="center" wrapText="1"/>
    </xf>
    <xf numFmtId="0" fontId="61" fillId="28" borderId="25" xfId="1" applyFont="1" applyFill="1" applyBorder="1" applyAlignment="1">
      <alignment horizontal="center" vertical="center" wrapText="1"/>
    </xf>
    <xf numFmtId="0" fontId="61" fillId="28" borderId="44" xfId="1" applyFont="1" applyFill="1" applyBorder="1" applyAlignment="1">
      <alignment horizontal="center" vertical="center" wrapText="1"/>
    </xf>
    <xf numFmtId="0" fontId="61" fillId="28" borderId="39" xfId="1" applyFont="1" applyFill="1" applyBorder="1" applyAlignment="1">
      <alignment horizontal="center" vertical="center" wrapText="1"/>
    </xf>
    <xf numFmtId="0" fontId="61" fillId="28" borderId="42" xfId="1" applyFont="1" applyFill="1" applyBorder="1" applyAlignment="1">
      <alignment horizontal="center" vertical="center" wrapText="1"/>
    </xf>
    <xf numFmtId="0" fontId="61" fillId="28" borderId="50" xfId="1" applyFont="1" applyFill="1" applyBorder="1" applyAlignment="1">
      <alignment horizontal="center" vertical="center" wrapText="1"/>
    </xf>
    <xf numFmtId="0" fontId="72" fillId="21" borderId="32" xfId="1" applyFont="1" applyFill="1" applyBorder="1" applyAlignment="1">
      <alignment horizontal="justify" vertical="center" wrapText="1"/>
    </xf>
    <xf numFmtId="0" fontId="72" fillId="21" borderId="40" xfId="1" applyFont="1" applyFill="1" applyBorder="1" applyAlignment="1">
      <alignment horizontal="justify" vertical="center" wrapText="1"/>
    </xf>
    <xf numFmtId="0" fontId="72" fillId="21" borderId="43" xfId="1" applyFont="1" applyFill="1" applyBorder="1" applyAlignment="1">
      <alignment horizontal="justify" vertical="center" wrapText="1"/>
    </xf>
    <xf numFmtId="0" fontId="61" fillId="21" borderId="33" xfId="1" applyFont="1" applyFill="1" applyBorder="1" applyAlignment="1">
      <alignment horizontal="justify" vertical="center" wrapText="1"/>
    </xf>
    <xf numFmtId="0" fontId="61" fillId="21" borderId="25" xfId="1" applyFont="1" applyFill="1" applyBorder="1" applyAlignment="1">
      <alignment horizontal="justify" vertical="center" wrapText="1"/>
    </xf>
    <xf numFmtId="0" fontId="61" fillId="21" borderId="44" xfId="1" applyFont="1" applyFill="1" applyBorder="1" applyAlignment="1">
      <alignment horizontal="justify" vertical="center" wrapText="1"/>
    </xf>
    <xf numFmtId="0" fontId="60" fillId="21" borderId="33" xfId="1" applyFont="1" applyFill="1" applyBorder="1" applyAlignment="1">
      <alignment horizontal="justify" vertical="center" wrapText="1"/>
    </xf>
    <xf numFmtId="0" fontId="60" fillId="21" borderId="25" xfId="1" applyFont="1" applyFill="1" applyBorder="1" applyAlignment="1">
      <alignment horizontal="justify" vertical="center" wrapText="1"/>
    </xf>
    <xf numFmtId="0" fontId="60" fillId="21" borderId="44" xfId="1" applyFont="1" applyFill="1" applyBorder="1" applyAlignment="1">
      <alignment horizontal="justify" vertical="center" wrapText="1"/>
    </xf>
    <xf numFmtId="0" fontId="60" fillId="28" borderId="53" xfId="1" applyFont="1" applyFill="1" applyBorder="1" applyAlignment="1">
      <alignment horizontal="center" vertical="center" wrapText="1"/>
    </xf>
    <xf numFmtId="0" fontId="60" fillId="28" borderId="55" xfId="1" applyFont="1" applyFill="1" applyBorder="1" applyAlignment="1">
      <alignment horizontal="center" vertical="center" wrapText="1"/>
    </xf>
    <xf numFmtId="0" fontId="60" fillId="28" borderId="54" xfId="1" applyFont="1" applyFill="1" applyBorder="1" applyAlignment="1">
      <alignment horizontal="center" vertical="center" wrapText="1"/>
    </xf>
    <xf numFmtId="0" fontId="60" fillId="28" borderId="56" xfId="1" applyFont="1" applyFill="1" applyBorder="1" applyAlignment="1">
      <alignment horizontal="center" vertical="center" wrapText="1"/>
    </xf>
    <xf numFmtId="0" fontId="60" fillId="28" borderId="35" xfId="2" applyFont="1" applyFill="1" applyBorder="1" applyAlignment="1" applyProtection="1">
      <alignment horizontal="center" vertical="center" wrapText="1"/>
      <protection hidden="1"/>
    </xf>
    <xf numFmtId="0" fontId="60" fillId="28" borderId="28" xfId="2" applyFont="1" applyFill="1" applyBorder="1" applyAlignment="1" applyProtection="1">
      <alignment horizontal="center" vertical="center" wrapText="1"/>
      <protection hidden="1"/>
    </xf>
    <xf numFmtId="0" fontId="60" fillId="28" borderId="46" xfId="2" applyFont="1" applyFill="1" applyBorder="1" applyAlignment="1" applyProtection="1">
      <alignment horizontal="center" vertical="center" wrapText="1"/>
      <protection hidden="1"/>
    </xf>
    <xf numFmtId="0" fontId="60" fillId="28" borderId="36" xfId="2" applyFont="1" applyFill="1" applyBorder="1" applyAlignment="1" applyProtection="1">
      <alignment horizontal="center" vertical="center" wrapText="1"/>
      <protection hidden="1"/>
    </xf>
    <xf numFmtId="0" fontId="60" fillId="28" borderId="23" xfId="2" applyFont="1" applyFill="1" applyAlignment="1" applyProtection="1">
      <alignment horizontal="center" vertical="center" wrapText="1"/>
      <protection hidden="1"/>
    </xf>
    <xf numFmtId="0" fontId="60" fillId="28" borderId="47" xfId="2" applyFont="1" applyFill="1" applyBorder="1" applyAlignment="1" applyProtection="1">
      <alignment horizontal="center" vertical="center" wrapText="1"/>
      <protection hidden="1"/>
    </xf>
    <xf numFmtId="0" fontId="55" fillId="21" borderId="33" xfId="2" applyFont="1" applyFill="1" applyBorder="1" applyAlignment="1" applyProtection="1">
      <alignment horizontal="center" vertical="center" wrapText="1"/>
      <protection hidden="1"/>
    </xf>
    <xf numFmtId="0" fontId="55" fillId="21" borderId="25" xfId="2" applyFont="1" applyFill="1" applyBorder="1" applyAlignment="1" applyProtection="1">
      <alignment horizontal="center" vertical="center" wrapText="1"/>
      <protection hidden="1"/>
    </xf>
    <xf numFmtId="0" fontId="55" fillId="21" borderId="44" xfId="2" applyFont="1" applyFill="1" applyBorder="1" applyAlignment="1" applyProtection="1">
      <alignment horizontal="center" vertical="center" wrapText="1"/>
      <protection hidden="1"/>
    </xf>
    <xf numFmtId="0" fontId="60" fillId="21" borderId="33" xfId="2" applyFont="1" applyFill="1" applyBorder="1" applyAlignment="1" applyProtection="1">
      <alignment horizontal="center" vertical="center" wrapText="1"/>
      <protection hidden="1"/>
    </xf>
    <xf numFmtId="0" fontId="60" fillId="21" borderId="25" xfId="2" applyFont="1" applyFill="1" applyBorder="1" applyAlignment="1" applyProtection="1">
      <alignment horizontal="center" vertical="center" wrapText="1"/>
      <protection hidden="1"/>
    </xf>
    <xf numFmtId="0" fontId="60" fillId="21" borderId="44" xfId="2" applyFont="1" applyFill="1" applyBorder="1" applyAlignment="1" applyProtection="1">
      <alignment horizontal="center" vertical="center" wrapText="1"/>
      <protection hidden="1"/>
    </xf>
    <xf numFmtId="0" fontId="60" fillId="21" borderId="33" xfId="2" applyFont="1" applyFill="1" applyBorder="1" applyAlignment="1" applyProtection="1">
      <alignment horizontal="center" vertical="center" wrapText="1"/>
      <protection locked="0"/>
    </xf>
    <xf numFmtId="0" fontId="60" fillId="21" borderId="25" xfId="2" applyFont="1" applyFill="1" applyBorder="1" applyAlignment="1" applyProtection="1">
      <alignment horizontal="center" vertical="center" wrapText="1"/>
      <protection locked="0"/>
    </xf>
    <xf numFmtId="0" fontId="60" fillId="21" borderId="44" xfId="2" applyFont="1" applyFill="1" applyBorder="1" applyAlignment="1" applyProtection="1">
      <alignment horizontal="center" vertical="center" wrapText="1"/>
      <protection locked="0"/>
    </xf>
    <xf numFmtId="0" fontId="60" fillId="21" borderId="33" xfId="1" applyFont="1" applyFill="1" applyBorder="1" applyAlignment="1">
      <alignment horizontal="center" vertical="center" wrapText="1"/>
    </xf>
    <xf numFmtId="0" fontId="60" fillId="21" borderId="25" xfId="1" applyFont="1" applyFill="1" applyBorder="1" applyAlignment="1">
      <alignment horizontal="center" vertical="center" wrapText="1"/>
    </xf>
    <xf numFmtId="0" fontId="60" fillId="21" borderId="44" xfId="1" applyFont="1" applyFill="1" applyBorder="1" applyAlignment="1">
      <alignment horizontal="center" vertical="center" wrapText="1"/>
    </xf>
    <xf numFmtId="0" fontId="60" fillId="25" borderId="34" xfId="2" applyFont="1" applyFill="1" applyBorder="1" applyAlignment="1">
      <alignment horizontal="center" vertical="center" wrapText="1"/>
    </xf>
    <xf numFmtId="0" fontId="60" fillId="25" borderId="27" xfId="2" applyFont="1" applyFill="1" applyBorder="1" applyAlignment="1">
      <alignment horizontal="center" vertical="center" wrapText="1"/>
    </xf>
    <xf numFmtId="0" fontId="60" fillId="21" borderId="34" xfId="2" applyFont="1" applyFill="1" applyBorder="1" applyAlignment="1">
      <alignment horizontal="center" vertical="center" wrapText="1"/>
    </xf>
    <xf numFmtId="0" fontId="60" fillId="21" borderId="27" xfId="2" applyFont="1" applyFill="1" applyBorder="1" applyAlignment="1">
      <alignment horizontal="center" vertical="center" wrapText="1"/>
    </xf>
    <xf numFmtId="0" fontId="82" fillId="25" borderId="34" xfId="2" applyFont="1" applyFill="1" applyBorder="1" applyAlignment="1">
      <alignment horizontal="center" vertical="center" wrapText="1"/>
    </xf>
    <xf numFmtId="0" fontId="82" fillId="25" borderId="27" xfId="2" applyFont="1" applyFill="1" applyBorder="1" applyAlignment="1">
      <alignment horizontal="center" vertical="center" wrapText="1"/>
    </xf>
    <xf numFmtId="0" fontId="60" fillId="25" borderId="34" xfId="2" applyFont="1" applyFill="1" applyBorder="1" applyAlignment="1">
      <alignment horizontal="center" vertical="center"/>
    </xf>
    <xf numFmtId="0" fontId="60" fillId="25" borderId="27" xfId="2" applyFont="1" applyFill="1" applyBorder="1" applyAlignment="1">
      <alignment horizontal="center" vertical="center"/>
    </xf>
    <xf numFmtId="0" fontId="60" fillId="21" borderId="34" xfId="2" applyFont="1" applyFill="1" applyBorder="1" applyAlignment="1">
      <alignment horizontal="center" vertical="center"/>
    </xf>
    <xf numFmtId="0" fontId="60" fillId="21" borderId="27" xfId="2" applyFont="1" applyFill="1" applyBorder="1" applyAlignment="1">
      <alignment horizontal="center" vertical="center"/>
    </xf>
    <xf numFmtId="0" fontId="61" fillId="21" borderId="39" xfId="1" applyFont="1" applyFill="1" applyBorder="1" applyAlignment="1">
      <alignment horizontal="center" vertical="center" wrapText="1"/>
    </xf>
    <xf numFmtId="0" fontId="61" fillId="21" borderId="42" xfId="1" applyFont="1" applyFill="1" applyBorder="1" applyAlignment="1">
      <alignment horizontal="center" vertical="center" wrapText="1"/>
    </xf>
    <xf numFmtId="0" fontId="61" fillId="21" borderId="50" xfId="1" applyFont="1" applyFill="1" applyBorder="1" applyAlignment="1">
      <alignment horizontal="center" vertical="center" wrapText="1"/>
    </xf>
    <xf numFmtId="0" fontId="60" fillId="21" borderId="30" xfId="2" applyFont="1" applyFill="1" applyBorder="1" applyAlignment="1">
      <alignment horizontal="center" vertical="center" wrapText="1"/>
    </xf>
    <xf numFmtId="0" fontId="60" fillId="21" borderId="45" xfId="2" applyFont="1" applyFill="1" applyBorder="1" applyAlignment="1">
      <alignment horizontal="center" vertical="center" wrapText="1"/>
    </xf>
    <xf numFmtId="0" fontId="72" fillId="29" borderId="27" xfId="1" applyFont="1" applyFill="1" applyBorder="1" applyAlignment="1">
      <alignment horizontal="justify" vertical="center" wrapText="1"/>
    </xf>
    <xf numFmtId="0" fontId="72" fillId="29" borderId="25" xfId="1" applyFont="1" applyFill="1" applyBorder="1" applyAlignment="1">
      <alignment horizontal="justify" vertical="center" wrapText="1"/>
    </xf>
    <xf numFmtId="0" fontId="72" fillId="29" borderId="30" xfId="1" applyFont="1" applyFill="1" applyBorder="1" applyAlignment="1">
      <alignment horizontal="justify" vertical="center" wrapText="1"/>
    </xf>
    <xf numFmtId="0" fontId="61" fillId="29" borderId="27" xfId="1" applyFont="1" applyFill="1" applyBorder="1" applyAlignment="1">
      <alignment horizontal="justify" vertical="center" wrapText="1"/>
    </xf>
    <xf numFmtId="0" fontId="61" fillId="29" borderId="25" xfId="1" applyFont="1" applyFill="1" applyBorder="1" applyAlignment="1">
      <alignment horizontal="justify" vertical="center" wrapText="1"/>
    </xf>
    <xf numFmtId="0" fontId="61" fillId="29" borderId="30" xfId="1" applyFont="1" applyFill="1" applyBorder="1" applyAlignment="1">
      <alignment horizontal="justify" vertical="center" wrapText="1"/>
    </xf>
    <xf numFmtId="0" fontId="60" fillId="25" borderId="27" xfId="1" applyFont="1" applyFill="1" applyBorder="1" applyAlignment="1">
      <alignment horizontal="justify" vertical="center" wrapText="1"/>
    </xf>
    <xf numFmtId="0" fontId="60" fillId="25" borderId="30" xfId="1" applyFont="1" applyFill="1" applyBorder="1" applyAlignment="1">
      <alignment horizontal="justify" vertical="center" wrapText="1"/>
    </xf>
    <xf numFmtId="0" fontId="60" fillId="21" borderId="36" xfId="2" applyFont="1" applyFill="1" applyBorder="1" applyAlignment="1" applyProtection="1">
      <alignment horizontal="center" vertical="center" wrapText="1"/>
      <protection hidden="1"/>
    </xf>
    <xf numFmtId="0" fontId="60" fillId="21" borderId="23" xfId="2" applyFont="1" applyFill="1" applyAlignment="1" applyProtection="1">
      <alignment horizontal="center" vertical="center" wrapText="1"/>
      <protection hidden="1"/>
    </xf>
    <xf numFmtId="0" fontId="60" fillId="21" borderId="47" xfId="2" applyFont="1" applyFill="1" applyBorder="1" applyAlignment="1" applyProtection="1">
      <alignment horizontal="center" vertical="center" wrapText="1"/>
      <protection hidden="1"/>
    </xf>
    <xf numFmtId="0" fontId="60" fillId="21" borderId="37" xfId="2" applyFont="1" applyFill="1" applyBorder="1" applyAlignment="1" applyProtection="1">
      <alignment horizontal="center" vertical="center" wrapText="1"/>
      <protection hidden="1"/>
    </xf>
    <xf numFmtId="0" fontId="60" fillId="21" borderId="29" xfId="2" applyFont="1" applyFill="1" applyBorder="1" applyAlignment="1" applyProtection="1">
      <alignment horizontal="center" vertical="center" wrapText="1"/>
      <protection hidden="1"/>
    </xf>
    <xf numFmtId="0" fontId="60" fillId="21" borderId="48" xfId="2" applyFont="1" applyFill="1" applyBorder="1" applyAlignment="1" applyProtection="1">
      <alignment horizontal="center" vertical="center" wrapText="1"/>
      <protection hidden="1"/>
    </xf>
    <xf numFmtId="0" fontId="61" fillId="21" borderId="33" xfId="1" applyFont="1" applyFill="1" applyBorder="1" applyAlignment="1">
      <alignment horizontal="center" vertical="center" wrapText="1"/>
    </xf>
    <xf numFmtId="0" fontId="61" fillId="21" borderId="25" xfId="1" applyFont="1" applyFill="1" applyBorder="1" applyAlignment="1">
      <alignment horizontal="center" vertical="center" wrapText="1"/>
    </xf>
    <xf numFmtId="0" fontId="61" fillId="21" borderId="44" xfId="1" applyFont="1" applyFill="1" applyBorder="1" applyAlignment="1">
      <alignment horizontal="center" vertical="center" wrapText="1"/>
    </xf>
    <xf numFmtId="0" fontId="60" fillId="21" borderId="35" xfId="2" applyFont="1" applyFill="1" applyBorder="1" applyAlignment="1" applyProtection="1">
      <alignment horizontal="center" vertical="center" wrapText="1"/>
      <protection hidden="1"/>
    </xf>
    <xf numFmtId="0" fontId="60" fillId="21" borderId="28" xfId="2" applyFont="1" applyFill="1" applyBorder="1" applyAlignment="1" applyProtection="1">
      <alignment horizontal="center" vertical="center" wrapText="1"/>
      <protection hidden="1"/>
    </xf>
    <xf numFmtId="0" fontId="60" fillId="21" borderId="46" xfId="2" applyFont="1" applyFill="1" applyBorder="1" applyAlignment="1" applyProtection="1">
      <alignment horizontal="center" vertical="center" wrapText="1"/>
      <protection hidden="1"/>
    </xf>
    <xf numFmtId="0" fontId="60" fillId="21" borderId="33" xfId="2" applyFont="1" applyFill="1" applyBorder="1" applyAlignment="1">
      <alignment horizontal="center" vertical="center"/>
    </xf>
    <xf numFmtId="0" fontId="60" fillId="21" borderId="25" xfId="2" applyFont="1" applyFill="1" applyBorder="1" applyAlignment="1">
      <alignment horizontal="center" vertical="center"/>
    </xf>
    <xf numFmtId="0" fontId="60" fillId="21" borderId="44" xfId="2" applyFont="1" applyFill="1" applyBorder="1" applyAlignment="1">
      <alignment horizontal="center" vertical="center"/>
    </xf>
    <xf numFmtId="0" fontId="60" fillId="29" borderId="27" xfId="2" applyFont="1" applyFill="1" applyBorder="1" applyAlignment="1" applyProtection="1">
      <alignment horizontal="center" vertical="center" wrapText="1"/>
      <protection hidden="1"/>
    </xf>
    <xf numFmtId="0" fontId="60" fillId="29" borderId="25" xfId="2" applyFont="1" applyFill="1" applyBorder="1" applyAlignment="1" applyProtection="1">
      <alignment horizontal="center" vertical="center" wrapText="1"/>
      <protection hidden="1"/>
    </xf>
    <xf numFmtId="0" fontId="60" fillId="29" borderId="30" xfId="2" applyFont="1" applyFill="1" applyBorder="1" applyAlignment="1" applyProtection="1">
      <alignment horizontal="center" vertical="center" wrapText="1"/>
      <protection hidden="1"/>
    </xf>
    <xf numFmtId="0" fontId="55" fillId="29" borderId="27" xfId="2" applyFont="1" applyFill="1" applyBorder="1" applyAlignment="1" applyProtection="1">
      <alignment horizontal="center" vertical="center" wrapText="1"/>
      <protection hidden="1"/>
    </xf>
    <xf numFmtId="0" fontId="55" fillId="29" borderId="25" xfId="2" applyFont="1" applyFill="1" applyBorder="1" applyAlignment="1" applyProtection="1">
      <alignment horizontal="center" vertical="center" wrapText="1"/>
      <protection hidden="1"/>
    </xf>
    <xf numFmtId="0" fontId="55" fillId="29" borderId="30" xfId="2" applyFont="1" applyFill="1" applyBorder="1" applyAlignment="1" applyProtection="1">
      <alignment horizontal="center" vertical="center" wrapText="1"/>
      <protection hidden="1"/>
    </xf>
    <xf numFmtId="0" fontId="60" fillId="29" borderId="27" xfId="1" applyFont="1" applyFill="1" applyBorder="1" applyAlignment="1">
      <alignment horizontal="justify" vertical="center" wrapText="1"/>
    </xf>
    <xf numFmtId="0" fontId="60" fillId="29" borderId="25" xfId="1" applyFont="1" applyFill="1" applyBorder="1" applyAlignment="1">
      <alignment horizontal="justify" vertical="center" wrapText="1"/>
    </xf>
    <xf numFmtId="0" fontId="60" fillId="29" borderId="30" xfId="1" applyFont="1" applyFill="1" applyBorder="1" applyAlignment="1">
      <alignment horizontal="justify" vertical="center" wrapText="1"/>
    </xf>
    <xf numFmtId="0" fontId="60" fillId="29" borderId="27" xfId="2" applyFont="1" applyFill="1" applyBorder="1" applyAlignment="1" applyProtection="1">
      <alignment horizontal="center" vertical="center" wrapText="1"/>
      <protection locked="0"/>
    </xf>
    <xf numFmtId="0" fontId="60" fillId="29" borderId="25" xfId="2" applyFont="1" applyFill="1" applyBorder="1" applyAlignment="1" applyProtection="1">
      <alignment horizontal="center" vertical="center" wrapText="1"/>
      <protection locked="0"/>
    </xf>
    <xf numFmtId="0" fontId="60" fillId="29" borderId="30" xfId="2" applyFont="1" applyFill="1" applyBorder="1" applyAlignment="1" applyProtection="1">
      <alignment horizontal="center" vertical="center" wrapText="1"/>
      <protection locked="0"/>
    </xf>
    <xf numFmtId="0" fontId="60" fillId="29" borderId="27" xfId="1" applyFont="1" applyFill="1" applyBorder="1" applyAlignment="1">
      <alignment horizontal="center" vertical="center" wrapText="1"/>
    </xf>
    <xf numFmtId="0" fontId="60" fillId="29" borderId="25" xfId="1" applyFont="1" applyFill="1" applyBorder="1" applyAlignment="1">
      <alignment horizontal="center" vertical="center" wrapText="1"/>
    </xf>
    <xf numFmtId="0" fontId="60" fillId="29" borderId="30" xfId="1" applyFont="1" applyFill="1" applyBorder="1" applyAlignment="1">
      <alignment horizontal="center" vertical="center" wrapText="1"/>
    </xf>
    <xf numFmtId="0" fontId="60" fillId="29" borderId="34" xfId="2" applyFont="1" applyFill="1" applyBorder="1" applyAlignment="1">
      <alignment horizontal="center" vertical="center" wrapText="1"/>
    </xf>
    <xf numFmtId="0" fontId="60" fillId="29" borderId="26" xfId="2" applyFont="1" applyFill="1" applyBorder="1" applyAlignment="1">
      <alignment horizontal="center" vertical="center" wrapText="1"/>
    </xf>
    <xf numFmtId="0" fontId="60" fillId="29" borderId="58" xfId="1" applyFont="1" applyFill="1" applyBorder="1" applyAlignment="1">
      <alignment horizontal="center" vertical="center" wrapText="1"/>
    </xf>
    <xf numFmtId="0" fontId="60" fillId="29" borderId="52" xfId="1" applyFont="1" applyFill="1" applyBorder="1" applyAlignment="1">
      <alignment horizontal="center" vertical="center" wrapText="1"/>
    </xf>
    <xf numFmtId="0" fontId="61" fillId="29" borderId="27" xfId="1" applyFont="1" applyFill="1" applyBorder="1" applyAlignment="1">
      <alignment horizontal="center" vertical="center" wrapText="1"/>
    </xf>
    <xf numFmtId="0" fontId="61" fillId="29" borderId="25" xfId="1" applyFont="1" applyFill="1" applyBorder="1" applyAlignment="1">
      <alignment horizontal="center" vertical="center" wrapText="1"/>
    </xf>
    <xf numFmtId="0" fontId="61" fillId="29" borderId="30" xfId="1" applyFont="1" applyFill="1" applyBorder="1" applyAlignment="1">
      <alignment horizontal="center" vertical="center" wrapText="1"/>
    </xf>
    <xf numFmtId="0" fontId="60" fillId="29" borderId="31" xfId="1" applyFont="1" applyFill="1" applyBorder="1" applyAlignment="1">
      <alignment horizontal="justify" vertical="center" wrapText="1"/>
    </xf>
    <xf numFmtId="0" fontId="60" fillId="29" borderId="58" xfId="1" applyFont="1" applyFill="1" applyBorder="1" applyAlignment="1">
      <alignment horizontal="justify" vertical="center" wrapText="1"/>
    </xf>
    <xf numFmtId="0" fontId="60" fillId="29" borderId="52" xfId="1" applyFont="1" applyFill="1" applyBorder="1" applyAlignment="1">
      <alignment horizontal="justify" vertical="center" wrapText="1"/>
    </xf>
    <xf numFmtId="0" fontId="72" fillId="30" borderId="32" xfId="1" applyFont="1" applyFill="1" applyBorder="1" applyAlignment="1">
      <alignment horizontal="justify" vertical="center" wrapText="1"/>
    </xf>
    <xf numFmtId="0" fontId="72" fillId="30" borderId="40" xfId="1" applyFont="1" applyFill="1" applyBorder="1" applyAlignment="1">
      <alignment horizontal="justify" vertical="center" wrapText="1"/>
    </xf>
    <xf numFmtId="0" fontId="72" fillId="30" borderId="43" xfId="1" applyFont="1" applyFill="1" applyBorder="1" applyAlignment="1">
      <alignment horizontal="justify" vertical="center" wrapText="1"/>
    </xf>
    <xf numFmtId="0" fontId="61" fillId="30" borderId="33" xfId="1" applyFont="1" applyFill="1" applyBorder="1" applyAlignment="1">
      <alignment horizontal="justify" vertical="center" wrapText="1"/>
    </xf>
    <xf numFmtId="0" fontId="61" fillId="30" borderId="25" xfId="1" applyFont="1" applyFill="1" applyBorder="1" applyAlignment="1">
      <alignment horizontal="justify" vertical="center" wrapText="1"/>
    </xf>
    <xf numFmtId="0" fontId="61" fillId="30" borderId="44" xfId="1" applyFont="1" applyFill="1" applyBorder="1" applyAlignment="1">
      <alignment horizontal="justify" vertical="center" wrapText="1"/>
    </xf>
    <xf numFmtId="0" fontId="60" fillId="30" borderId="33" xfId="1" applyFont="1" applyFill="1" applyBorder="1" applyAlignment="1">
      <alignment horizontal="justify" vertical="center" wrapText="1"/>
    </xf>
    <xf numFmtId="0" fontId="60" fillId="30" borderId="25" xfId="1" applyFont="1" applyFill="1" applyBorder="1" applyAlignment="1">
      <alignment horizontal="justify" vertical="center" wrapText="1"/>
    </xf>
    <xf numFmtId="0" fontId="60" fillId="30" borderId="44" xfId="1" applyFont="1" applyFill="1" applyBorder="1" applyAlignment="1">
      <alignment horizontal="justify" vertical="center" wrapText="1"/>
    </xf>
    <xf numFmtId="0" fontId="60" fillId="25" borderId="57" xfId="1" applyFont="1" applyFill="1" applyBorder="1" applyAlignment="1">
      <alignment horizontal="center" vertical="center" wrapText="1"/>
    </xf>
    <xf numFmtId="0" fontId="60" fillId="25" borderId="54" xfId="1" applyFont="1" applyFill="1" applyBorder="1" applyAlignment="1">
      <alignment horizontal="center" vertical="center" wrapText="1"/>
    </xf>
    <xf numFmtId="0" fontId="60" fillId="25" borderId="59" xfId="1" applyFont="1" applyFill="1" applyBorder="1" applyAlignment="1">
      <alignment horizontal="center" vertical="center" wrapText="1"/>
    </xf>
    <xf numFmtId="0" fontId="60" fillId="25" borderId="27" xfId="1" applyFont="1" applyFill="1" applyBorder="1" applyAlignment="1">
      <alignment horizontal="center" vertical="center" wrapText="1"/>
    </xf>
    <xf numFmtId="0" fontId="60" fillId="25" borderId="30" xfId="1" applyFont="1" applyFill="1" applyBorder="1" applyAlignment="1">
      <alignment horizontal="center" vertical="center" wrapText="1"/>
    </xf>
    <xf numFmtId="14" fontId="60" fillId="29" borderId="26" xfId="1" applyNumberFormat="1" applyFont="1" applyFill="1" applyBorder="1" applyAlignment="1">
      <alignment horizontal="center" vertical="center" wrapText="1"/>
    </xf>
    <xf numFmtId="0" fontId="60" fillId="25" borderId="26" xfId="1" applyFont="1" applyFill="1" applyBorder="1" applyAlignment="1">
      <alignment horizontal="center" vertical="center" wrapText="1"/>
    </xf>
    <xf numFmtId="0" fontId="60" fillId="29" borderId="23" xfId="2" applyFont="1" applyFill="1" applyAlignment="1" applyProtection="1">
      <alignment horizontal="center" vertical="center" wrapText="1"/>
      <protection hidden="1"/>
    </xf>
    <xf numFmtId="0" fontId="60" fillId="29" borderId="29" xfId="2" applyFont="1" applyFill="1" applyBorder="1" applyAlignment="1" applyProtection="1">
      <alignment horizontal="center" vertical="center" wrapText="1"/>
      <protection hidden="1"/>
    </xf>
    <xf numFmtId="0" fontId="60" fillId="29" borderId="26" xfId="1" applyFont="1" applyFill="1" applyBorder="1" applyAlignment="1">
      <alignment horizontal="center" vertical="center" wrapText="1"/>
    </xf>
    <xf numFmtId="0" fontId="55" fillId="30" borderId="33" xfId="2" applyFont="1" applyFill="1" applyBorder="1" applyAlignment="1" applyProtection="1">
      <alignment horizontal="center" vertical="center" wrapText="1"/>
      <protection hidden="1"/>
    </xf>
    <xf numFmtId="0" fontId="55" fillId="30" borderId="25" xfId="2" applyFont="1" applyFill="1" applyBorder="1" applyAlignment="1" applyProtection="1">
      <alignment horizontal="center" vertical="center" wrapText="1"/>
      <protection hidden="1"/>
    </xf>
    <xf numFmtId="0" fontId="55" fillId="30" borderId="44" xfId="2" applyFont="1" applyFill="1" applyBorder="1" applyAlignment="1" applyProtection="1">
      <alignment horizontal="center" vertical="center" wrapText="1"/>
      <protection hidden="1"/>
    </xf>
    <xf numFmtId="0" fontId="60" fillId="30" borderId="33" xfId="2" applyFont="1" applyFill="1" applyBorder="1" applyAlignment="1" applyProtection="1">
      <alignment horizontal="center" vertical="center" wrapText="1"/>
      <protection hidden="1"/>
    </xf>
    <xf numFmtId="0" fontId="60" fillId="30" borderId="25" xfId="2" applyFont="1" applyFill="1" applyBorder="1" applyAlignment="1" applyProtection="1">
      <alignment horizontal="center" vertical="center" wrapText="1"/>
      <protection hidden="1"/>
    </xf>
    <xf numFmtId="0" fontId="60" fillId="30" borderId="44" xfId="2" applyFont="1" applyFill="1" applyBorder="1" applyAlignment="1" applyProtection="1">
      <alignment horizontal="center" vertical="center" wrapText="1"/>
      <protection hidden="1"/>
    </xf>
    <xf numFmtId="0" fontId="60" fillId="30" borderId="33" xfId="2" applyFont="1" applyFill="1" applyBorder="1" applyAlignment="1" applyProtection="1">
      <alignment horizontal="center" vertical="center" wrapText="1"/>
      <protection locked="0"/>
    </xf>
    <xf numFmtId="0" fontId="60" fillId="30" borderId="25" xfId="2" applyFont="1" applyFill="1" applyBorder="1" applyAlignment="1" applyProtection="1">
      <alignment horizontal="center" vertical="center" wrapText="1"/>
      <protection locked="0"/>
    </xf>
    <xf numFmtId="0" fontId="60" fillId="30" borderId="44" xfId="2" applyFont="1" applyFill="1" applyBorder="1" applyAlignment="1" applyProtection="1">
      <alignment horizontal="center" vertical="center" wrapText="1"/>
      <protection locked="0"/>
    </xf>
    <xf numFmtId="0" fontId="60" fillId="30" borderId="34" xfId="1" applyFont="1" applyFill="1" applyBorder="1" applyAlignment="1">
      <alignment horizontal="center" vertical="center" wrapText="1"/>
    </xf>
    <xf numFmtId="0" fontId="60" fillId="30" borderId="26" xfId="1" applyFont="1" applyFill="1" applyBorder="1" applyAlignment="1">
      <alignment horizontal="center" vertical="center" wrapText="1"/>
    </xf>
    <xf numFmtId="0" fontId="60" fillId="30" borderId="45" xfId="1" applyFont="1" applyFill="1" applyBorder="1" applyAlignment="1">
      <alignment horizontal="center" vertical="center" wrapText="1"/>
    </xf>
    <xf numFmtId="0" fontId="60" fillId="30" borderId="33" xfId="1" applyFont="1" applyFill="1" applyBorder="1" applyAlignment="1">
      <alignment horizontal="center" vertical="center" wrapText="1"/>
    </xf>
    <xf numFmtId="0" fontId="60" fillId="30" borderId="25" xfId="1" applyFont="1" applyFill="1" applyBorder="1" applyAlignment="1">
      <alignment horizontal="center" vertical="center" wrapText="1"/>
    </xf>
    <xf numFmtId="0" fontId="60" fillId="30" borderId="58" xfId="1" applyFont="1" applyFill="1" applyBorder="1" applyAlignment="1">
      <alignment horizontal="center" vertical="center" wrapText="1"/>
    </xf>
    <xf numFmtId="0" fontId="60" fillId="30" borderId="61" xfId="1" applyFont="1" applyFill="1" applyBorder="1" applyAlignment="1">
      <alignment horizontal="center" vertical="center" wrapText="1"/>
    </xf>
    <xf numFmtId="0" fontId="60" fillId="30" borderId="33" xfId="2" applyFont="1" applyFill="1" applyBorder="1" applyAlignment="1">
      <alignment horizontal="center" vertical="center" wrapText="1"/>
    </xf>
    <xf numFmtId="0" fontId="60" fillId="30" borderId="25" xfId="2" applyFont="1" applyFill="1" applyBorder="1" applyAlignment="1">
      <alignment horizontal="center" vertical="center" wrapText="1"/>
    </xf>
    <xf numFmtId="0" fontId="60" fillId="30" borderId="44" xfId="2" applyFont="1" applyFill="1" applyBorder="1" applyAlignment="1">
      <alignment horizontal="center" vertical="center" wrapText="1"/>
    </xf>
    <xf numFmtId="0" fontId="60" fillId="30" borderId="44" xfId="1" applyFont="1" applyFill="1" applyBorder="1" applyAlignment="1">
      <alignment horizontal="center" vertical="center" wrapText="1"/>
    </xf>
    <xf numFmtId="0" fontId="60" fillId="30" borderId="30" xfId="2" applyFont="1" applyFill="1" applyBorder="1" applyAlignment="1">
      <alignment horizontal="center" vertical="center" wrapText="1"/>
    </xf>
    <xf numFmtId="0" fontId="60" fillId="30" borderId="26" xfId="2" applyFont="1" applyFill="1" applyBorder="1" applyAlignment="1">
      <alignment horizontal="center" vertical="center" wrapText="1"/>
    </xf>
    <xf numFmtId="0" fontId="60" fillId="30" borderId="45" xfId="2" applyFont="1" applyFill="1" applyBorder="1" applyAlignment="1">
      <alignment horizontal="center" vertical="center" wrapText="1"/>
    </xf>
    <xf numFmtId="0" fontId="61" fillId="30" borderId="33" xfId="1" applyFont="1" applyFill="1" applyBorder="1" applyAlignment="1">
      <alignment horizontal="center" vertical="center" wrapText="1"/>
    </xf>
    <xf numFmtId="0" fontId="61" fillId="30" borderId="25" xfId="1" applyFont="1" applyFill="1" applyBorder="1" applyAlignment="1">
      <alignment horizontal="center" vertical="center" wrapText="1"/>
    </xf>
    <xf numFmtId="0" fontId="61" fillId="30" borderId="44" xfId="1" applyFont="1" applyFill="1" applyBorder="1" applyAlignment="1">
      <alignment horizontal="center" vertical="center" wrapText="1"/>
    </xf>
    <xf numFmtId="0" fontId="61" fillId="30" borderId="39" xfId="1" applyFont="1" applyFill="1" applyBorder="1" applyAlignment="1">
      <alignment horizontal="center" vertical="center" wrapText="1"/>
    </xf>
    <xf numFmtId="0" fontId="61" fillId="30" borderId="42" xfId="1" applyFont="1" applyFill="1" applyBorder="1" applyAlignment="1">
      <alignment horizontal="center" vertical="center" wrapText="1"/>
    </xf>
    <xf numFmtId="0" fontId="61" fillId="30" borderId="50" xfId="1" applyFont="1" applyFill="1" applyBorder="1" applyAlignment="1">
      <alignment horizontal="center" vertical="center" wrapText="1"/>
    </xf>
    <xf numFmtId="0" fontId="60" fillId="30" borderId="51" xfId="1" applyFont="1" applyFill="1" applyBorder="1" applyAlignment="1">
      <alignment horizontal="justify" vertical="center" wrapText="1"/>
    </xf>
    <xf numFmtId="0" fontId="60" fillId="30" borderId="58" xfId="1" applyFont="1" applyFill="1" applyBorder="1" applyAlignment="1">
      <alignment horizontal="justify" vertical="center" wrapText="1"/>
    </xf>
    <xf numFmtId="0" fontId="60" fillId="30" borderId="61" xfId="1" applyFont="1" applyFill="1" applyBorder="1" applyAlignment="1">
      <alignment horizontal="justify" vertical="center" wrapText="1"/>
    </xf>
    <xf numFmtId="14" fontId="60" fillId="30" borderId="34" xfId="1" applyNumberFormat="1" applyFont="1" applyFill="1" applyBorder="1" applyAlignment="1">
      <alignment horizontal="center" vertical="center" wrapText="1"/>
    </xf>
    <xf numFmtId="14" fontId="60" fillId="30" borderId="26" xfId="1" applyNumberFormat="1" applyFont="1" applyFill="1" applyBorder="1" applyAlignment="1">
      <alignment horizontal="center" vertical="center" wrapText="1"/>
    </xf>
    <xf numFmtId="14" fontId="60" fillId="30" borderId="45" xfId="1" applyNumberFormat="1" applyFont="1" applyFill="1" applyBorder="1" applyAlignment="1">
      <alignment horizontal="center" vertical="center" wrapText="1"/>
    </xf>
    <xf numFmtId="0" fontId="60" fillId="25" borderId="34" xfId="1" applyFont="1" applyFill="1" applyBorder="1" applyAlignment="1">
      <alignment horizontal="center" vertical="center" wrapText="1"/>
    </xf>
    <xf numFmtId="0" fontId="60" fillId="25" borderId="45" xfId="1" applyFont="1" applyFill="1" applyBorder="1" applyAlignment="1">
      <alignment horizontal="center" vertical="center" wrapText="1"/>
    </xf>
    <xf numFmtId="0" fontId="60" fillId="30" borderId="36" xfId="2" applyFont="1" applyFill="1" applyBorder="1" applyAlignment="1" applyProtection="1">
      <alignment horizontal="center" vertical="center" wrapText="1"/>
      <protection hidden="1"/>
    </xf>
    <xf numFmtId="0" fontId="60" fillId="30" borderId="23" xfId="2" applyFont="1" applyFill="1" applyAlignment="1" applyProtection="1">
      <alignment horizontal="center" vertical="center" wrapText="1"/>
      <protection hidden="1"/>
    </xf>
    <xf numFmtId="0" fontId="60" fillId="30" borderId="47" xfId="2" applyFont="1" applyFill="1" applyBorder="1" applyAlignment="1" applyProtection="1">
      <alignment horizontal="center" vertical="center" wrapText="1"/>
      <protection hidden="1"/>
    </xf>
    <xf numFmtId="0" fontId="60" fillId="30" borderId="37" xfId="2" applyFont="1" applyFill="1" applyBorder="1" applyAlignment="1" applyProtection="1">
      <alignment horizontal="center" vertical="center" wrapText="1"/>
      <protection hidden="1"/>
    </xf>
    <xf numFmtId="0" fontId="60" fillId="30" borderId="29" xfId="2" applyFont="1" applyFill="1" applyBorder="1" applyAlignment="1" applyProtection="1">
      <alignment horizontal="center" vertical="center" wrapText="1"/>
      <protection hidden="1"/>
    </xf>
    <xf numFmtId="0" fontId="60" fillId="30" borderId="48" xfId="2" applyFont="1" applyFill="1" applyBorder="1" applyAlignment="1" applyProtection="1">
      <alignment horizontal="center" vertical="center" wrapText="1"/>
      <protection hidden="1"/>
    </xf>
    <xf numFmtId="0" fontId="60" fillId="25" borderId="60" xfId="1" applyFont="1" applyFill="1" applyBorder="1" applyAlignment="1">
      <alignment horizontal="center" vertical="center" wrapText="1"/>
    </xf>
    <xf numFmtId="0" fontId="60" fillId="25" borderId="56" xfId="1" applyFont="1" applyFill="1" applyBorder="1" applyAlignment="1">
      <alignment horizontal="center" vertical="center" wrapText="1"/>
    </xf>
    <xf numFmtId="0" fontId="60" fillId="30" borderId="35" xfId="2" applyFont="1" applyFill="1" applyBorder="1" applyAlignment="1" applyProtection="1">
      <alignment horizontal="center" vertical="center" wrapText="1"/>
      <protection hidden="1"/>
    </xf>
    <xf numFmtId="0" fontId="60" fillId="30" borderId="28" xfId="2" applyFont="1" applyFill="1" applyBorder="1" applyAlignment="1" applyProtection="1">
      <alignment horizontal="center" vertical="center" wrapText="1"/>
      <protection hidden="1"/>
    </xf>
    <xf numFmtId="0" fontId="60" fillId="30" borderId="46" xfId="2" applyFont="1" applyFill="1" applyBorder="1" applyAlignment="1" applyProtection="1">
      <alignment horizontal="center" vertical="center" wrapText="1"/>
      <protection hidden="1"/>
    </xf>
    <xf numFmtId="0" fontId="60" fillId="28" borderId="37" xfId="2" applyFont="1" applyFill="1" applyBorder="1" applyAlignment="1" applyProtection="1">
      <alignment horizontal="center" vertical="center" wrapText="1"/>
      <protection hidden="1"/>
    </xf>
    <xf numFmtId="0" fontId="67" fillId="19" borderId="52" xfId="4" applyFont="1" applyFill="1" applyBorder="1" applyAlignment="1">
      <alignment horizontal="center" vertical="center" wrapText="1"/>
    </xf>
    <xf numFmtId="0" fontId="67" fillId="19" borderId="62" xfId="4" applyFont="1" applyFill="1" applyBorder="1" applyAlignment="1">
      <alignment horizontal="center" vertical="center" wrapText="1"/>
    </xf>
    <xf numFmtId="0" fontId="67" fillId="19" borderId="59" xfId="4" applyFont="1" applyFill="1" applyBorder="1" applyAlignment="1">
      <alignment horizontal="center" vertical="center" wrapText="1"/>
    </xf>
    <xf numFmtId="0" fontId="67" fillId="19" borderId="31" xfId="4" applyFont="1" applyFill="1" applyBorder="1" applyAlignment="1">
      <alignment horizontal="center" vertical="center" wrapText="1"/>
    </xf>
    <xf numFmtId="0" fontId="67" fillId="19" borderId="68" xfId="4" applyFont="1" applyFill="1" applyBorder="1" applyAlignment="1">
      <alignment horizontal="center" vertical="center" wrapText="1"/>
    </xf>
    <xf numFmtId="0" fontId="67" fillId="19" borderId="57" xfId="4" applyFont="1" applyFill="1" applyBorder="1" applyAlignment="1">
      <alignment horizontal="center" vertical="center" wrapText="1"/>
    </xf>
    <xf numFmtId="0" fontId="60" fillId="29" borderId="28" xfId="2" applyFont="1" applyFill="1" applyBorder="1" applyAlignment="1" applyProtection="1">
      <alignment horizontal="center" vertical="center" wrapText="1"/>
      <protection hidden="1"/>
    </xf>
    <xf numFmtId="0" fontId="60" fillId="29" borderId="27" xfId="2" applyFont="1" applyFill="1" applyBorder="1" applyAlignment="1">
      <alignment horizontal="center" vertical="center" wrapText="1"/>
    </xf>
    <xf numFmtId="0" fontId="60" fillId="29" borderId="54" xfId="2" applyFont="1" applyFill="1" applyBorder="1" applyAlignment="1">
      <alignment horizontal="center" vertical="center" wrapText="1"/>
    </xf>
    <xf numFmtId="0" fontId="60" fillId="29" borderId="59" xfId="2" applyFont="1" applyFill="1" applyBorder="1" applyAlignment="1">
      <alignment horizontal="center" vertical="center" wrapText="1"/>
    </xf>
    <xf numFmtId="0" fontId="52" fillId="0" borderId="27" xfId="1" applyFont="1" applyBorder="1" applyAlignment="1">
      <alignment horizontal="left" vertical="top" wrapText="1"/>
    </xf>
    <xf numFmtId="0" fontId="52" fillId="0" borderId="25" xfId="1" applyFont="1" applyBorder="1" applyAlignment="1">
      <alignment horizontal="left" vertical="top" wrapText="1"/>
    </xf>
    <xf numFmtId="0" fontId="51" fillId="0" borderId="30" xfId="5" applyFont="1" applyBorder="1" applyAlignment="1">
      <alignment horizontal="left" vertical="center" wrapText="1"/>
    </xf>
    <xf numFmtId="0" fontId="51" fillId="0" borderId="25" xfId="1" applyBorder="1" applyAlignment="1">
      <alignment horizontal="center" vertical="center" wrapText="1"/>
    </xf>
    <xf numFmtId="0" fontId="51" fillId="0" borderId="30" xfId="1" applyBorder="1" applyAlignment="1">
      <alignment horizontal="center" vertical="center" wrapText="1"/>
    </xf>
    <xf numFmtId="0" fontId="51" fillId="0" borderId="26" xfId="1" applyBorder="1" applyAlignment="1">
      <alignment horizontal="center" vertical="center" wrapText="1"/>
    </xf>
    <xf numFmtId="0" fontId="51" fillId="0" borderId="27" xfId="1" applyBorder="1" applyAlignment="1">
      <alignment horizontal="center" vertical="center" wrapText="1"/>
    </xf>
    <xf numFmtId="14" fontId="51" fillId="0" borderId="30" xfId="1" applyNumberFormat="1" applyBorder="1" applyAlignment="1">
      <alignment horizontal="center" vertical="center" wrapText="1"/>
    </xf>
    <xf numFmtId="14" fontId="51" fillId="0" borderId="26" xfId="1" applyNumberFormat="1" applyBorder="1" applyAlignment="1">
      <alignment horizontal="center" vertical="center" wrapText="1"/>
    </xf>
    <xf numFmtId="14" fontId="51" fillId="0" borderId="27" xfId="1" applyNumberFormat="1" applyBorder="1" applyAlignment="1">
      <alignment horizontal="center" vertical="center" wrapText="1"/>
    </xf>
    <xf numFmtId="0" fontId="52" fillId="0" borderId="58" xfId="1" applyFont="1" applyBorder="1" applyAlignment="1">
      <alignment horizontal="center" vertical="center" wrapText="1"/>
    </xf>
    <xf numFmtId="0" fontId="52" fillId="0" borderId="30" xfId="1" applyFont="1" applyBorder="1" applyAlignment="1">
      <alignment horizontal="left" vertical="top" wrapText="1"/>
    </xf>
    <xf numFmtId="0" fontId="52" fillId="0" borderId="26" xfId="1" applyFont="1" applyBorder="1" applyAlignment="1">
      <alignment horizontal="left" vertical="top" wrapText="1"/>
    </xf>
    <xf numFmtId="0" fontId="62" fillId="31" borderId="52" xfId="4" applyFont="1" applyFill="1" applyBorder="1" applyAlignment="1">
      <alignment horizontal="center" vertical="center" wrapText="1"/>
    </xf>
    <xf numFmtId="0" fontId="62" fillId="31" borderId="62" xfId="4" applyFont="1" applyFill="1" applyBorder="1" applyAlignment="1">
      <alignment horizontal="center" vertical="center" wrapText="1"/>
    </xf>
    <xf numFmtId="0" fontId="62" fillId="31" borderId="59" xfId="4" applyFont="1" applyFill="1" applyBorder="1" applyAlignment="1">
      <alignment horizontal="center" vertical="center" wrapText="1"/>
    </xf>
    <xf numFmtId="0" fontId="62" fillId="31" borderId="31" xfId="4" applyFont="1" applyFill="1" applyBorder="1" applyAlignment="1">
      <alignment horizontal="center" vertical="center" wrapText="1"/>
    </xf>
    <xf numFmtId="0" fontId="62" fillId="31" borderId="68" xfId="4" applyFont="1" applyFill="1" applyBorder="1" applyAlignment="1">
      <alignment horizontal="center" vertical="center" wrapText="1"/>
    </xf>
    <xf numFmtId="0" fontId="62" fillId="31" borderId="57" xfId="4" applyFont="1" applyFill="1" applyBorder="1" applyAlignment="1">
      <alignment horizontal="center" vertical="center" wrapText="1"/>
    </xf>
    <xf numFmtId="0" fontId="58" fillId="19" borderId="58" xfId="2" applyFont="1" applyFill="1" applyBorder="1" applyAlignment="1">
      <alignment horizontal="center" vertical="center" wrapText="1"/>
    </xf>
    <xf numFmtId="0" fontId="57" fillId="20" borderId="32" xfId="1" applyFont="1" applyFill="1" applyBorder="1" applyAlignment="1">
      <alignment horizontal="center" vertical="center" wrapText="1"/>
    </xf>
    <xf numFmtId="0" fontId="57" fillId="20" borderId="33" xfId="1" applyFont="1" applyFill="1" applyBorder="1" applyAlignment="1">
      <alignment horizontal="center" vertical="center" wrapText="1"/>
    </xf>
    <xf numFmtId="0" fontId="57" fillId="20" borderId="39" xfId="1" applyFont="1" applyFill="1" applyBorder="1" applyAlignment="1">
      <alignment horizontal="center" vertical="center" wrapText="1"/>
    </xf>
    <xf numFmtId="0" fontId="55" fillId="21" borderId="32" xfId="2" applyFont="1" applyFill="1" applyBorder="1" applyAlignment="1">
      <alignment horizontal="center" vertical="center" wrapText="1"/>
    </xf>
    <xf numFmtId="0" fontId="55" fillId="21" borderId="33" xfId="2" applyFont="1" applyFill="1" applyBorder="1" applyAlignment="1">
      <alignment horizontal="center" vertical="center" wrapText="1"/>
    </xf>
    <xf numFmtId="0" fontId="55" fillId="21" borderId="39" xfId="2" applyFont="1" applyFill="1" applyBorder="1" applyAlignment="1">
      <alignment horizontal="center" vertical="center" wrapText="1"/>
    </xf>
    <xf numFmtId="0" fontId="55" fillId="21" borderId="40" xfId="2" applyFont="1" applyFill="1" applyBorder="1" applyAlignment="1">
      <alignment horizontal="center" vertical="center" wrapText="1"/>
    </xf>
    <xf numFmtId="0" fontId="55" fillId="21" borderId="25" xfId="2" applyFont="1" applyFill="1" applyBorder="1" applyAlignment="1">
      <alignment horizontal="center" vertical="center" wrapText="1"/>
    </xf>
    <xf numFmtId="0" fontId="55" fillId="21" borderId="42" xfId="2" applyFont="1" applyFill="1" applyBorder="1" applyAlignment="1">
      <alignment horizontal="center" vertical="center" wrapText="1"/>
    </xf>
    <xf numFmtId="0" fontId="53" fillId="18" borderId="32" xfId="3" applyFont="1" applyFill="1" applyBorder="1" applyAlignment="1">
      <alignment horizontal="center" vertical="center" wrapText="1"/>
    </xf>
    <xf numFmtId="0" fontId="53" fillId="18" borderId="33" xfId="3" applyFont="1" applyFill="1" applyBorder="1" applyAlignment="1">
      <alignment horizontal="center" vertical="center" wrapText="1"/>
    </xf>
    <xf numFmtId="0" fontId="53" fillId="18" borderId="39" xfId="3" applyFont="1" applyFill="1" applyBorder="1" applyAlignment="1">
      <alignment horizontal="center" vertical="center" wrapText="1"/>
    </xf>
    <xf numFmtId="0" fontId="53" fillId="18" borderId="40" xfId="3" applyFont="1" applyFill="1" applyBorder="1" applyAlignment="1">
      <alignment horizontal="center" vertical="center" wrapText="1"/>
    </xf>
    <xf numFmtId="0" fontId="53" fillId="18" borderId="42" xfId="3" applyFont="1" applyFill="1" applyBorder="1" applyAlignment="1">
      <alignment horizontal="center" vertical="center" wrapText="1"/>
    </xf>
    <xf numFmtId="0" fontId="58" fillId="18" borderId="32" xfId="2" applyFont="1" applyFill="1" applyBorder="1" applyAlignment="1">
      <alignment horizontal="center" vertical="center"/>
    </xf>
    <xf numFmtId="0" fontId="58" fillId="18" borderId="33" xfId="2" applyFont="1" applyFill="1" applyBorder="1" applyAlignment="1">
      <alignment horizontal="center" vertical="center"/>
    </xf>
    <xf numFmtId="0" fontId="58" fillId="18" borderId="51" xfId="2" applyFont="1" applyFill="1" applyBorder="1" applyAlignment="1">
      <alignment horizontal="center" vertical="center"/>
    </xf>
    <xf numFmtId="0" fontId="58" fillId="18" borderId="40" xfId="2" applyFont="1" applyFill="1" applyBorder="1" applyAlignment="1">
      <alignment horizontal="center" vertical="center"/>
    </xf>
    <xf numFmtId="0" fontId="58" fillId="18" borderId="58" xfId="2" applyFont="1" applyFill="1" applyBorder="1" applyAlignment="1">
      <alignment horizontal="center" vertical="center"/>
    </xf>
    <xf numFmtId="0" fontId="72" fillId="23" borderId="25" xfId="2" applyFont="1" applyFill="1" applyBorder="1" applyAlignment="1">
      <alignment horizontal="center"/>
    </xf>
    <xf numFmtId="0" fontId="60" fillId="23" borderId="44" xfId="2" applyFont="1" applyFill="1" applyBorder="1" applyAlignment="1">
      <alignment horizontal="center" vertical="center" wrapText="1"/>
    </xf>
    <xf numFmtId="0" fontId="60" fillId="23" borderId="44" xfId="2" applyFont="1" applyFill="1" applyBorder="1" applyAlignment="1">
      <alignment horizontal="center" vertical="center"/>
    </xf>
    <xf numFmtId="0" fontId="60" fillId="23" borderId="42" xfId="2" applyFont="1" applyFill="1" applyBorder="1" applyAlignment="1">
      <alignment horizontal="center" vertical="center" wrapText="1"/>
    </xf>
    <xf numFmtId="0" fontId="60" fillId="23" borderId="50" xfId="2" applyFont="1" applyFill="1" applyBorder="1" applyAlignment="1">
      <alignment horizontal="center" vertical="center"/>
    </xf>
    <xf numFmtId="0" fontId="52" fillId="0" borderId="26" xfId="2" applyFont="1" applyBorder="1" applyAlignment="1" applyProtection="1">
      <alignment horizontal="center" vertical="center" wrapText="1"/>
      <protection hidden="1"/>
    </xf>
    <xf numFmtId="0" fontId="52" fillId="0" borderId="27" xfId="2" applyFont="1" applyBorder="1" applyAlignment="1" applyProtection="1">
      <alignment horizontal="center" vertical="center" wrapText="1"/>
      <protection hidden="1"/>
    </xf>
    <xf numFmtId="0" fontId="55" fillId="21" borderId="44" xfId="2" applyFont="1" applyFill="1" applyBorder="1" applyAlignment="1">
      <alignment horizontal="center" vertical="center" wrapText="1"/>
    </xf>
    <xf numFmtId="0" fontId="72" fillId="22" borderId="40" xfId="2" applyFont="1" applyFill="1" applyBorder="1" applyAlignment="1">
      <alignment horizontal="center" vertical="center"/>
    </xf>
    <xf numFmtId="0" fontId="72" fillId="22" borderId="25" xfId="2" applyFont="1" applyFill="1" applyBorder="1" applyAlignment="1">
      <alignment horizontal="center" vertical="center"/>
    </xf>
    <xf numFmtId="0" fontId="51" fillId="0" borderId="25" xfId="2" applyFont="1" applyBorder="1" applyAlignment="1">
      <alignment horizontal="center" vertical="center" wrapText="1"/>
    </xf>
    <xf numFmtId="0" fontId="52" fillId="0" borderId="31" xfId="1" applyFont="1" applyBorder="1" applyAlignment="1">
      <alignment horizontal="justify" vertical="center" wrapText="1"/>
    </xf>
    <xf numFmtId="0" fontId="52" fillId="0" borderId="52" xfId="2" applyFont="1" applyBorder="1" applyAlignment="1" applyProtection="1">
      <alignment horizontal="center" vertical="center" wrapText="1"/>
      <protection hidden="1"/>
    </xf>
    <xf numFmtId="0" fontId="52" fillId="0" borderId="31" xfId="2" applyFont="1" applyBorder="1" applyAlignment="1" applyProtection="1">
      <alignment horizontal="center" vertical="center" wrapText="1"/>
      <protection hidden="1"/>
    </xf>
    <xf numFmtId="0" fontId="52" fillId="0" borderId="65" xfId="1" applyFont="1" applyBorder="1" applyAlignment="1">
      <alignment horizontal="justify" vertical="center" wrapText="1"/>
    </xf>
    <xf numFmtId="0" fontId="52" fillId="0" borderId="63" xfId="1" applyFont="1" applyBorder="1" applyAlignment="1">
      <alignment horizontal="justify" vertical="center" wrapText="1"/>
    </xf>
    <xf numFmtId="0" fontId="52" fillId="0" borderId="45" xfId="1" applyFont="1" applyBorder="1" applyAlignment="1">
      <alignment horizontal="center" vertical="center" wrapText="1"/>
    </xf>
    <xf numFmtId="0" fontId="52" fillId="0" borderId="52" xfId="1" applyFont="1" applyBorder="1" applyAlignment="1">
      <alignment horizontal="center" vertical="center" wrapText="1"/>
    </xf>
    <xf numFmtId="0" fontId="52" fillId="0" borderId="46" xfId="1" applyFont="1" applyBorder="1" applyAlignment="1">
      <alignment horizontal="center" vertical="center" wrapText="1"/>
    </xf>
    <xf numFmtId="0" fontId="52" fillId="0" borderId="66" xfId="1" applyFont="1" applyBorder="1" applyAlignment="1">
      <alignment horizontal="center" vertical="center" wrapText="1"/>
    </xf>
    <xf numFmtId="0" fontId="52" fillId="0" borderId="65" xfId="1" applyFont="1" applyBorder="1" applyAlignment="1">
      <alignment horizontal="center" vertical="center" wrapText="1"/>
    </xf>
    <xf numFmtId="0" fontId="52" fillId="0" borderId="67" xfId="1" applyFont="1" applyBorder="1" applyAlignment="1">
      <alignment horizontal="center" vertical="center" wrapText="1"/>
    </xf>
    <xf numFmtId="0" fontId="15" fillId="5" borderId="21" xfId="6" applyFont="1" applyFill="1" applyBorder="1" applyAlignment="1">
      <alignment horizontal="center" vertical="center" wrapText="1"/>
    </xf>
    <xf numFmtId="0" fontId="3" fillId="0" borderId="15" xfId="6" applyFont="1" applyBorder="1"/>
    <xf numFmtId="0" fontId="3" fillId="0" borderId="2" xfId="6" applyFont="1" applyBorder="1"/>
    <xf numFmtId="0" fontId="3" fillId="0" borderId="24" xfId="6" applyFont="1" applyBorder="1"/>
    <xf numFmtId="0" fontId="3" fillId="0" borderId="16" xfId="6" applyFont="1" applyBorder="1"/>
    <xf numFmtId="0" fontId="3" fillId="0" borderId="8" xfId="6" applyFont="1" applyBorder="1"/>
    <xf numFmtId="0" fontId="53" fillId="0" borderId="25" xfId="6" applyFont="1" applyBorder="1" applyAlignment="1">
      <alignment horizontal="center" vertical="center" wrapText="1"/>
    </xf>
    <xf numFmtId="0" fontId="55" fillId="18" borderId="25" xfId="6" applyFont="1" applyFill="1" applyBorder="1" applyAlignment="1">
      <alignment horizontal="center" vertical="center" wrapText="1"/>
    </xf>
    <xf numFmtId="0" fontId="4" fillId="5" borderId="3" xfId="6" applyFont="1" applyFill="1" applyBorder="1" applyAlignment="1">
      <alignment horizontal="center" vertical="center" wrapText="1"/>
    </xf>
    <xf numFmtId="0" fontId="3" fillId="0" borderId="11" xfId="6" applyFont="1" applyBorder="1"/>
    <xf numFmtId="0" fontId="3" fillId="0" borderId="4" xfId="6" applyFont="1" applyBorder="1"/>
    <xf numFmtId="0" fontId="13" fillId="6" borderId="3" xfId="6" applyFont="1" applyFill="1" applyBorder="1" applyAlignment="1">
      <alignment horizontal="center" vertical="center" wrapText="1"/>
    </xf>
    <xf numFmtId="0" fontId="2" fillId="0" borderId="22" xfId="6" applyFont="1" applyBorder="1" applyAlignment="1">
      <alignment horizontal="left" vertical="center" wrapText="1"/>
    </xf>
    <xf numFmtId="0" fontId="3" fillId="0" borderId="19" xfId="6" applyFont="1" applyBorder="1"/>
    <xf numFmtId="0" fontId="3" fillId="0" borderId="20" xfId="6" applyFont="1" applyBorder="1"/>
    <xf numFmtId="0" fontId="14" fillId="7" borderId="21" xfId="6" applyFont="1" applyFill="1" applyBorder="1" applyAlignment="1">
      <alignment horizontal="center" vertical="center" wrapText="1"/>
    </xf>
    <xf numFmtId="0" fontId="9" fillId="4" borderId="21" xfId="6" applyFont="1" applyFill="1" applyBorder="1" applyAlignment="1">
      <alignment horizontal="center" vertical="center" wrapText="1"/>
    </xf>
    <xf numFmtId="0" fontId="4" fillId="4" borderId="21" xfId="6" applyFont="1" applyFill="1" applyBorder="1" applyAlignment="1">
      <alignment horizontal="center" vertical="center"/>
    </xf>
    <xf numFmtId="0" fontId="2" fillId="2" borderId="22" xfId="6" applyFont="1" applyFill="1" applyBorder="1" applyAlignment="1">
      <alignment horizontal="center" vertical="center" wrapText="1"/>
    </xf>
    <xf numFmtId="0" fontId="14" fillId="8" borderId="3" xfId="6" applyFont="1" applyFill="1" applyBorder="1" applyAlignment="1">
      <alignment horizontal="center" vertical="center"/>
    </xf>
    <xf numFmtId="0" fontId="14" fillId="9" borderId="3" xfId="6" applyFont="1" applyFill="1" applyBorder="1" applyAlignment="1">
      <alignment horizontal="center"/>
    </xf>
    <xf numFmtId="0" fontId="14" fillId="7" borderId="3" xfId="6" applyFont="1" applyFill="1" applyBorder="1" applyAlignment="1">
      <alignment horizontal="center" vertical="center" wrapText="1"/>
    </xf>
    <xf numFmtId="0" fontId="2" fillId="0" borderId="22" xfId="6" applyFont="1" applyBorder="1" applyAlignment="1">
      <alignment horizontal="center" vertical="center" wrapText="1"/>
    </xf>
    <xf numFmtId="0" fontId="16" fillId="2" borderId="22" xfId="6" applyFont="1" applyFill="1" applyBorder="1" applyAlignment="1">
      <alignment horizontal="center" vertical="center" wrapText="1"/>
    </xf>
    <xf numFmtId="0" fontId="21" fillId="0" borderId="23" xfId="6" applyFont="1" applyAlignment="1">
      <alignment horizontal="center" vertical="center" wrapText="1"/>
    </xf>
    <xf numFmtId="0" fontId="0" fillId="0" borderId="23" xfId="6" applyFont="1"/>
    <xf numFmtId="0" fontId="15" fillId="5" borderId="15" xfId="6" applyFont="1" applyFill="1" applyBorder="1" applyAlignment="1">
      <alignment horizontal="center" vertical="center" wrapText="1"/>
    </xf>
    <xf numFmtId="0" fontId="15" fillId="5" borderId="2" xfId="6" applyFont="1" applyFill="1" applyBorder="1" applyAlignment="1">
      <alignment horizontal="center" vertical="center" wrapText="1"/>
    </xf>
    <xf numFmtId="0" fontId="15" fillId="5" borderId="24" xfId="6" applyFont="1" applyFill="1" applyBorder="1" applyAlignment="1">
      <alignment horizontal="center" vertical="center" wrapText="1"/>
    </xf>
    <xf numFmtId="0" fontId="15" fillId="5" borderId="16" xfId="6" applyFont="1" applyFill="1" applyBorder="1" applyAlignment="1">
      <alignment horizontal="center" vertical="center" wrapText="1"/>
    </xf>
    <xf numFmtId="0" fontId="15" fillId="5" borderId="8" xfId="6" applyFont="1" applyFill="1" applyBorder="1" applyAlignment="1">
      <alignment horizontal="center" vertical="center" wrapText="1"/>
    </xf>
    <xf numFmtId="0" fontId="7" fillId="0" borderId="22" xfId="6" applyFont="1" applyBorder="1" applyAlignment="1">
      <alignment horizontal="center" vertical="center"/>
    </xf>
  </cellXfs>
  <cellStyles count="8">
    <cellStyle name="40% - Énfasis6 2" xfId="3"/>
    <cellStyle name="Hipervínculo 2" xfId="5"/>
    <cellStyle name="Normal" xfId="0" builtinId="0"/>
    <cellStyle name="Normal 2" xfId="1"/>
    <cellStyle name="Normal 3" xfId="2"/>
    <cellStyle name="Normal 3 2" xfId="4"/>
    <cellStyle name="Normal 4" xfId="6"/>
    <cellStyle name="Porcentaje 2" xfId="7"/>
  </cellStyles>
  <dxfs count="3502">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lor rgb="FFFF6600"/>
      </font>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theme="6" tint="-0.499984740745262"/>
      </font>
      <fill>
        <patternFill>
          <bgColor theme="6" tint="0.79998168889431442"/>
        </patternFill>
      </fill>
    </dxf>
    <dxf>
      <font>
        <color rgb="FFE7E200"/>
      </font>
      <fill>
        <patternFill>
          <bgColor rgb="FFFFFFD1"/>
        </patternFill>
      </fill>
    </dxf>
    <dxf>
      <font>
        <color rgb="FFB0AC00"/>
      </font>
      <fill>
        <patternFill>
          <bgColor rgb="FFFFFFC1"/>
        </patternFill>
      </fill>
    </dxf>
    <dxf>
      <font>
        <condense val="0"/>
        <extend val="0"/>
        <color rgb="FF9C0006"/>
      </font>
      <fill>
        <patternFill>
          <bgColor rgb="FFFFC7CE"/>
        </patternFill>
      </fill>
    </dxf>
    <dxf>
      <font>
        <color theme="5" tint="-0.24994659260841701"/>
      </font>
      <fill>
        <patternFill>
          <bgColor theme="5" tint="0.79998168889431442"/>
        </patternFill>
      </fill>
    </dxf>
    <dxf>
      <font>
        <color theme="6" tint="-0.499984740745262"/>
      </font>
      <fill>
        <patternFill>
          <bgColor theme="6" tint="0.79998168889431442"/>
        </patternFill>
      </fill>
    </dxf>
    <dxf>
      <font>
        <color rgb="FFB0AC00"/>
      </font>
      <fill>
        <patternFill>
          <bgColor rgb="FFFFFFB9"/>
        </patternFill>
      </fill>
    </dxf>
    <dxf>
      <font>
        <condense val="0"/>
        <extend val="0"/>
        <color rgb="FF9C0006"/>
      </font>
      <fill>
        <patternFill>
          <bgColor rgb="FFFFC7CE"/>
        </patternFill>
      </fill>
    </dxf>
    <dxf>
      <font>
        <condense val="0"/>
        <extend val="0"/>
        <color rgb="FF9C0006"/>
      </font>
      <fill>
        <patternFill>
          <bgColor rgb="FFFFC7CE"/>
        </patternFill>
      </fill>
    </dxf>
    <dxf>
      <font>
        <color rgb="FFFF6600"/>
      </font>
      <fill>
        <patternFill>
          <bgColor rgb="FFFFCC66"/>
        </patternFill>
      </fill>
    </dxf>
    <dxf>
      <font>
        <condense val="0"/>
        <extend val="0"/>
        <color rgb="FF9C6500"/>
      </font>
      <fill>
        <patternFill>
          <bgColor rgb="FFFFEB9C"/>
        </patternFill>
      </fill>
    </dxf>
    <dxf>
      <font>
        <color rgb="FF0070C0"/>
      </font>
      <fill>
        <patternFill>
          <bgColor theme="4" tint="0.59996337778862885"/>
        </patternFill>
      </fill>
    </dxf>
    <dxf>
      <font>
        <condense val="0"/>
        <extend val="0"/>
        <color rgb="FF006100"/>
      </font>
      <fill>
        <patternFill>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FF6600"/>
      </font>
      <fill>
        <patternFill patternType="solid">
          <fgColor rgb="FFFCD5B4"/>
          <bgColor rgb="FFFCD5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228"/>
      </font>
      <fill>
        <patternFill patternType="solid">
          <fgColor rgb="FFEBF1DE"/>
          <bgColor rgb="FFEBF1DE"/>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63634"/>
      </font>
      <fill>
        <patternFill patternType="solid">
          <fgColor rgb="FFF2DCDB"/>
          <bgColor rgb="FFF2DCDB"/>
        </patternFill>
      </fill>
    </dxf>
    <dxf>
      <font>
        <color rgb="FF4F6228"/>
      </font>
      <fill>
        <patternFill patternType="solid">
          <fgColor rgb="FFEBF1DE"/>
          <bgColor rgb="FFEBF1DE"/>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9C6500"/>
      </font>
      <fill>
        <patternFill patternType="solid">
          <fgColor rgb="FFFFEB9C"/>
          <bgColor rgb="FFFFEB9C"/>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FF6600"/>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
      <font>
        <color rgb="FF4F6128"/>
      </font>
      <fill>
        <patternFill patternType="solid">
          <fgColor rgb="FFEAF1DD"/>
          <bgColor rgb="FFEAF1DD"/>
        </patternFill>
      </fill>
    </dxf>
    <dxf>
      <font>
        <color rgb="FFE7E200"/>
      </font>
      <fill>
        <patternFill patternType="solid">
          <fgColor rgb="FFFFFFD1"/>
          <bgColor rgb="FFFFFFD1"/>
        </patternFill>
      </fill>
    </dxf>
    <dxf>
      <font>
        <color rgb="FFB0AC00"/>
      </font>
      <fill>
        <patternFill patternType="solid">
          <fgColor rgb="FFFFFFC1"/>
          <bgColor rgb="FFFFFFC1"/>
        </patternFill>
      </fill>
    </dxf>
    <dxf>
      <font>
        <color rgb="FF9C0006"/>
      </font>
      <fill>
        <patternFill patternType="solid">
          <fgColor rgb="FFFFC7CE"/>
          <bgColor rgb="FFFFC7CE"/>
        </patternFill>
      </fill>
    </dxf>
    <dxf>
      <font>
        <color rgb="FF953734"/>
      </font>
      <fill>
        <patternFill patternType="solid">
          <fgColor rgb="FFF2DBDB"/>
          <bgColor rgb="FFF2DBDB"/>
        </patternFill>
      </fill>
    </dxf>
    <dxf>
      <font>
        <color rgb="FF4F6128"/>
      </font>
      <fill>
        <patternFill patternType="solid">
          <fgColor rgb="FFEAF1DD"/>
          <bgColor rgb="FFEAF1DD"/>
        </patternFill>
      </fill>
    </dxf>
    <dxf>
      <font>
        <color rgb="FFB0AC00"/>
      </font>
      <fill>
        <patternFill patternType="solid">
          <fgColor rgb="FFFFFFB9"/>
          <bgColor rgb="FFFFFFB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6600"/>
      </font>
      <fill>
        <patternFill patternType="solid">
          <fgColor rgb="FFFFCC66"/>
          <bgColor rgb="FFFFCC66"/>
        </patternFill>
      </fill>
    </dxf>
    <dxf>
      <font>
        <color rgb="FF9C6500"/>
      </font>
      <fill>
        <patternFill patternType="solid">
          <fgColor rgb="FFFFEB9C"/>
          <bgColor rgb="FFFFEB9C"/>
        </patternFill>
      </fill>
    </dxf>
    <dxf>
      <font>
        <color rgb="FF0070C0"/>
      </font>
      <fill>
        <patternFill patternType="solid">
          <fgColor rgb="FFB8CCE4"/>
          <bgColor rgb="FFB8CCE4"/>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333375</xdr:colOff>
      <xdr:row>0</xdr:row>
      <xdr:rowOff>0</xdr:rowOff>
    </xdr:from>
    <xdr:ext cx="1419225" cy="581025"/>
    <xdr:pic>
      <xdr:nvPicPr>
        <xdr:cNvPr id="2" name="image1.jpg" descr="IDPCBY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19A2BC08-CE01-464C-912C-BE93D62286F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B4EBBC8F-08CA-4A84-84CD-D8047653551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E314DA6C-30FD-4DBC-989A-5408C544AD15}"/>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E8B764A-EEB0-48CA-9108-1299960D17C2}"/>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642E36A2-C079-4622-842E-E0BBD3A79B81}"/>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F94A6A5E-F685-4810-BE03-D94945C8212D}"/>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1357314</xdr:colOff>
      <xdr:row>2</xdr:row>
      <xdr:rowOff>339918</xdr:rowOff>
    </xdr:to>
    <xdr:pic>
      <xdr:nvPicPr>
        <xdr:cNvPr id="2" name="8 Imagen" descr="IDPCBYN">
          <a:extLst>
            <a:ext uri="{FF2B5EF4-FFF2-40B4-BE49-F238E27FC236}">
              <a16:creationId xmlns:a16="http://schemas.microsoft.com/office/drawing/2014/main" id="{C518595C-0090-469B-A2BC-036E24D65475}"/>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3" name="8 Imagen" descr="IDPCBYN">
          <a:extLst>
            <a:ext uri="{FF2B5EF4-FFF2-40B4-BE49-F238E27FC236}">
              <a16:creationId xmlns:a16="http://schemas.microsoft.com/office/drawing/2014/main" id="{6BB70B2D-1652-4ACB-99F0-2B42D7D4CDCC}"/>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5101EA86-AC4D-4289-B0E6-1249E983736B}"/>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E09DE119-564F-4336-99C4-EE565568A99A}"/>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4" name="image2.jpg" descr="IDPCBYN">
          <a:extLst>
            <a:ext uri="{FF2B5EF4-FFF2-40B4-BE49-F238E27FC236}">
              <a16:creationId xmlns:a16="http://schemas.microsoft.com/office/drawing/2014/main" id="{7E3FDC84-12AD-4B78-A00E-46A67961F837}"/>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oneCellAnchor>
    <xdr:from>
      <xdr:col>0</xdr:col>
      <xdr:colOff>142875</xdr:colOff>
      <xdr:row>0</xdr:row>
      <xdr:rowOff>0</xdr:rowOff>
    </xdr:from>
    <xdr:ext cx="1209675" cy="1038225"/>
    <xdr:pic>
      <xdr:nvPicPr>
        <xdr:cNvPr id="5" name="image2.jpg" descr="IDPCBYN">
          <a:extLst>
            <a:ext uri="{FF2B5EF4-FFF2-40B4-BE49-F238E27FC236}">
              <a16:creationId xmlns:a16="http://schemas.microsoft.com/office/drawing/2014/main" id="{F7FC4D7F-2BD7-4EFB-97CD-2A3289926ED1}"/>
            </a:ext>
          </a:extLst>
        </xdr:cNvPr>
        <xdr:cNvPicPr preferRelativeResize="0"/>
      </xdr:nvPicPr>
      <xdr:blipFill>
        <a:blip xmlns:r="http://schemas.openxmlformats.org/officeDocument/2006/relationships" r:embed="rId1" cstate="print"/>
        <a:stretch>
          <a:fillRect/>
        </a:stretch>
      </xdr:blipFill>
      <xdr:spPr>
        <a:xfrm>
          <a:off x="142875" y="0"/>
          <a:ext cx="1209675" cy="1038225"/>
        </a:xfrm>
        <a:prstGeom prst="rect">
          <a:avLst/>
        </a:prstGeom>
        <a:noFill/>
      </xdr:spPr>
    </xdr:pic>
    <xdr:clientData fLocksWithSheet="0"/>
  </xdr:oneCellAnchor>
  <xdr:twoCellAnchor>
    <xdr:from>
      <xdr:col>0</xdr:col>
      <xdr:colOff>142875</xdr:colOff>
      <xdr:row>0</xdr:row>
      <xdr:rowOff>0</xdr:rowOff>
    </xdr:from>
    <xdr:to>
      <xdr:col>0</xdr:col>
      <xdr:colOff>1357314</xdr:colOff>
      <xdr:row>2</xdr:row>
      <xdr:rowOff>339918</xdr:rowOff>
    </xdr:to>
    <xdr:pic>
      <xdr:nvPicPr>
        <xdr:cNvPr id="6" name="8 Imagen" descr="IDPCBYN">
          <a:extLst>
            <a:ext uri="{FF2B5EF4-FFF2-40B4-BE49-F238E27FC236}">
              <a16:creationId xmlns:a16="http://schemas.microsoft.com/office/drawing/2014/main" id="{C46F8ED4-A75F-46D9-9F43-CD7DC4D6FCB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7" name="8 Imagen" descr="IDPCBYN">
          <a:extLst>
            <a:ext uri="{FF2B5EF4-FFF2-40B4-BE49-F238E27FC236}">
              <a16:creationId xmlns:a16="http://schemas.microsoft.com/office/drawing/2014/main" id="{4B799D50-4CE3-4556-88F1-8496A2498F7B}"/>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8" name="8 Imagen" descr="IDPCBYN">
          <a:extLst>
            <a:ext uri="{FF2B5EF4-FFF2-40B4-BE49-F238E27FC236}">
              <a16:creationId xmlns:a16="http://schemas.microsoft.com/office/drawing/2014/main" id="{2CB9273B-452A-4E0C-9E76-65E3B872A187}"/>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0</xdr:rowOff>
    </xdr:from>
    <xdr:to>
      <xdr:col>0</xdr:col>
      <xdr:colOff>1357314</xdr:colOff>
      <xdr:row>2</xdr:row>
      <xdr:rowOff>339918</xdr:rowOff>
    </xdr:to>
    <xdr:pic>
      <xdr:nvPicPr>
        <xdr:cNvPr id="9" name="8 Imagen" descr="IDPCBYN">
          <a:extLst>
            <a:ext uri="{FF2B5EF4-FFF2-40B4-BE49-F238E27FC236}">
              <a16:creationId xmlns:a16="http://schemas.microsoft.com/office/drawing/2014/main" id="{9634A7C6-0929-4371-8FF2-A736DB10BB69}"/>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42875" y="0"/>
          <a:ext cx="1214439" cy="1044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1038225"/>
    <xdr:pic>
      <xdr:nvPicPr>
        <xdr:cNvPr id="2" name="image2.jpg" descr="IDPCBY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0</xdr:rowOff>
    </xdr:from>
    <xdr:ext cx="1209675" cy="1038225"/>
    <xdr:pic>
      <xdr:nvPicPr>
        <xdr:cNvPr id="3" name="image2.jpg" descr="IDPCBY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142875</xdr:colOff>
      <xdr:row>0</xdr:row>
      <xdr:rowOff>0</xdr:rowOff>
    </xdr:from>
    <xdr:ext cx="1209675" cy="733425"/>
    <xdr:pic>
      <xdr:nvPicPr>
        <xdr:cNvPr id="2" name="image2.jpg" descr="IDPCBY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buitrago\Desktop\Mapa%20de%20Riesgos%20Mejora%20Continua%202015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IDPC\2020%202\Riesgos\2o%20Cuatrimestre\200507_MONITOREO%20RIESGOS%20GESTION-CORRUPCION_II%20TRIM%202020_VO_MdB%20Divulgacion%20y%20Apropi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os\IDPC\2020%202\Riesgos\2o%20Cuatrimestre\Monitoreo%20riesgo%202do%20cuatrimestre%20Fortalecimie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os\IDPC\2020%202\Riesgos\2o%20Cuatrimestre\MATRIZ%20DE%20RIESGOS%20DE%20GESTION%20Y%20CORRUPCION%202020%20II%20cuatrimestre%20(1)%20Proteccion%20e%20Interven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os\IDPC\2020%202\Riesgos\2o%20Cuatrimestre\MATRIZ%20DE%20RIESGOS%20202008%20%20S%20Gestion%20Territorial%20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os\IDPC\2020%202\Riesgos\2o%20Cuatrimestre\MONITOREO%20RIESGOS%20GESTION-CORRUPCION_II%20CUATRIM%202020%20Control%20Inter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ON DE RIESGOS"/>
      <sheetName val="ANALISIS DEL RIESGO"/>
      <sheetName val="VALORACION DEL RIESGO"/>
      <sheetName val="CONSOLIDACION DEL MAPA"/>
      <sheetName val="Datos"/>
      <sheetName val="Cartilla Guía"/>
      <sheetName val="Hoja1"/>
    </sheetNames>
    <sheetDataSet>
      <sheetData sheetId="0"/>
      <sheetData sheetId="1"/>
      <sheetData sheetId="2"/>
      <sheetData sheetId="3"/>
      <sheetData sheetId="4">
        <row r="2">
          <cell r="A2">
            <v>1</v>
          </cell>
          <cell r="B2">
            <v>1</v>
          </cell>
          <cell r="C2" t="str">
            <v>SI</v>
          </cell>
          <cell r="E2" t="str">
            <v>Preventivo</v>
          </cell>
          <cell r="H2" t="str">
            <v>Ninguno</v>
          </cell>
          <cell r="I2" t="str">
            <v>Gestión de Divulgación</v>
          </cell>
          <cell r="O2" t="str">
            <v>Sin Implementar</v>
          </cell>
        </row>
        <row r="3">
          <cell r="A3">
            <v>2</v>
          </cell>
          <cell r="B3">
            <v>2</v>
          </cell>
          <cell r="C3" t="str">
            <v>NO</v>
          </cell>
          <cell r="E3" t="str">
            <v>Correctivo</v>
          </cell>
          <cell r="I3" t="str">
            <v>Gestión de Relaciones internacionales</v>
          </cell>
          <cell r="O3" t="str">
            <v>En Ejecución</v>
          </cell>
        </row>
        <row r="4">
          <cell r="A4">
            <v>3</v>
          </cell>
          <cell r="B4">
            <v>3</v>
          </cell>
          <cell r="O4" t="str">
            <v>Implementado</v>
          </cell>
        </row>
        <row r="5">
          <cell r="A5">
            <v>4</v>
          </cell>
          <cell r="B5">
            <v>4</v>
          </cell>
        </row>
        <row r="6">
          <cell r="A6">
            <v>5</v>
          </cell>
          <cell r="B6">
            <v>5</v>
          </cell>
        </row>
        <row r="7">
          <cell r="C7" t="str">
            <v>SI</v>
          </cell>
        </row>
        <row r="8">
          <cell r="C8" t="str">
            <v>NO</v>
          </cell>
        </row>
        <row r="12">
          <cell r="C12" t="str">
            <v>SI</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Fortalecimiento del SIG"/>
      <sheetName val="Datos"/>
    </sheetNames>
    <sheetDataSet>
      <sheetData sheetId="0" refreshError="1"/>
      <sheetData sheetId="1" refreshError="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Gestión Territorial  2do Inf."/>
      <sheetName val="Hoja1"/>
      <sheetName val="Datos"/>
    </sheetNames>
    <sheetDataSet>
      <sheetData sheetId="0" refreshError="1"/>
      <sheetData sheetId="1" refreshError="1"/>
      <sheetData sheetId="2" refreshError="1"/>
      <sheetData sheetId="3" refreshError="1"/>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Direccionamiento Estratégico"/>
      <sheetName val="Fortalecimiento del SIG"/>
      <sheetName val="Comunicación Estratégica"/>
      <sheetName val="Atención ciudadanía"/>
      <sheetName val="Gestión Territorial"/>
      <sheetName val="Protección e Intervención"/>
      <sheetName val="Divulgación y Apropiación"/>
      <sheetName val="Talento Humano "/>
      <sheetName val="Gestión Jurídica"/>
      <sheetName val="Gestión Contractual "/>
      <sheetName val="Gestión Documental"/>
      <sheetName val="Bienes e infraestructura"/>
      <sheetName val="Sistemas I-T"/>
      <sheetName val="Control Disciplinario I"/>
      <sheetName val="Financiera"/>
      <sheetName val="Datos"/>
      <sheetName val="Seguimiento y Evalu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4.bin"/><Relationship Id="rId1" Type="http://schemas.openxmlformats.org/officeDocument/2006/relationships/externalLinkPath" Target="file:///G:\Users\Cbuitrago\Desktop\Mapa%20de%20Riesgos%20Mejora%20Continua%202015a.xl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election activeCell="D10" sqref="D10"/>
    </sheetView>
  </sheetViews>
  <sheetFormatPr baseColWidth="10" defaultColWidth="11.21875" defaultRowHeight="15" customHeight="1"/>
  <cols>
    <col min="1" max="1" width="14.33203125" customWidth="1"/>
    <col min="2" max="2" width="16.5546875" customWidth="1"/>
    <col min="3" max="4" width="41.33203125" customWidth="1"/>
    <col min="5" max="5" width="11.5546875" customWidth="1"/>
    <col min="6" max="26" width="10.5546875" customWidth="1"/>
  </cols>
  <sheetData>
    <row r="1" spans="1:4">
      <c r="A1" s="517"/>
      <c r="B1" s="518"/>
      <c r="C1" s="521" t="s">
        <v>0</v>
      </c>
      <c r="D1" s="506"/>
    </row>
    <row r="2" spans="1:4">
      <c r="A2" s="519"/>
      <c r="B2" s="515"/>
      <c r="C2" s="521" t="s">
        <v>1</v>
      </c>
      <c r="D2" s="506"/>
    </row>
    <row r="3" spans="1:4">
      <c r="A3" s="520"/>
      <c r="B3" s="516"/>
      <c r="C3" s="521" t="s">
        <v>2</v>
      </c>
      <c r="D3" s="506"/>
    </row>
    <row r="4" spans="1:4">
      <c r="A4" s="1"/>
      <c r="B4" s="1"/>
      <c r="C4" s="2"/>
      <c r="D4" s="2"/>
    </row>
    <row r="5" spans="1:4">
      <c r="A5" s="3" t="s">
        <v>3</v>
      </c>
      <c r="B5" s="507" t="s">
        <v>4</v>
      </c>
      <c r="C5" s="505"/>
      <c r="D5" s="508"/>
    </row>
    <row r="6" spans="1:4">
      <c r="A6" s="511" t="s">
        <v>5</v>
      </c>
      <c r="B6" s="504" t="s">
        <v>6</v>
      </c>
      <c r="C6" s="505"/>
      <c r="D6" s="506"/>
    </row>
    <row r="7" spans="1:4" ht="15.75">
      <c r="A7" s="512"/>
      <c r="B7" s="4" t="s">
        <v>7</v>
      </c>
      <c r="C7" s="4" t="s">
        <v>8</v>
      </c>
      <c r="D7" s="4" t="s">
        <v>9</v>
      </c>
    </row>
    <row r="8" spans="1:4" ht="30">
      <c r="A8" s="512"/>
      <c r="B8" s="5" t="s">
        <v>10</v>
      </c>
      <c r="C8" s="6" t="s">
        <v>11</v>
      </c>
      <c r="D8" s="6" t="s">
        <v>12</v>
      </c>
    </row>
    <row r="9" spans="1:4" ht="30">
      <c r="A9" s="512"/>
      <c r="B9" s="5" t="s">
        <v>13</v>
      </c>
      <c r="C9" s="6" t="s">
        <v>14</v>
      </c>
      <c r="D9" s="6" t="s">
        <v>15</v>
      </c>
    </row>
    <row r="10" spans="1:4" ht="60">
      <c r="A10" s="512"/>
      <c r="B10" s="5" t="s">
        <v>10</v>
      </c>
      <c r="C10" s="6" t="s">
        <v>16</v>
      </c>
      <c r="D10" s="6" t="s">
        <v>15</v>
      </c>
    </row>
    <row r="11" spans="1:4">
      <c r="A11" s="512"/>
      <c r="B11" s="504" t="s">
        <v>17</v>
      </c>
      <c r="C11" s="505"/>
      <c r="D11" s="506"/>
    </row>
    <row r="12" spans="1:4" ht="15.75">
      <c r="A12" s="512"/>
      <c r="B12" s="4" t="s">
        <v>7</v>
      </c>
      <c r="C12" s="4" t="s">
        <v>8</v>
      </c>
      <c r="D12" s="4" t="s">
        <v>9</v>
      </c>
    </row>
    <row r="13" spans="1:4" ht="30">
      <c r="A13" s="512"/>
      <c r="B13" s="5" t="s">
        <v>18</v>
      </c>
      <c r="C13" s="6" t="s">
        <v>19</v>
      </c>
      <c r="D13" s="6" t="s">
        <v>12</v>
      </c>
    </row>
    <row r="14" spans="1:4" ht="30">
      <c r="A14" s="512"/>
      <c r="B14" s="5" t="s">
        <v>20</v>
      </c>
      <c r="C14" s="6" t="s">
        <v>21</v>
      </c>
      <c r="D14" s="6" t="s">
        <v>15</v>
      </c>
    </row>
    <row r="15" spans="1:4" ht="30">
      <c r="A15" s="512"/>
      <c r="B15" s="5" t="s">
        <v>20</v>
      </c>
      <c r="C15" s="6" t="s">
        <v>22</v>
      </c>
      <c r="D15" s="6" t="s">
        <v>23</v>
      </c>
    </row>
    <row r="16" spans="1:4">
      <c r="A16" s="512"/>
      <c r="B16" s="504" t="s">
        <v>24</v>
      </c>
      <c r="C16" s="505"/>
      <c r="D16" s="506"/>
    </row>
    <row r="17" spans="1:4" ht="15.75" customHeight="1">
      <c r="A17" s="512"/>
      <c r="B17" s="4" t="s">
        <v>7</v>
      </c>
      <c r="C17" s="4" t="s">
        <v>8</v>
      </c>
      <c r="D17" s="4" t="s">
        <v>9</v>
      </c>
    </row>
    <row r="18" spans="1:4" ht="30">
      <c r="A18" s="512"/>
      <c r="B18" s="5" t="s">
        <v>25</v>
      </c>
      <c r="C18" s="6" t="s">
        <v>26</v>
      </c>
      <c r="D18" s="7" t="s">
        <v>23</v>
      </c>
    </row>
    <row r="19" spans="1:4">
      <c r="A19" s="512"/>
      <c r="B19" s="5" t="s">
        <v>27</v>
      </c>
      <c r="C19" s="7" t="s">
        <v>28</v>
      </c>
      <c r="D19" s="7" t="s">
        <v>15</v>
      </c>
    </row>
    <row r="20" spans="1:4" ht="30">
      <c r="A20" s="513"/>
      <c r="B20" s="5" t="s">
        <v>29</v>
      </c>
      <c r="C20" s="7" t="s">
        <v>30</v>
      </c>
      <c r="D20" s="7" t="s">
        <v>15</v>
      </c>
    </row>
    <row r="21" spans="1:4" ht="15.75" customHeight="1">
      <c r="A21" s="8" t="s">
        <v>3</v>
      </c>
      <c r="B21" s="509" t="s">
        <v>4</v>
      </c>
      <c r="C21" s="505"/>
      <c r="D21" s="508"/>
    </row>
    <row r="22" spans="1:4" ht="15.75" customHeight="1">
      <c r="A22" s="511" t="s">
        <v>31</v>
      </c>
      <c r="B22" s="510" t="s">
        <v>6</v>
      </c>
      <c r="C22" s="505"/>
      <c r="D22" s="506"/>
    </row>
    <row r="23" spans="1:4" ht="15.75" customHeight="1">
      <c r="A23" s="512"/>
      <c r="B23" s="8" t="s">
        <v>7</v>
      </c>
      <c r="C23" s="8" t="s">
        <v>8</v>
      </c>
      <c r="D23" s="8" t="s">
        <v>9</v>
      </c>
    </row>
    <row r="24" spans="1:4" ht="15.75" customHeight="1">
      <c r="A24" s="512"/>
      <c r="B24" s="5" t="s">
        <v>10</v>
      </c>
      <c r="C24" s="6" t="s">
        <v>32</v>
      </c>
      <c r="D24" s="6" t="s">
        <v>12</v>
      </c>
    </row>
    <row r="25" spans="1:4" ht="15.75" customHeight="1">
      <c r="A25" s="512"/>
      <c r="B25" s="5" t="s">
        <v>33</v>
      </c>
      <c r="C25" s="6" t="s">
        <v>34</v>
      </c>
      <c r="D25" s="6" t="s">
        <v>15</v>
      </c>
    </row>
    <row r="26" spans="1:4" ht="15.75" customHeight="1">
      <c r="A26" s="512"/>
      <c r="B26" s="5" t="s">
        <v>33</v>
      </c>
      <c r="C26" s="6" t="s">
        <v>35</v>
      </c>
      <c r="D26" s="6" t="s">
        <v>15</v>
      </c>
    </row>
    <row r="27" spans="1:4" ht="15.75" customHeight="1">
      <c r="A27" s="512"/>
      <c r="B27" s="5" t="s">
        <v>36</v>
      </c>
      <c r="C27" s="6" t="s">
        <v>37</v>
      </c>
      <c r="D27" s="6" t="s">
        <v>15</v>
      </c>
    </row>
    <row r="28" spans="1:4" ht="15.75" customHeight="1">
      <c r="A28" s="512"/>
      <c r="B28" s="5" t="s">
        <v>36</v>
      </c>
      <c r="C28" s="6" t="s">
        <v>38</v>
      </c>
      <c r="D28" s="6" t="s">
        <v>15</v>
      </c>
    </row>
    <row r="29" spans="1:4" ht="15.75" customHeight="1">
      <c r="A29" s="512"/>
      <c r="B29" s="510" t="s">
        <v>17</v>
      </c>
      <c r="C29" s="505"/>
      <c r="D29" s="506"/>
    </row>
    <row r="30" spans="1:4" ht="15.75" customHeight="1">
      <c r="A30" s="512"/>
      <c r="B30" s="8" t="s">
        <v>7</v>
      </c>
      <c r="C30" s="8" t="s">
        <v>8</v>
      </c>
      <c r="D30" s="8" t="s">
        <v>9</v>
      </c>
    </row>
    <row r="31" spans="1:4" ht="15.75" customHeight="1">
      <c r="A31" s="512"/>
      <c r="B31" s="5" t="s">
        <v>20</v>
      </c>
      <c r="C31" s="6" t="s">
        <v>39</v>
      </c>
      <c r="D31" s="6" t="s">
        <v>23</v>
      </c>
    </row>
    <row r="32" spans="1:4" ht="15.75" customHeight="1">
      <c r="A32" s="512"/>
      <c r="B32" s="5" t="s">
        <v>40</v>
      </c>
      <c r="C32" s="6" t="s">
        <v>41</v>
      </c>
      <c r="D32" s="6" t="s">
        <v>42</v>
      </c>
    </row>
    <row r="33" spans="1:4" ht="15.75" customHeight="1">
      <c r="A33" s="512"/>
      <c r="B33" s="5" t="s">
        <v>43</v>
      </c>
      <c r="C33" s="6" t="s">
        <v>44</v>
      </c>
      <c r="D33" s="6" t="s">
        <v>42</v>
      </c>
    </row>
    <row r="34" spans="1:4" ht="15.75" customHeight="1">
      <c r="A34" s="512"/>
      <c r="B34" s="5" t="s">
        <v>43</v>
      </c>
      <c r="C34" s="6" t="s">
        <v>45</v>
      </c>
      <c r="D34" s="6" t="s">
        <v>42</v>
      </c>
    </row>
    <row r="35" spans="1:4" ht="15.75" customHeight="1">
      <c r="A35" s="512"/>
      <c r="B35" s="5" t="s">
        <v>46</v>
      </c>
      <c r="C35" s="6" t="s">
        <v>47</v>
      </c>
      <c r="D35" s="6" t="s">
        <v>42</v>
      </c>
    </row>
    <row r="36" spans="1:4" ht="15.75" customHeight="1">
      <c r="A36" s="512"/>
      <c r="B36" s="5" t="s">
        <v>18</v>
      </c>
      <c r="C36" s="6" t="s">
        <v>48</v>
      </c>
      <c r="D36" s="6" t="s">
        <v>23</v>
      </c>
    </row>
    <row r="37" spans="1:4" ht="15.75" customHeight="1">
      <c r="A37" s="512"/>
      <c r="B37" s="510" t="s">
        <v>24</v>
      </c>
      <c r="C37" s="505"/>
      <c r="D37" s="506"/>
    </row>
    <row r="38" spans="1:4" ht="15.75" customHeight="1">
      <c r="A38" s="512"/>
      <c r="B38" s="8" t="s">
        <v>7</v>
      </c>
      <c r="C38" s="8" t="s">
        <v>8</v>
      </c>
      <c r="D38" s="8" t="s">
        <v>9</v>
      </c>
    </row>
    <row r="39" spans="1:4" ht="15.75" customHeight="1">
      <c r="A39" s="512"/>
      <c r="B39" s="5" t="s">
        <v>25</v>
      </c>
      <c r="C39" s="6" t="s">
        <v>49</v>
      </c>
      <c r="D39" s="7" t="s">
        <v>42</v>
      </c>
    </row>
    <row r="40" spans="1:4" ht="15.75" customHeight="1">
      <c r="A40" s="512"/>
      <c r="B40" s="5" t="s">
        <v>27</v>
      </c>
      <c r="C40" s="6" t="s">
        <v>50</v>
      </c>
      <c r="D40" s="7" t="s">
        <v>42</v>
      </c>
    </row>
    <row r="41" spans="1:4" ht="15.75" customHeight="1">
      <c r="A41" s="513"/>
      <c r="B41" s="5" t="s">
        <v>25</v>
      </c>
      <c r="C41" s="7" t="s">
        <v>51</v>
      </c>
      <c r="D41" s="7" t="s">
        <v>23</v>
      </c>
    </row>
    <row r="42" spans="1:4" ht="15.75" customHeight="1">
      <c r="A42" s="511" t="s">
        <v>52</v>
      </c>
      <c r="B42" s="504" t="s">
        <v>6</v>
      </c>
      <c r="C42" s="505"/>
      <c r="D42" s="506"/>
    </row>
    <row r="43" spans="1:4" ht="15.75" customHeight="1">
      <c r="A43" s="512"/>
      <c r="B43" s="4" t="s">
        <v>7</v>
      </c>
      <c r="C43" s="4" t="s">
        <v>8</v>
      </c>
      <c r="D43" s="4" t="s">
        <v>9</v>
      </c>
    </row>
    <row r="44" spans="1:4" ht="15.75" customHeight="1">
      <c r="A44" s="512"/>
      <c r="B44" s="5" t="s">
        <v>36</v>
      </c>
      <c r="C44" s="6" t="s">
        <v>53</v>
      </c>
      <c r="D44" s="6" t="s">
        <v>23</v>
      </c>
    </row>
    <row r="45" spans="1:4" ht="15.75" customHeight="1">
      <c r="A45" s="512"/>
      <c r="B45" s="5" t="s">
        <v>33</v>
      </c>
      <c r="C45" s="6" t="s">
        <v>54</v>
      </c>
      <c r="D45" s="6" t="s">
        <v>23</v>
      </c>
    </row>
    <row r="46" spans="1:4" ht="15.75" customHeight="1">
      <c r="A46" s="512"/>
      <c r="B46" s="5" t="s">
        <v>36</v>
      </c>
      <c r="C46" s="6" t="s">
        <v>55</v>
      </c>
      <c r="D46" s="6" t="s">
        <v>23</v>
      </c>
    </row>
    <row r="47" spans="1:4" ht="15.75" customHeight="1">
      <c r="A47" s="512"/>
      <c r="B47" s="5" t="s">
        <v>10</v>
      </c>
      <c r="C47" s="6" t="s">
        <v>56</v>
      </c>
      <c r="D47" s="6" t="s">
        <v>15</v>
      </c>
    </row>
    <row r="48" spans="1:4" ht="15.75" customHeight="1">
      <c r="A48" s="512"/>
      <c r="B48" s="5" t="s">
        <v>57</v>
      </c>
      <c r="C48" s="6" t="s">
        <v>58</v>
      </c>
      <c r="D48" s="6" t="s">
        <v>23</v>
      </c>
    </row>
    <row r="49" spans="1:4" ht="15.75" customHeight="1">
      <c r="A49" s="512"/>
      <c r="B49" s="5" t="s">
        <v>13</v>
      </c>
      <c r="C49" s="6" t="s">
        <v>59</v>
      </c>
      <c r="D49" s="6" t="s">
        <v>15</v>
      </c>
    </row>
    <row r="50" spans="1:4" ht="15.75" customHeight="1">
      <c r="A50" s="512"/>
      <c r="B50" s="5" t="s">
        <v>10</v>
      </c>
      <c r="C50" s="6" t="s">
        <v>60</v>
      </c>
      <c r="D50" s="6" t="s">
        <v>15</v>
      </c>
    </row>
    <row r="51" spans="1:4" ht="15.75" customHeight="1">
      <c r="A51" s="512"/>
      <c r="B51" s="5" t="s">
        <v>10</v>
      </c>
      <c r="C51" s="6" t="s">
        <v>61</v>
      </c>
      <c r="D51" s="6" t="s">
        <v>23</v>
      </c>
    </row>
    <row r="52" spans="1:4" ht="15.75" customHeight="1">
      <c r="A52" s="512"/>
      <c r="B52" s="5" t="s">
        <v>13</v>
      </c>
      <c r="C52" s="6" t="s">
        <v>62</v>
      </c>
      <c r="D52" s="6" t="s">
        <v>15</v>
      </c>
    </row>
    <row r="53" spans="1:4" ht="15.75" customHeight="1">
      <c r="A53" s="512"/>
      <c r="B53" s="504" t="s">
        <v>17</v>
      </c>
      <c r="C53" s="505"/>
      <c r="D53" s="506"/>
    </row>
    <row r="54" spans="1:4" ht="15.75" customHeight="1">
      <c r="A54" s="512"/>
      <c r="B54" s="4" t="s">
        <v>7</v>
      </c>
      <c r="C54" s="4" t="s">
        <v>8</v>
      </c>
      <c r="D54" s="4" t="s">
        <v>9</v>
      </c>
    </row>
    <row r="55" spans="1:4" ht="15.75" customHeight="1">
      <c r="A55" s="512"/>
      <c r="B55" s="5" t="s">
        <v>20</v>
      </c>
      <c r="C55" s="6" t="s">
        <v>63</v>
      </c>
      <c r="D55" s="6" t="s">
        <v>23</v>
      </c>
    </row>
    <row r="56" spans="1:4" ht="15.75" customHeight="1">
      <c r="A56" s="512"/>
      <c r="B56" s="5" t="s">
        <v>18</v>
      </c>
      <c r="C56" s="6" t="s">
        <v>64</v>
      </c>
      <c r="D56" s="6" t="s">
        <v>23</v>
      </c>
    </row>
    <row r="57" spans="1:4" ht="15.75" customHeight="1">
      <c r="A57" s="512"/>
      <c r="B57" s="5" t="s">
        <v>65</v>
      </c>
      <c r="C57" s="6" t="s">
        <v>66</v>
      </c>
      <c r="D57" s="6" t="s">
        <v>23</v>
      </c>
    </row>
    <row r="58" spans="1:4" ht="15.75" customHeight="1">
      <c r="A58" s="513"/>
      <c r="B58" s="5" t="s">
        <v>18</v>
      </c>
      <c r="C58" s="6" t="s">
        <v>67</v>
      </c>
      <c r="D58" s="6" t="s">
        <v>23</v>
      </c>
    </row>
    <row r="59" spans="1:4" ht="15.75" customHeight="1">
      <c r="A59" s="4" t="s">
        <v>3</v>
      </c>
      <c r="B59" s="507" t="s">
        <v>4</v>
      </c>
      <c r="C59" s="505"/>
      <c r="D59" s="508"/>
    </row>
    <row r="60" spans="1:4" ht="15.75" customHeight="1">
      <c r="A60" s="511" t="s">
        <v>68</v>
      </c>
      <c r="B60" s="504" t="s">
        <v>6</v>
      </c>
      <c r="C60" s="505"/>
      <c r="D60" s="506"/>
    </row>
    <row r="61" spans="1:4" ht="15.75" customHeight="1">
      <c r="A61" s="512"/>
      <c r="B61" s="4" t="s">
        <v>7</v>
      </c>
      <c r="C61" s="4" t="s">
        <v>8</v>
      </c>
      <c r="D61" s="4" t="s">
        <v>9</v>
      </c>
    </row>
    <row r="62" spans="1:4" ht="15.75" customHeight="1">
      <c r="A62" s="512"/>
      <c r="B62" s="5" t="s">
        <v>13</v>
      </c>
      <c r="C62" s="6" t="s">
        <v>69</v>
      </c>
      <c r="D62" s="6" t="s">
        <v>12</v>
      </c>
    </row>
    <row r="63" spans="1:4" ht="15.75" customHeight="1">
      <c r="A63" s="512"/>
      <c r="B63" s="5" t="s">
        <v>36</v>
      </c>
      <c r="C63" s="6" t="s">
        <v>70</v>
      </c>
      <c r="D63" s="6" t="s">
        <v>15</v>
      </c>
    </row>
    <row r="64" spans="1:4" ht="15.75" customHeight="1">
      <c r="A64" s="512"/>
      <c r="B64" s="5" t="s">
        <v>71</v>
      </c>
      <c r="C64" s="6" t="s">
        <v>72</v>
      </c>
      <c r="D64" s="6" t="s">
        <v>15</v>
      </c>
    </row>
    <row r="65" spans="1:4" ht="15.75" customHeight="1">
      <c r="A65" s="512"/>
      <c r="B65" s="504" t="s">
        <v>17</v>
      </c>
      <c r="C65" s="505"/>
      <c r="D65" s="506"/>
    </row>
    <row r="66" spans="1:4" ht="15.75" customHeight="1">
      <c r="A66" s="512"/>
      <c r="B66" s="4" t="s">
        <v>7</v>
      </c>
      <c r="C66" s="4" t="s">
        <v>8</v>
      </c>
      <c r="D66" s="4" t="s">
        <v>9</v>
      </c>
    </row>
    <row r="67" spans="1:4" ht="15.75" customHeight="1">
      <c r="A67" s="512"/>
      <c r="B67" s="5" t="s">
        <v>43</v>
      </c>
      <c r="C67" s="6" t="s">
        <v>73</v>
      </c>
      <c r="D67" s="6" t="s">
        <v>12</v>
      </c>
    </row>
    <row r="68" spans="1:4" ht="15.75" customHeight="1">
      <c r="A68" s="512"/>
      <c r="B68" s="5" t="s">
        <v>20</v>
      </c>
      <c r="C68" s="6" t="s">
        <v>74</v>
      </c>
      <c r="D68" s="6" t="s">
        <v>23</v>
      </c>
    </row>
    <row r="69" spans="1:4" ht="15.75" customHeight="1">
      <c r="A69" s="512"/>
      <c r="B69" s="5" t="s">
        <v>75</v>
      </c>
      <c r="C69" s="6" t="s">
        <v>76</v>
      </c>
      <c r="D69" s="6" t="s">
        <v>23</v>
      </c>
    </row>
    <row r="70" spans="1:4" ht="15.75" customHeight="1">
      <c r="A70" s="512"/>
      <c r="B70" s="5" t="s">
        <v>46</v>
      </c>
      <c r="C70" s="6" t="s">
        <v>77</v>
      </c>
      <c r="D70" s="6" t="s">
        <v>23</v>
      </c>
    </row>
    <row r="71" spans="1:4" ht="15.75" customHeight="1">
      <c r="A71" s="512"/>
      <c r="B71" s="5" t="s">
        <v>78</v>
      </c>
      <c r="C71" s="6" t="s">
        <v>79</v>
      </c>
      <c r="D71" s="6" t="s">
        <v>15</v>
      </c>
    </row>
    <row r="72" spans="1:4" ht="15.75" customHeight="1">
      <c r="A72" s="512"/>
      <c r="B72" s="504" t="s">
        <v>24</v>
      </c>
      <c r="C72" s="505"/>
      <c r="D72" s="506"/>
    </row>
    <row r="73" spans="1:4" ht="15.75" customHeight="1">
      <c r="A73" s="512"/>
      <c r="B73" s="4" t="s">
        <v>7</v>
      </c>
      <c r="C73" s="4" t="s">
        <v>8</v>
      </c>
      <c r="D73" s="4" t="s">
        <v>9</v>
      </c>
    </row>
    <row r="74" spans="1:4" ht="15.75" customHeight="1">
      <c r="A74" s="512"/>
      <c r="B74" s="5" t="s">
        <v>80</v>
      </c>
      <c r="C74" s="7" t="s">
        <v>81</v>
      </c>
      <c r="D74" s="7" t="s">
        <v>23</v>
      </c>
    </row>
    <row r="75" spans="1:4" ht="15.75" customHeight="1">
      <c r="A75" s="512"/>
      <c r="B75" s="5" t="s">
        <v>82</v>
      </c>
      <c r="C75" s="7" t="s">
        <v>83</v>
      </c>
      <c r="D75" s="7" t="s">
        <v>15</v>
      </c>
    </row>
    <row r="76" spans="1:4" ht="15.75" customHeight="1">
      <c r="A76" s="513"/>
      <c r="B76" s="5" t="s">
        <v>84</v>
      </c>
      <c r="C76" s="7" t="s">
        <v>85</v>
      </c>
      <c r="D76" s="7" t="s">
        <v>15</v>
      </c>
    </row>
    <row r="77" spans="1:4" ht="15.75" customHeight="1">
      <c r="A77" s="511" t="s">
        <v>86</v>
      </c>
      <c r="B77" s="510" t="s">
        <v>6</v>
      </c>
      <c r="C77" s="505"/>
      <c r="D77" s="506"/>
    </row>
    <row r="78" spans="1:4" ht="15.75" customHeight="1">
      <c r="A78" s="512"/>
      <c r="B78" s="8" t="s">
        <v>7</v>
      </c>
      <c r="C78" s="8" t="s">
        <v>8</v>
      </c>
      <c r="D78" s="8" t="s">
        <v>9</v>
      </c>
    </row>
    <row r="79" spans="1:4" ht="15.75" customHeight="1">
      <c r="A79" s="512"/>
      <c r="B79" s="5" t="s">
        <v>36</v>
      </c>
      <c r="C79" s="6" t="s">
        <v>87</v>
      </c>
      <c r="D79" s="6" t="s">
        <v>15</v>
      </c>
    </row>
    <row r="80" spans="1:4" ht="15.75" customHeight="1">
      <c r="A80" s="512"/>
      <c r="B80" s="5" t="s">
        <v>13</v>
      </c>
      <c r="C80" s="6" t="s">
        <v>88</v>
      </c>
      <c r="D80" s="6" t="s">
        <v>15</v>
      </c>
    </row>
    <row r="81" spans="1:4" ht="15.75" customHeight="1">
      <c r="A81" s="512"/>
      <c r="B81" s="5" t="s">
        <v>57</v>
      </c>
      <c r="C81" s="6" t="s">
        <v>89</v>
      </c>
      <c r="D81" s="6" t="s">
        <v>15</v>
      </c>
    </row>
    <row r="82" spans="1:4" ht="15.75" customHeight="1">
      <c r="A82" s="512"/>
      <c r="B82" s="5" t="s">
        <v>71</v>
      </c>
      <c r="C82" s="6" t="s">
        <v>90</v>
      </c>
      <c r="D82" s="6" t="s">
        <v>15</v>
      </c>
    </row>
    <row r="83" spans="1:4" ht="15.75" customHeight="1">
      <c r="A83" s="512"/>
      <c r="B83" s="5" t="s">
        <v>10</v>
      </c>
      <c r="C83" s="6" t="s">
        <v>91</v>
      </c>
      <c r="D83" s="6" t="s">
        <v>15</v>
      </c>
    </row>
    <row r="84" spans="1:4" ht="15.75" customHeight="1">
      <c r="A84" s="512"/>
      <c r="B84" s="510" t="s">
        <v>17</v>
      </c>
      <c r="C84" s="505"/>
      <c r="D84" s="506"/>
    </row>
    <row r="85" spans="1:4" ht="15.75" customHeight="1">
      <c r="A85" s="512"/>
      <c r="B85" s="8" t="s">
        <v>7</v>
      </c>
      <c r="C85" s="8" t="s">
        <v>8</v>
      </c>
      <c r="D85" s="8" t="s">
        <v>9</v>
      </c>
    </row>
    <row r="86" spans="1:4" ht="15.75" customHeight="1">
      <c r="A86" s="512"/>
      <c r="B86" s="5" t="s">
        <v>40</v>
      </c>
      <c r="C86" s="6" t="s">
        <v>92</v>
      </c>
      <c r="D86" s="6" t="s">
        <v>23</v>
      </c>
    </row>
    <row r="87" spans="1:4" ht="15.75" customHeight="1">
      <c r="A87" s="512"/>
      <c r="B87" s="5" t="s">
        <v>20</v>
      </c>
      <c r="C87" s="6" t="s">
        <v>93</v>
      </c>
      <c r="D87" s="6" t="s">
        <v>23</v>
      </c>
    </row>
    <row r="88" spans="1:4" ht="15.75" customHeight="1">
      <c r="A88" s="512"/>
      <c r="B88" s="5" t="s">
        <v>43</v>
      </c>
      <c r="C88" s="6" t="s">
        <v>94</v>
      </c>
      <c r="D88" s="6" t="s">
        <v>23</v>
      </c>
    </row>
    <row r="89" spans="1:4" ht="15.75" customHeight="1">
      <c r="A89" s="512"/>
      <c r="B89" s="5" t="s">
        <v>75</v>
      </c>
      <c r="C89" s="6" t="s">
        <v>95</v>
      </c>
      <c r="D89" s="6" t="s">
        <v>23</v>
      </c>
    </row>
    <row r="90" spans="1:4" ht="15.75" customHeight="1">
      <c r="A90" s="512"/>
      <c r="B90" s="5" t="s">
        <v>65</v>
      </c>
      <c r="C90" s="6" t="s">
        <v>96</v>
      </c>
      <c r="D90" s="6" t="s">
        <v>23</v>
      </c>
    </row>
    <row r="91" spans="1:4" ht="15.75" customHeight="1">
      <c r="A91" s="513"/>
      <c r="B91" s="5" t="s">
        <v>46</v>
      </c>
      <c r="C91" s="6" t="s">
        <v>97</v>
      </c>
      <c r="D91" s="6" t="s">
        <v>23</v>
      </c>
    </row>
    <row r="92" spans="1:4" ht="15.75" customHeight="1">
      <c r="A92" s="4" t="s">
        <v>3</v>
      </c>
      <c r="B92" s="507" t="s">
        <v>4</v>
      </c>
      <c r="C92" s="505"/>
      <c r="D92" s="508"/>
    </row>
    <row r="93" spans="1:4" ht="15.75" customHeight="1">
      <c r="A93" s="514" t="s">
        <v>98</v>
      </c>
      <c r="B93" s="504" t="s">
        <v>6</v>
      </c>
      <c r="C93" s="505"/>
      <c r="D93" s="506"/>
    </row>
    <row r="94" spans="1:4" ht="15.75" customHeight="1">
      <c r="A94" s="515"/>
      <c r="B94" s="4" t="s">
        <v>7</v>
      </c>
      <c r="C94" s="4" t="s">
        <v>8</v>
      </c>
      <c r="D94" s="4" t="s">
        <v>9</v>
      </c>
    </row>
    <row r="95" spans="1:4" ht="15.75" customHeight="1">
      <c r="A95" s="515"/>
      <c r="B95" s="5" t="s">
        <v>36</v>
      </c>
      <c r="C95" s="6" t="s">
        <v>99</v>
      </c>
      <c r="D95" s="6" t="s">
        <v>23</v>
      </c>
    </row>
    <row r="96" spans="1:4" ht="15.75" customHeight="1">
      <c r="A96" s="515"/>
      <c r="B96" s="5" t="s">
        <v>10</v>
      </c>
      <c r="C96" s="6" t="s">
        <v>100</v>
      </c>
      <c r="D96" s="6" t="s">
        <v>12</v>
      </c>
    </row>
    <row r="97" spans="1:4" ht="15.75" customHeight="1">
      <c r="A97" s="515"/>
      <c r="B97" s="504" t="s">
        <v>17</v>
      </c>
      <c r="C97" s="505"/>
      <c r="D97" s="506"/>
    </row>
    <row r="98" spans="1:4" ht="15.75" customHeight="1">
      <c r="A98" s="515"/>
      <c r="B98" s="4" t="s">
        <v>7</v>
      </c>
      <c r="C98" s="4" t="s">
        <v>8</v>
      </c>
      <c r="D98" s="4" t="s">
        <v>9</v>
      </c>
    </row>
    <row r="99" spans="1:4" ht="15.75" customHeight="1">
      <c r="A99" s="515"/>
      <c r="B99" s="5" t="s">
        <v>20</v>
      </c>
      <c r="C99" s="6" t="s">
        <v>101</v>
      </c>
      <c r="D99" s="6" t="s">
        <v>23</v>
      </c>
    </row>
    <row r="100" spans="1:4" ht="15.75" customHeight="1">
      <c r="A100" s="515"/>
      <c r="B100" s="5" t="s">
        <v>18</v>
      </c>
      <c r="C100" s="6" t="s">
        <v>102</v>
      </c>
      <c r="D100" s="6" t="s">
        <v>23</v>
      </c>
    </row>
    <row r="101" spans="1:4" ht="15.75" customHeight="1">
      <c r="A101" s="515"/>
      <c r="B101" s="504" t="s">
        <v>24</v>
      </c>
      <c r="C101" s="505"/>
      <c r="D101" s="506"/>
    </row>
    <row r="102" spans="1:4" ht="15.75" customHeight="1">
      <c r="A102" s="515"/>
      <c r="B102" s="4" t="s">
        <v>7</v>
      </c>
      <c r="C102" s="4" t="s">
        <v>8</v>
      </c>
      <c r="D102" s="4" t="s">
        <v>9</v>
      </c>
    </row>
    <row r="103" spans="1:4" ht="15.75" customHeight="1">
      <c r="A103" s="515"/>
      <c r="B103" s="5" t="s">
        <v>27</v>
      </c>
      <c r="C103" s="7" t="s">
        <v>103</v>
      </c>
      <c r="D103" s="7" t="s">
        <v>15</v>
      </c>
    </row>
    <row r="104" spans="1:4" ht="15.75" customHeight="1">
      <c r="A104" s="515"/>
      <c r="B104" s="5" t="s">
        <v>80</v>
      </c>
      <c r="C104" s="7" t="s">
        <v>104</v>
      </c>
      <c r="D104" s="7" t="s">
        <v>12</v>
      </c>
    </row>
    <row r="105" spans="1:4" ht="15.75" customHeight="1">
      <c r="A105" s="516"/>
      <c r="B105" s="5" t="s">
        <v>84</v>
      </c>
      <c r="C105" s="7" t="s">
        <v>105</v>
      </c>
      <c r="D105" s="7" t="s">
        <v>15</v>
      </c>
    </row>
    <row r="106" spans="1:4" ht="15.75" customHeight="1">
      <c r="A106" s="4" t="s">
        <v>3</v>
      </c>
      <c r="B106" s="507" t="s">
        <v>4</v>
      </c>
      <c r="C106" s="505"/>
      <c r="D106" s="508"/>
    </row>
    <row r="107" spans="1:4" ht="15.75" customHeight="1">
      <c r="A107" s="511" t="s">
        <v>106</v>
      </c>
      <c r="B107" s="504" t="s">
        <v>6</v>
      </c>
      <c r="C107" s="505"/>
      <c r="D107" s="506"/>
    </row>
    <row r="108" spans="1:4" ht="15.75" customHeight="1">
      <c r="A108" s="512"/>
      <c r="B108" s="4" t="s">
        <v>7</v>
      </c>
      <c r="C108" s="4" t="s">
        <v>8</v>
      </c>
      <c r="D108" s="4" t="s">
        <v>9</v>
      </c>
    </row>
    <row r="109" spans="1:4" ht="15.75" customHeight="1">
      <c r="A109" s="512"/>
      <c r="B109" s="5" t="s">
        <v>10</v>
      </c>
      <c r="C109" s="6" t="s">
        <v>107</v>
      </c>
      <c r="D109" s="6" t="s">
        <v>108</v>
      </c>
    </row>
    <row r="110" spans="1:4" ht="15.75" customHeight="1">
      <c r="A110" s="512"/>
      <c r="B110" s="5" t="s">
        <v>57</v>
      </c>
      <c r="C110" s="6" t="s">
        <v>109</v>
      </c>
      <c r="D110" s="6" t="s">
        <v>108</v>
      </c>
    </row>
    <row r="111" spans="1:4" ht="15.75" customHeight="1">
      <c r="A111" s="512"/>
      <c r="B111" s="5" t="s">
        <v>36</v>
      </c>
      <c r="C111" s="6" t="s">
        <v>110</v>
      </c>
      <c r="D111" s="6" t="s">
        <v>15</v>
      </c>
    </row>
    <row r="112" spans="1:4" ht="15.75" customHeight="1">
      <c r="A112" s="512"/>
      <c r="B112" s="5" t="s">
        <v>33</v>
      </c>
      <c r="C112" s="6" t="s">
        <v>111</v>
      </c>
      <c r="D112" s="6" t="s">
        <v>15</v>
      </c>
    </row>
    <row r="113" spans="1:4" ht="15.75" customHeight="1">
      <c r="A113" s="512"/>
      <c r="B113" s="5" t="s">
        <v>33</v>
      </c>
      <c r="C113" s="6" t="s">
        <v>112</v>
      </c>
      <c r="D113" s="6" t="s">
        <v>15</v>
      </c>
    </row>
    <row r="114" spans="1:4" ht="15.75" customHeight="1">
      <c r="A114" s="512"/>
      <c r="B114" s="504" t="s">
        <v>17</v>
      </c>
      <c r="C114" s="505"/>
      <c r="D114" s="506"/>
    </row>
    <row r="115" spans="1:4" ht="15.75" customHeight="1">
      <c r="A115" s="512"/>
      <c r="B115" s="4" t="s">
        <v>7</v>
      </c>
      <c r="C115" s="4" t="s">
        <v>8</v>
      </c>
      <c r="D115" s="4" t="s">
        <v>9</v>
      </c>
    </row>
    <row r="116" spans="1:4" ht="15.75" customHeight="1">
      <c r="A116" s="512"/>
      <c r="B116" s="5" t="s">
        <v>75</v>
      </c>
      <c r="C116" s="6" t="s">
        <v>113</v>
      </c>
      <c r="D116" s="6" t="s">
        <v>42</v>
      </c>
    </row>
    <row r="117" spans="1:4" ht="15.75" customHeight="1">
      <c r="A117" s="512"/>
      <c r="B117" s="5" t="s">
        <v>78</v>
      </c>
      <c r="C117" s="6" t="s">
        <v>114</v>
      </c>
      <c r="D117" s="6" t="s">
        <v>42</v>
      </c>
    </row>
    <row r="118" spans="1:4" ht="15.75" customHeight="1">
      <c r="A118" s="512"/>
      <c r="B118" s="5" t="s">
        <v>115</v>
      </c>
      <c r="C118" s="6" t="s">
        <v>116</v>
      </c>
      <c r="D118" s="6" t="s">
        <v>42</v>
      </c>
    </row>
    <row r="119" spans="1:4" ht="15.75" customHeight="1">
      <c r="A119" s="512"/>
      <c r="B119" s="5" t="s">
        <v>43</v>
      </c>
      <c r="C119" s="6" t="s">
        <v>117</v>
      </c>
      <c r="D119" s="6" t="s">
        <v>42</v>
      </c>
    </row>
    <row r="120" spans="1:4" ht="15.75" customHeight="1">
      <c r="A120" s="512"/>
      <c r="B120" s="5" t="s">
        <v>43</v>
      </c>
      <c r="C120" s="6" t="s">
        <v>118</v>
      </c>
      <c r="D120" s="6" t="s">
        <v>42</v>
      </c>
    </row>
    <row r="121" spans="1:4" ht="15.75" customHeight="1">
      <c r="A121" s="512"/>
      <c r="B121" s="504" t="s">
        <v>24</v>
      </c>
      <c r="C121" s="505"/>
      <c r="D121" s="506"/>
    </row>
    <row r="122" spans="1:4" ht="15.75" customHeight="1">
      <c r="A122" s="512"/>
      <c r="B122" s="4" t="s">
        <v>7</v>
      </c>
      <c r="C122" s="4" t="s">
        <v>8</v>
      </c>
      <c r="D122" s="4" t="s">
        <v>9</v>
      </c>
    </row>
    <row r="123" spans="1:4" ht="15.75" customHeight="1">
      <c r="A123" s="512"/>
      <c r="B123" s="5" t="s">
        <v>119</v>
      </c>
      <c r="C123" s="7" t="s">
        <v>120</v>
      </c>
      <c r="D123" s="6" t="s">
        <v>42</v>
      </c>
    </row>
    <row r="124" spans="1:4" ht="15.75" customHeight="1">
      <c r="A124" s="512"/>
      <c r="B124" s="5" t="s">
        <v>119</v>
      </c>
      <c r="C124" s="6" t="s">
        <v>121</v>
      </c>
      <c r="D124" s="6" t="s">
        <v>42</v>
      </c>
    </row>
    <row r="125" spans="1:4" ht="15.75" customHeight="1">
      <c r="A125" s="512"/>
      <c r="B125" s="5" t="s">
        <v>25</v>
      </c>
      <c r="C125" s="7" t="s">
        <v>122</v>
      </c>
      <c r="D125" s="6" t="s">
        <v>42</v>
      </c>
    </row>
    <row r="126" spans="1:4" ht="15.75" customHeight="1">
      <c r="A126" s="512"/>
      <c r="B126" s="5" t="s">
        <v>25</v>
      </c>
      <c r="C126" s="6" t="s">
        <v>123</v>
      </c>
      <c r="D126" s="6" t="s">
        <v>42</v>
      </c>
    </row>
    <row r="127" spans="1:4" ht="15.75" customHeight="1">
      <c r="A127" s="512"/>
      <c r="B127" s="5" t="s">
        <v>29</v>
      </c>
      <c r="C127" s="6" t="s">
        <v>124</v>
      </c>
      <c r="D127" s="6" t="s">
        <v>42</v>
      </c>
    </row>
    <row r="128" spans="1:4" ht="15.75" customHeight="1">
      <c r="A128" s="513"/>
      <c r="B128" s="5" t="s">
        <v>78</v>
      </c>
      <c r="C128" s="6" t="s">
        <v>125</v>
      </c>
      <c r="D128" s="6" t="s">
        <v>42</v>
      </c>
    </row>
    <row r="129" spans="1:4" ht="15.75" customHeight="1">
      <c r="A129" s="8" t="s">
        <v>3</v>
      </c>
      <c r="B129" s="509" t="s">
        <v>4</v>
      </c>
      <c r="C129" s="505"/>
      <c r="D129" s="508"/>
    </row>
    <row r="130" spans="1:4" ht="15" customHeight="1">
      <c r="A130" s="511" t="s">
        <v>126</v>
      </c>
      <c r="B130" s="510" t="s">
        <v>6</v>
      </c>
      <c r="C130" s="505"/>
      <c r="D130" s="506"/>
    </row>
    <row r="131" spans="1:4" ht="15.75" customHeight="1">
      <c r="A131" s="512"/>
      <c r="B131" s="8" t="s">
        <v>7</v>
      </c>
      <c r="C131" s="8" t="s">
        <v>8</v>
      </c>
      <c r="D131" s="8" t="s">
        <v>9</v>
      </c>
    </row>
    <row r="132" spans="1:4" ht="15.75" customHeight="1">
      <c r="A132" s="512"/>
      <c r="B132" s="6" t="s">
        <v>10</v>
      </c>
      <c r="C132" s="6" t="s">
        <v>127</v>
      </c>
      <c r="D132" s="6" t="s">
        <v>42</v>
      </c>
    </row>
    <row r="133" spans="1:4" ht="15.75" customHeight="1">
      <c r="A133" s="512"/>
      <c r="B133" s="6" t="s">
        <v>10</v>
      </c>
      <c r="C133" s="6" t="s">
        <v>128</v>
      </c>
      <c r="D133" s="6" t="s">
        <v>108</v>
      </c>
    </row>
    <row r="134" spans="1:4" ht="15.75" customHeight="1">
      <c r="A134" s="512"/>
      <c r="B134" s="6" t="s">
        <v>13</v>
      </c>
      <c r="C134" s="6" t="s">
        <v>129</v>
      </c>
      <c r="D134" s="6" t="s">
        <v>130</v>
      </c>
    </row>
    <row r="135" spans="1:4" ht="15.75" customHeight="1">
      <c r="A135" s="512"/>
      <c r="B135" s="6" t="s">
        <v>33</v>
      </c>
      <c r="C135" s="6" t="s">
        <v>131</v>
      </c>
      <c r="D135" s="6" t="s">
        <v>132</v>
      </c>
    </row>
    <row r="136" spans="1:4" ht="15.75" customHeight="1">
      <c r="A136" s="512"/>
      <c r="B136" s="6" t="s">
        <v>36</v>
      </c>
      <c r="C136" s="6" t="s">
        <v>133</v>
      </c>
      <c r="D136" s="6" t="s">
        <v>42</v>
      </c>
    </row>
    <row r="137" spans="1:4" ht="15.75" customHeight="1">
      <c r="A137" s="512"/>
      <c r="B137" s="510" t="s">
        <v>17</v>
      </c>
      <c r="C137" s="505"/>
      <c r="D137" s="506"/>
    </row>
    <row r="138" spans="1:4" ht="15.75" customHeight="1">
      <c r="A138" s="512"/>
      <c r="B138" s="8" t="s">
        <v>7</v>
      </c>
      <c r="C138" s="8" t="s">
        <v>8</v>
      </c>
      <c r="D138" s="8" t="s">
        <v>9</v>
      </c>
    </row>
    <row r="139" spans="1:4" ht="15.75" customHeight="1">
      <c r="A139" s="512"/>
      <c r="B139" s="5" t="s">
        <v>40</v>
      </c>
      <c r="C139" s="6" t="s">
        <v>134</v>
      </c>
      <c r="D139" s="6" t="s">
        <v>130</v>
      </c>
    </row>
    <row r="140" spans="1:4" ht="15.75" customHeight="1">
      <c r="A140" s="512"/>
      <c r="B140" s="5" t="s">
        <v>20</v>
      </c>
      <c r="C140" s="6" t="s">
        <v>135</v>
      </c>
      <c r="D140" s="6" t="s">
        <v>42</v>
      </c>
    </row>
    <row r="141" spans="1:4" ht="15.75" customHeight="1">
      <c r="A141" s="512"/>
      <c r="B141" s="5" t="s">
        <v>75</v>
      </c>
      <c r="C141" s="6" t="s">
        <v>136</v>
      </c>
      <c r="D141" s="6" t="s">
        <v>137</v>
      </c>
    </row>
    <row r="142" spans="1:4" ht="15.75" customHeight="1">
      <c r="A142" s="512"/>
      <c r="B142" s="5" t="s">
        <v>43</v>
      </c>
      <c r="C142" s="6" t="s">
        <v>138</v>
      </c>
      <c r="D142" s="6" t="s">
        <v>108</v>
      </c>
    </row>
    <row r="143" spans="1:4" ht="15.75" customHeight="1">
      <c r="A143" s="512"/>
      <c r="B143" s="510" t="s">
        <v>24</v>
      </c>
      <c r="C143" s="505"/>
      <c r="D143" s="506"/>
    </row>
    <row r="144" spans="1:4" ht="15.75" customHeight="1">
      <c r="A144" s="512"/>
      <c r="B144" s="8" t="s">
        <v>7</v>
      </c>
      <c r="C144" s="8" t="s">
        <v>8</v>
      </c>
      <c r="D144" s="8" t="s">
        <v>9</v>
      </c>
    </row>
    <row r="145" spans="1:4" ht="15.75" customHeight="1">
      <c r="A145" s="512"/>
      <c r="B145" s="6" t="s">
        <v>29</v>
      </c>
      <c r="C145" s="6" t="s">
        <v>139</v>
      </c>
      <c r="D145" s="6" t="s">
        <v>130</v>
      </c>
    </row>
    <row r="146" spans="1:4" ht="15.75" customHeight="1">
      <c r="A146" s="512"/>
      <c r="B146" s="6" t="s">
        <v>80</v>
      </c>
      <c r="C146" s="6" t="s">
        <v>140</v>
      </c>
      <c r="D146" s="6" t="s">
        <v>108</v>
      </c>
    </row>
    <row r="147" spans="1:4" ht="15.75" customHeight="1">
      <c r="A147" s="512"/>
      <c r="B147" s="6" t="s">
        <v>82</v>
      </c>
      <c r="C147" s="6" t="s">
        <v>141</v>
      </c>
      <c r="D147" s="6" t="s">
        <v>130</v>
      </c>
    </row>
    <row r="148" spans="1:4" ht="15.75" customHeight="1">
      <c r="A148" s="512"/>
      <c r="B148" s="6" t="s">
        <v>84</v>
      </c>
      <c r="C148" s="6" t="s">
        <v>142</v>
      </c>
      <c r="D148" s="6" t="s">
        <v>42</v>
      </c>
    </row>
    <row r="149" spans="1:4" ht="15.75" customHeight="1">
      <c r="A149" s="8" t="s">
        <v>3</v>
      </c>
      <c r="B149" s="509" t="s">
        <v>4</v>
      </c>
      <c r="C149" s="505"/>
      <c r="D149" s="508"/>
    </row>
    <row r="150" spans="1:4" ht="15.75" customHeight="1">
      <c r="A150" s="511" t="s">
        <v>143</v>
      </c>
      <c r="B150" s="510" t="s">
        <v>6</v>
      </c>
      <c r="C150" s="505"/>
      <c r="D150" s="506"/>
    </row>
    <row r="151" spans="1:4" ht="15.75" customHeight="1">
      <c r="A151" s="512"/>
      <c r="B151" s="8" t="s">
        <v>7</v>
      </c>
      <c r="C151" s="8" t="s">
        <v>8</v>
      </c>
      <c r="D151" s="8" t="s">
        <v>9</v>
      </c>
    </row>
    <row r="152" spans="1:4" ht="15.75" customHeight="1">
      <c r="A152" s="512"/>
      <c r="B152" s="5" t="s">
        <v>57</v>
      </c>
      <c r="C152" s="6" t="s">
        <v>144</v>
      </c>
      <c r="D152" s="6" t="s">
        <v>42</v>
      </c>
    </row>
    <row r="153" spans="1:4" ht="15.75" customHeight="1">
      <c r="A153" s="512"/>
      <c r="B153" s="5" t="s">
        <v>13</v>
      </c>
      <c r="C153" s="6" t="s">
        <v>145</v>
      </c>
      <c r="D153" s="6" t="s">
        <v>15</v>
      </c>
    </row>
    <row r="154" spans="1:4" ht="15.75" customHeight="1">
      <c r="A154" s="512"/>
      <c r="B154" s="5" t="s">
        <v>10</v>
      </c>
      <c r="C154" s="6" t="s">
        <v>91</v>
      </c>
      <c r="D154" s="6" t="s">
        <v>12</v>
      </c>
    </row>
    <row r="155" spans="1:4" ht="15.75" customHeight="1">
      <c r="A155" s="512"/>
      <c r="B155" s="510" t="s">
        <v>17</v>
      </c>
      <c r="C155" s="505"/>
      <c r="D155" s="506"/>
    </row>
    <row r="156" spans="1:4" ht="15.75" customHeight="1">
      <c r="A156" s="512"/>
      <c r="B156" s="8" t="s">
        <v>7</v>
      </c>
      <c r="C156" s="8" t="s">
        <v>8</v>
      </c>
      <c r="D156" s="8" t="s">
        <v>9</v>
      </c>
    </row>
    <row r="157" spans="1:4" ht="15.75" customHeight="1">
      <c r="A157" s="512"/>
      <c r="B157" s="5" t="s">
        <v>40</v>
      </c>
      <c r="C157" s="6" t="s">
        <v>146</v>
      </c>
      <c r="D157" s="6" t="s">
        <v>12</v>
      </c>
    </row>
    <row r="158" spans="1:4" ht="15.75" customHeight="1">
      <c r="A158" s="512"/>
      <c r="B158" s="5" t="s">
        <v>20</v>
      </c>
      <c r="C158" s="6" t="s">
        <v>147</v>
      </c>
      <c r="D158" s="6" t="s">
        <v>42</v>
      </c>
    </row>
    <row r="159" spans="1:4" ht="15.75" customHeight="1">
      <c r="A159" s="512"/>
      <c r="B159" s="510" t="s">
        <v>24</v>
      </c>
      <c r="C159" s="505"/>
      <c r="D159" s="506"/>
    </row>
    <row r="160" spans="1:4" ht="15.75" customHeight="1">
      <c r="A160" s="512"/>
      <c r="B160" s="8" t="s">
        <v>7</v>
      </c>
      <c r="C160" s="8" t="s">
        <v>8</v>
      </c>
      <c r="D160" s="8" t="s">
        <v>9</v>
      </c>
    </row>
    <row r="161" spans="1:5" ht="15.75" customHeight="1">
      <c r="A161" s="512"/>
      <c r="B161" s="5" t="s">
        <v>27</v>
      </c>
      <c r="C161" s="7" t="s">
        <v>148</v>
      </c>
      <c r="D161" s="7" t="s">
        <v>42</v>
      </c>
    </row>
    <row r="162" spans="1:5" ht="15.75" customHeight="1">
      <c r="A162" s="513"/>
      <c r="B162" s="5" t="s">
        <v>27</v>
      </c>
      <c r="C162" s="7" t="s">
        <v>149</v>
      </c>
      <c r="D162" s="7" t="s">
        <v>42</v>
      </c>
    </row>
    <row r="163" spans="1:5" ht="15.75" customHeight="1">
      <c r="A163" s="4" t="s">
        <v>3</v>
      </c>
      <c r="B163" s="507" t="s">
        <v>4</v>
      </c>
      <c r="C163" s="505"/>
      <c r="D163" s="508"/>
      <c r="E163" s="9"/>
    </row>
    <row r="164" spans="1:5" ht="15.75" customHeight="1">
      <c r="A164" s="511" t="s">
        <v>150</v>
      </c>
      <c r="B164" s="504" t="s">
        <v>6</v>
      </c>
      <c r="C164" s="505"/>
      <c r="D164" s="506"/>
      <c r="E164" s="9"/>
    </row>
    <row r="165" spans="1:5" ht="15.75" customHeight="1">
      <c r="A165" s="512"/>
      <c r="B165" s="4" t="s">
        <v>7</v>
      </c>
      <c r="C165" s="4" t="s">
        <v>8</v>
      </c>
      <c r="D165" s="4" t="s">
        <v>9</v>
      </c>
      <c r="E165" s="9"/>
    </row>
    <row r="166" spans="1:5" ht="15.75" customHeight="1">
      <c r="A166" s="512"/>
      <c r="B166" s="6" t="s">
        <v>10</v>
      </c>
      <c r="C166" s="6" t="s">
        <v>127</v>
      </c>
      <c r="D166" s="6" t="s">
        <v>42</v>
      </c>
      <c r="E166" s="9"/>
    </row>
    <row r="167" spans="1:5" ht="15.75" customHeight="1">
      <c r="A167" s="512"/>
      <c r="B167" s="6" t="s">
        <v>13</v>
      </c>
      <c r="C167" s="6" t="s">
        <v>151</v>
      </c>
      <c r="D167" s="6" t="s">
        <v>130</v>
      </c>
      <c r="E167" s="9"/>
    </row>
    <row r="168" spans="1:5" ht="15.75" customHeight="1">
      <c r="A168" s="512"/>
      <c r="B168" s="6" t="s">
        <v>36</v>
      </c>
      <c r="C168" s="6" t="s">
        <v>152</v>
      </c>
      <c r="D168" s="6" t="s">
        <v>42</v>
      </c>
      <c r="E168" s="9"/>
    </row>
    <row r="169" spans="1:5" ht="15.75" customHeight="1">
      <c r="A169" s="512"/>
      <c r="B169" s="504" t="s">
        <v>17</v>
      </c>
      <c r="C169" s="505"/>
      <c r="D169" s="506"/>
      <c r="E169" s="9"/>
    </row>
    <row r="170" spans="1:5" ht="15.75" customHeight="1">
      <c r="A170" s="512"/>
      <c r="B170" s="4" t="s">
        <v>7</v>
      </c>
      <c r="C170" s="4" t="s">
        <v>8</v>
      </c>
      <c r="D170" s="4" t="s">
        <v>9</v>
      </c>
      <c r="E170" s="9"/>
    </row>
    <row r="171" spans="1:5" ht="15.75" customHeight="1">
      <c r="A171" s="512"/>
      <c r="B171" s="5" t="s">
        <v>43</v>
      </c>
      <c r="C171" s="6" t="s">
        <v>153</v>
      </c>
      <c r="D171" s="6" t="s">
        <v>42</v>
      </c>
      <c r="E171" s="9"/>
    </row>
    <row r="172" spans="1:5" ht="15.75" customHeight="1">
      <c r="A172" s="512"/>
      <c r="B172" s="5" t="s">
        <v>46</v>
      </c>
      <c r="C172" s="6" t="s">
        <v>154</v>
      </c>
      <c r="D172" s="6" t="s">
        <v>12</v>
      </c>
      <c r="E172" s="9"/>
    </row>
    <row r="173" spans="1:5" ht="15.75" customHeight="1">
      <c r="A173" s="512"/>
      <c r="B173" s="5" t="s">
        <v>20</v>
      </c>
      <c r="C173" s="6" t="s">
        <v>155</v>
      </c>
      <c r="D173" s="6" t="s">
        <v>156</v>
      </c>
      <c r="E173" s="9"/>
    </row>
    <row r="174" spans="1:5" ht="15.75" customHeight="1">
      <c r="A174" s="512"/>
      <c r="B174" s="504" t="s">
        <v>24</v>
      </c>
      <c r="C174" s="505"/>
      <c r="D174" s="506"/>
      <c r="E174" s="9"/>
    </row>
    <row r="175" spans="1:5" ht="15.75" customHeight="1">
      <c r="A175" s="512"/>
      <c r="B175" s="4" t="s">
        <v>7</v>
      </c>
      <c r="C175" s="4" t="s">
        <v>8</v>
      </c>
      <c r="D175" s="4" t="s">
        <v>9</v>
      </c>
      <c r="E175" s="9"/>
    </row>
    <row r="176" spans="1:5" ht="15.75" customHeight="1">
      <c r="A176" s="512"/>
      <c r="B176" s="5" t="s">
        <v>25</v>
      </c>
      <c r="C176" s="6" t="s">
        <v>157</v>
      </c>
      <c r="D176" s="6" t="s">
        <v>42</v>
      </c>
      <c r="E176" s="9"/>
    </row>
    <row r="177" spans="1:5" ht="15.75" customHeight="1">
      <c r="A177" s="512"/>
      <c r="B177" s="5" t="s">
        <v>25</v>
      </c>
      <c r="C177" s="6" t="s">
        <v>158</v>
      </c>
      <c r="D177" s="6" t="s">
        <v>42</v>
      </c>
      <c r="E177" s="9"/>
    </row>
    <row r="178" spans="1:5" ht="15.75" customHeight="1">
      <c r="A178" s="513"/>
      <c r="B178" s="5" t="s">
        <v>80</v>
      </c>
      <c r="C178" s="6" t="s">
        <v>159</v>
      </c>
      <c r="D178" s="6" t="s">
        <v>12</v>
      </c>
      <c r="E178" s="9"/>
    </row>
    <row r="179" spans="1:5" ht="15.75" customHeight="1">
      <c r="A179" s="4" t="s">
        <v>3</v>
      </c>
      <c r="B179" s="507" t="s">
        <v>4</v>
      </c>
      <c r="C179" s="505"/>
      <c r="D179" s="508"/>
      <c r="E179" s="9"/>
    </row>
    <row r="180" spans="1:5" ht="15.75" customHeight="1">
      <c r="A180" s="511" t="s">
        <v>160</v>
      </c>
      <c r="B180" s="504" t="s">
        <v>6</v>
      </c>
      <c r="C180" s="505"/>
      <c r="D180" s="506"/>
      <c r="E180" s="9"/>
    </row>
    <row r="181" spans="1:5" ht="15.75" customHeight="1">
      <c r="A181" s="512"/>
      <c r="B181" s="4" t="s">
        <v>7</v>
      </c>
      <c r="C181" s="4" t="s">
        <v>8</v>
      </c>
      <c r="D181" s="4" t="s">
        <v>9</v>
      </c>
      <c r="E181" s="9"/>
    </row>
    <row r="182" spans="1:5" ht="15.75" customHeight="1">
      <c r="A182" s="512"/>
      <c r="B182" s="5" t="s">
        <v>36</v>
      </c>
      <c r="C182" s="6" t="s">
        <v>87</v>
      </c>
      <c r="D182" s="6" t="s">
        <v>15</v>
      </c>
      <c r="E182" s="9"/>
    </row>
    <row r="183" spans="1:5" ht="15.75" customHeight="1">
      <c r="A183" s="512"/>
      <c r="B183" s="5" t="s">
        <v>13</v>
      </c>
      <c r="C183" s="6" t="s">
        <v>161</v>
      </c>
      <c r="D183" s="6" t="s">
        <v>15</v>
      </c>
      <c r="E183" s="9"/>
    </row>
    <row r="184" spans="1:5" ht="15.75" customHeight="1">
      <c r="A184" s="512"/>
      <c r="B184" s="5" t="s">
        <v>10</v>
      </c>
      <c r="C184" s="6" t="s">
        <v>162</v>
      </c>
      <c r="D184" s="6" t="s">
        <v>15</v>
      </c>
      <c r="E184" s="9"/>
    </row>
    <row r="185" spans="1:5" ht="15.75" customHeight="1">
      <c r="A185" s="512"/>
      <c r="B185" s="504" t="s">
        <v>17</v>
      </c>
      <c r="C185" s="505"/>
      <c r="D185" s="506"/>
      <c r="E185" s="9"/>
    </row>
    <row r="186" spans="1:5" ht="15.75" customHeight="1">
      <c r="A186" s="512"/>
      <c r="B186" s="4" t="s">
        <v>7</v>
      </c>
      <c r="C186" s="4" t="s">
        <v>8</v>
      </c>
      <c r="D186" s="4" t="s">
        <v>9</v>
      </c>
      <c r="E186" s="9"/>
    </row>
    <row r="187" spans="1:5" ht="15.75" customHeight="1">
      <c r="A187" s="512"/>
      <c r="B187" s="5" t="s">
        <v>65</v>
      </c>
      <c r="C187" s="6" t="s">
        <v>163</v>
      </c>
      <c r="D187" s="6" t="s">
        <v>23</v>
      </c>
      <c r="E187" s="9"/>
    </row>
    <row r="188" spans="1:5" ht="15.75" customHeight="1">
      <c r="A188" s="512"/>
      <c r="B188" s="5" t="s">
        <v>20</v>
      </c>
      <c r="C188" s="6" t="s">
        <v>164</v>
      </c>
      <c r="D188" s="6" t="s">
        <v>23</v>
      </c>
      <c r="E188" s="9"/>
    </row>
    <row r="189" spans="1:5" ht="15.75" customHeight="1">
      <c r="A189" s="512"/>
      <c r="B189" s="5" t="s">
        <v>43</v>
      </c>
      <c r="C189" s="6" t="s">
        <v>165</v>
      </c>
      <c r="D189" s="6" t="s">
        <v>23</v>
      </c>
      <c r="E189" s="9"/>
    </row>
    <row r="190" spans="1:5" ht="15.75" customHeight="1">
      <c r="A190" s="513"/>
      <c r="B190" s="5" t="s">
        <v>46</v>
      </c>
      <c r="C190" s="6" t="s">
        <v>166</v>
      </c>
      <c r="D190" s="6" t="s">
        <v>23</v>
      </c>
      <c r="E190" s="9"/>
    </row>
    <row r="191" spans="1:5" ht="15.75" customHeight="1">
      <c r="A191" s="8" t="s">
        <v>3</v>
      </c>
      <c r="B191" s="509" t="s">
        <v>4</v>
      </c>
      <c r="C191" s="505"/>
      <c r="D191" s="508"/>
      <c r="E191" s="9"/>
    </row>
    <row r="192" spans="1:5" ht="15.75" customHeight="1">
      <c r="A192" s="511" t="s">
        <v>167</v>
      </c>
      <c r="B192" s="510" t="s">
        <v>6</v>
      </c>
      <c r="C192" s="505"/>
      <c r="D192" s="506"/>
      <c r="E192" s="9"/>
    </row>
    <row r="193" spans="1:5" ht="15.75" customHeight="1">
      <c r="A193" s="512"/>
      <c r="B193" s="8" t="s">
        <v>7</v>
      </c>
      <c r="C193" s="8" t="s">
        <v>8</v>
      </c>
      <c r="D193" s="8" t="s">
        <v>9</v>
      </c>
      <c r="E193" s="9"/>
    </row>
    <row r="194" spans="1:5" ht="15.75" customHeight="1">
      <c r="A194" s="512"/>
      <c r="B194" s="5" t="s">
        <v>10</v>
      </c>
      <c r="C194" s="6" t="s">
        <v>107</v>
      </c>
      <c r="D194" s="6" t="s">
        <v>108</v>
      </c>
      <c r="E194" s="9"/>
    </row>
    <row r="195" spans="1:5" ht="15.75" customHeight="1">
      <c r="A195" s="512"/>
      <c r="B195" s="5" t="s">
        <v>57</v>
      </c>
      <c r="C195" s="6" t="s">
        <v>168</v>
      </c>
      <c r="D195" s="6" t="s">
        <v>15</v>
      </c>
      <c r="E195" s="9"/>
    </row>
    <row r="196" spans="1:5" ht="15.75" customHeight="1">
      <c r="A196" s="512"/>
      <c r="B196" s="5" t="s">
        <v>36</v>
      </c>
      <c r="C196" s="6" t="s">
        <v>169</v>
      </c>
      <c r="D196" s="6" t="s">
        <v>15</v>
      </c>
      <c r="E196" s="9"/>
    </row>
    <row r="197" spans="1:5" ht="15.75" customHeight="1">
      <c r="A197" s="512"/>
      <c r="B197" s="5" t="s">
        <v>33</v>
      </c>
      <c r="C197" s="6" t="s">
        <v>170</v>
      </c>
      <c r="D197" s="6" t="s">
        <v>15</v>
      </c>
      <c r="E197" s="9"/>
    </row>
    <row r="198" spans="1:5" ht="15.75" customHeight="1">
      <c r="A198" s="512"/>
      <c r="B198" s="510" t="s">
        <v>17</v>
      </c>
      <c r="C198" s="505"/>
      <c r="D198" s="506"/>
      <c r="E198" s="9"/>
    </row>
    <row r="199" spans="1:5" ht="15.75" customHeight="1">
      <c r="A199" s="512"/>
      <c r="B199" s="8" t="s">
        <v>7</v>
      </c>
      <c r="C199" s="8" t="s">
        <v>8</v>
      </c>
      <c r="D199" s="8" t="s">
        <v>9</v>
      </c>
      <c r="E199" s="9"/>
    </row>
    <row r="200" spans="1:5" ht="15.75" customHeight="1">
      <c r="A200" s="512"/>
      <c r="B200" s="5" t="s">
        <v>78</v>
      </c>
      <c r="C200" s="6" t="s">
        <v>171</v>
      </c>
      <c r="D200" s="6" t="s">
        <v>42</v>
      </c>
      <c r="E200" s="9"/>
    </row>
    <row r="201" spans="1:5" ht="15.75" customHeight="1">
      <c r="A201" s="512"/>
      <c r="B201" s="5" t="s">
        <v>115</v>
      </c>
      <c r="C201" s="6" t="s">
        <v>172</v>
      </c>
      <c r="D201" s="6" t="s">
        <v>42</v>
      </c>
      <c r="E201" s="9"/>
    </row>
    <row r="202" spans="1:5" ht="15.75" customHeight="1">
      <c r="A202" s="512"/>
      <c r="B202" s="5" t="s">
        <v>115</v>
      </c>
      <c r="C202" s="6" t="s">
        <v>173</v>
      </c>
      <c r="D202" s="6" t="s">
        <v>42</v>
      </c>
      <c r="E202" s="9"/>
    </row>
    <row r="203" spans="1:5" ht="15.75" customHeight="1">
      <c r="A203" s="512"/>
      <c r="B203" s="5" t="s">
        <v>75</v>
      </c>
      <c r="C203" s="6" t="s">
        <v>174</v>
      </c>
      <c r="D203" s="6" t="s">
        <v>42</v>
      </c>
      <c r="E203" s="9"/>
    </row>
    <row r="204" spans="1:5" ht="15.75" customHeight="1">
      <c r="A204" s="512"/>
      <c r="B204" s="510" t="s">
        <v>24</v>
      </c>
      <c r="C204" s="505"/>
      <c r="D204" s="506"/>
      <c r="E204" s="9"/>
    </row>
    <row r="205" spans="1:5" ht="15.75" customHeight="1">
      <c r="A205" s="512"/>
      <c r="B205" s="8" t="s">
        <v>7</v>
      </c>
      <c r="C205" s="8" t="s">
        <v>8</v>
      </c>
      <c r="D205" s="8" t="s">
        <v>9</v>
      </c>
      <c r="E205" s="9"/>
    </row>
    <row r="206" spans="1:5" ht="15.75" customHeight="1">
      <c r="A206" s="512"/>
      <c r="B206" s="5" t="s">
        <v>25</v>
      </c>
      <c r="C206" s="7" t="s">
        <v>175</v>
      </c>
      <c r="D206" s="7" t="s">
        <v>42</v>
      </c>
      <c r="E206" s="9"/>
    </row>
    <row r="207" spans="1:5" ht="15.75" customHeight="1">
      <c r="A207" s="512"/>
      <c r="B207" s="5" t="s">
        <v>25</v>
      </c>
      <c r="C207" s="7" t="s">
        <v>176</v>
      </c>
      <c r="D207" s="7" t="s">
        <v>42</v>
      </c>
      <c r="E207" s="9"/>
    </row>
    <row r="208" spans="1:5" ht="15.75" customHeight="1">
      <c r="A208" s="513"/>
      <c r="B208" s="5" t="s">
        <v>25</v>
      </c>
      <c r="C208" s="7" t="s">
        <v>177</v>
      </c>
      <c r="D208" s="7" t="s">
        <v>42</v>
      </c>
      <c r="E208" s="9"/>
    </row>
    <row r="209" spans="1:5" ht="15.75" customHeight="1">
      <c r="A209" s="4" t="s">
        <v>3</v>
      </c>
      <c r="B209" s="507" t="s">
        <v>4</v>
      </c>
      <c r="C209" s="505"/>
      <c r="D209" s="508"/>
      <c r="E209" s="9"/>
    </row>
    <row r="210" spans="1:5" ht="15.75" customHeight="1">
      <c r="A210" s="511" t="s">
        <v>178</v>
      </c>
      <c r="B210" s="504" t="s">
        <v>6</v>
      </c>
      <c r="C210" s="505"/>
      <c r="D210" s="506"/>
      <c r="E210" s="9"/>
    </row>
    <row r="211" spans="1:5" ht="15.75" customHeight="1">
      <c r="A211" s="512"/>
      <c r="B211" s="4" t="s">
        <v>7</v>
      </c>
      <c r="C211" s="4" t="s">
        <v>8</v>
      </c>
      <c r="D211" s="4" t="s">
        <v>9</v>
      </c>
      <c r="E211" s="9"/>
    </row>
    <row r="212" spans="1:5" ht="15.75" customHeight="1">
      <c r="A212" s="512"/>
      <c r="B212" s="5" t="s">
        <v>10</v>
      </c>
      <c r="C212" s="6" t="s">
        <v>107</v>
      </c>
      <c r="D212" s="6" t="s">
        <v>108</v>
      </c>
      <c r="E212" s="9"/>
    </row>
    <row r="213" spans="1:5" ht="15.75" customHeight="1">
      <c r="A213" s="512"/>
      <c r="B213" s="5" t="s">
        <v>57</v>
      </c>
      <c r="C213" s="6" t="s">
        <v>179</v>
      </c>
      <c r="D213" s="6" t="s">
        <v>15</v>
      </c>
      <c r="E213" s="9"/>
    </row>
    <row r="214" spans="1:5" ht="15.75" customHeight="1">
      <c r="A214" s="512"/>
      <c r="B214" s="5" t="s">
        <v>33</v>
      </c>
      <c r="C214" s="6" t="s">
        <v>180</v>
      </c>
      <c r="D214" s="6" t="s">
        <v>15</v>
      </c>
      <c r="E214" s="9"/>
    </row>
    <row r="215" spans="1:5" ht="15.75" customHeight="1">
      <c r="A215" s="512"/>
      <c r="B215" s="5" t="s">
        <v>36</v>
      </c>
      <c r="C215" s="6" t="s">
        <v>181</v>
      </c>
      <c r="D215" s="6" t="s">
        <v>15</v>
      </c>
      <c r="E215" s="9"/>
    </row>
    <row r="216" spans="1:5" ht="15.75" customHeight="1">
      <c r="A216" s="512"/>
      <c r="B216" s="504" t="s">
        <v>17</v>
      </c>
      <c r="C216" s="505"/>
      <c r="D216" s="506"/>
      <c r="E216" s="9"/>
    </row>
    <row r="217" spans="1:5" ht="15.75" customHeight="1">
      <c r="A217" s="512"/>
      <c r="B217" s="4" t="s">
        <v>7</v>
      </c>
      <c r="C217" s="4" t="s">
        <v>8</v>
      </c>
      <c r="D217" s="4" t="s">
        <v>9</v>
      </c>
      <c r="E217" s="9"/>
    </row>
    <row r="218" spans="1:5" ht="15.75" customHeight="1">
      <c r="A218" s="512"/>
      <c r="B218" s="5" t="s">
        <v>20</v>
      </c>
      <c r="C218" s="6" t="s">
        <v>182</v>
      </c>
      <c r="D218" s="6" t="s">
        <v>42</v>
      </c>
      <c r="E218" s="9"/>
    </row>
    <row r="219" spans="1:5" ht="15.75" customHeight="1">
      <c r="A219" s="512"/>
      <c r="B219" s="5" t="s">
        <v>43</v>
      </c>
      <c r="C219" s="6" t="s">
        <v>183</v>
      </c>
      <c r="D219" s="6" t="s">
        <v>42</v>
      </c>
      <c r="E219" s="9"/>
    </row>
    <row r="220" spans="1:5" ht="15.75" customHeight="1">
      <c r="A220" s="512"/>
      <c r="B220" s="5" t="s">
        <v>65</v>
      </c>
      <c r="C220" s="6" t="s">
        <v>184</v>
      </c>
      <c r="D220" s="6" t="s">
        <v>42</v>
      </c>
      <c r="E220" s="9"/>
    </row>
    <row r="221" spans="1:5" ht="15.75" customHeight="1">
      <c r="A221" s="512"/>
      <c r="B221" s="5" t="s">
        <v>78</v>
      </c>
      <c r="C221" s="6" t="s">
        <v>185</v>
      </c>
      <c r="D221" s="6" t="s">
        <v>42</v>
      </c>
      <c r="E221" s="9"/>
    </row>
    <row r="222" spans="1:5" ht="15.75" customHeight="1">
      <c r="A222" s="512"/>
      <c r="B222" s="504" t="s">
        <v>24</v>
      </c>
      <c r="C222" s="505"/>
      <c r="D222" s="506"/>
      <c r="E222" s="9"/>
    </row>
    <row r="223" spans="1:5" ht="15.75" customHeight="1">
      <c r="A223" s="512"/>
      <c r="B223" s="4" t="s">
        <v>7</v>
      </c>
      <c r="C223" s="4" t="s">
        <v>8</v>
      </c>
      <c r="D223" s="4" t="s">
        <v>9</v>
      </c>
      <c r="E223" s="9"/>
    </row>
    <row r="224" spans="1:5" ht="15.75" customHeight="1">
      <c r="A224" s="512"/>
      <c r="B224" s="5" t="s">
        <v>25</v>
      </c>
      <c r="C224" s="7" t="s">
        <v>186</v>
      </c>
      <c r="D224" s="6" t="s">
        <v>42</v>
      </c>
      <c r="E224" s="9"/>
    </row>
    <row r="225" spans="1:5" ht="15.75" customHeight="1">
      <c r="A225" s="512"/>
      <c r="B225" s="5" t="s">
        <v>80</v>
      </c>
      <c r="C225" s="7" t="s">
        <v>187</v>
      </c>
      <c r="D225" s="6" t="s">
        <v>42</v>
      </c>
      <c r="E225" s="9"/>
    </row>
    <row r="226" spans="1:5" ht="15.75" customHeight="1">
      <c r="A226" s="513"/>
      <c r="B226" s="5" t="s">
        <v>80</v>
      </c>
      <c r="C226" s="7" t="s">
        <v>188</v>
      </c>
      <c r="D226" s="6" t="s">
        <v>42</v>
      </c>
      <c r="E226" s="9"/>
    </row>
    <row r="227" spans="1:5" ht="15.75" customHeight="1">
      <c r="A227" s="9"/>
      <c r="B227" s="9"/>
      <c r="C227" s="9"/>
      <c r="D227" s="9"/>
      <c r="E227" s="9"/>
    </row>
    <row r="228" spans="1:5" ht="15.75" customHeight="1">
      <c r="A228" s="9"/>
      <c r="B228" s="9"/>
      <c r="C228" s="9"/>
      <c r="D228" s="9"/>
      <c r="E228" s="9"/>
    </row>
    <row r="229" spans="1:5" ht="15.75" customHeight="1">
      <c r="A229" s="9"/>
      <c r="B229" s="9"/>
      <c r="C229" s="9"/>
      <c r="D229" s="9"/>
      <c r="E229" s="9"/>
    </row>
    <row r="230" spans="1:5" ht="15.75" customHeight="1">
      <c r="A230" s="9"/>
      <c r="B230" s="9"/>
      <c r="C230" s="9"/>
      <c r="D230" s="9"/>
      <c r="E230" s="9"/>
    </row>
    <row r="231" spans="1:5" ht="15.75" customHeight="1">
      <c r="A231" s="9"/>
      <c r="B231" s="9"/>
      <c r="C231" s="9"/>
      <c r="D231" s="9"/>
      <c r="E231" s="9"/>
    </row>
    <row r="232" spans="1:5" ht="15.75" customHeight="1">
      <c r="A232" s="9"/>
      <c r="B232" s="9"/>
      <c r="C232" s="9"/>
      <c r="D232" s="9"/>
      <c r="E232" s="9"/>
    </row>
    <row r="233" spans="1:5" ht="15.75" customHeight="1">
      <c r="A233" s="9"/>
      <c r="B233" s="9"/>
      <c r="C233" s="9"/>
      <c r="D233" s="9"/>
      <c r="E233" s="9"/>
    </row>
    <row r="234" spans="1:5" ht="15.75" customHeight="1">
      <c r="A234" s="9"/>
      <c r="B234" s="9"/>
      <c r="C234" s="9"/>
      <c r="D234" s="9"/>
      <c r="E234" s="9"/>
    </row>
    <row r="235" spans="1:5" ht="15.75" customHeight="1">
      <c r="A235" s="9"/>
      <c r="B235" s="9"/>
      <c r="C235" s="9"/>
      <c r="D235" s="9"/>
      <c r="E235" s="9"/>
    </row>
    <row r="236" spans="1:5" ht="15.75" customHeight="1">
      <c r="A236" s="9"/>
      <c r="B236" s="9"/>
      <c r="C236" s="9"/>
      <c r="D236" s="9"/>
      <c r="E236" s="9"/>
    </row>
    <row r="237" spans="1:5" ht="15.75" customHeight="1">
      <c r="A237" s="9"/>
      <c r="B237" s="9"/>
      <c r="C237" s="9"/>
      <c r="D237" s="9"/>
      <c r="E237" s="9"/>
    </row>
    <row r="238" spans="1:5" ht="15.75" customHeight="1">
      <c r="A238" s="9"/>
      <c r="B238" s="9"/>
      <c r="C238" s="9"/>
      <c r="D238" s="9"/>
      <c r="E238" s="9"/>
    </row>
    <row r="239" spans="1:5" ht="15.75" customHeight="1">
      <c r="A239" s="9"/>
      <c r="B239" s="9"/>
      <c r="C239" s="9"/>
      <c r="D239" s="9"/>
      <c r="E239" s="9"/>
    </row>
    <row r="240" spans="1:5" ht="15.75" customHeight="1">
      <c r="A240" s="9"/>
      <c r="B240" s="9"/>
      <c r="C240" s="9"/>
      <c r="D240" s="9"/>
      <c r="E240" s="9"/>
    </row>
    <row r="241" spans="1:5" ht="15.75" customHeight="1">
      <c r="A241" s="9"/>
      <c r="B241" s="9"/>
      <c r="C241" s="9"/>
      <c r="D241" s="9"/>
      <c r="E241" s="9"/>
    </row>
    <row r="242" spans="1:5" ht="15.75" customHeight="1">
      <c r="A242" s="9"/>
      <c r="B242" s="9"/>
      <c r="C242" s="9"/>
      <c r="D242" s="9"/>
      <c r="E242" s="9"/>
    </row>
    <row r="243" spans="1:5" ht="15.75" customHeight="1">
      <c r="A243" s="9"/>
      <c r="B243" s="9"/>
      <c r="C243" s="9"/>
      <c r="D243" s="9"/>
      <c r="E243" s="9"/>
    </row>
    <row r="244" spans="1:5" ht="15.75" customHeight="1">
      <c r="A244" s="9"/>
      <c r="B244" s="9"/>
      <c r="C244" s="9"/>
      <c r="D244" s="9"/>
      <c r="E244" s="9"/>
    </row>
    <row r="245" spans="1:5" ht="15.75" customHeight="1">
      <c r="A245" s="9"/>
      <c r="B245" s="9"/>
      <c r="C245" s="9"/>
      <c r="D245" s="9"/>
      <c r="E245" s="9"/>
    </row>
    <row r="246" spans="1:5" ht="15.75" customHeight="1">
      <c r="A246" s="9"/>
      <c r="B246" s="9"/>
      <c r="C246" s="9"/>
      <c r="D246" s="9"/>
      <c r="E246" s="9"/>
    </row>
    <row r="247" spans="1:5" ht="15.75" customHeight="1">
      <c r="A247" s="9"/>
      <c r="B247" s="9"/>
      <c r="C247" s="9"/>
      <c r="D247" s="9"/>
      <c r="E247" s="9"/>
    </row>
    <row r="248" spans="1:5" ht="15.75" customHeight="1">
      <c r="A248" s="9"/>
      <c r="B248" s="9"/>
      <c r="C248" s="9"/>
      <c r="D248" s="9"/>
      <c r="E248" s="9"/>
    </row>
    <row r="249" spans="1:5" ht="15.75" customHeight="1">
      <c r="A249" s="9"/>
      <c r="B249" s="9"/>
      <c r="C249" s="9"/>
      <c r="D249" s="9"/>
      <c r="E249" s="9"/>
    </row>
    <row r="250" spans="1:5" ht="15.75" customHeight="1">
      <c r="A250" s="9"/>
      <c r="B250" s="9"/>
      <c r="C250" s="9"/>
      <c r="D250" s="9"/>
      <c r="E250" s="9"/>
    </row>
    <row r="251" spans="1:5" ht="15.75" customHeight="1">
      <c r="A251" s="9"/>
      <c r="B251" s="9"/>
      <c r="C251" s="9"/>
      <c r="D251" s="9"/>
      <c r="E251" s="9"/>
    </row>
    <row r="252" spans="1:5" ht="15.75" customHeight="1">
      <c r="A252" s="9"/>
      <c r="B252" s="9"/>
      <c r="C252" s="9"/>
      <c r="D252" s="9"/>
      <c r="E252" s="9"/>
    </row>
    <row r="253" spans="1:5" ht="15.75" customHeight="1">
      <c r="A253" s="9"/>
      <c r="B253" s="9"/>
      <c r="C253" s="9"/>
      <c r="D253" s="9"/>
      <c r="E253" s="9"/>
    </row>
    <row r="254" spans="1:5" ht="15.75" customHeight="1">
      <c r="A254" s="9"/>
      <c r="B254" s="9"/>
      <c r="C254" s="9"/>
      <c r="D254" s="9"/>
      <c r="E254" s="9"/>
    </row>
    <row r="255" spans="1:5" ht="15.75" customHeight="1">
      <c r="A255" s="9"/>
      <c r="B255" s="9"/>
      <c r="C255" s="9"/>
      <c r="D255" s="9"/>
      <c r="E255" s="9"/>
    </row>
    <row r="256" spans="1:5" ht="15.75" customHeight="1">
      <c r="A256" s="9"/>
      <c r="B256" s="9"/>
      <c r="C256" s="9"/>
      <c r="D256" s="9"/>
      <c r="E256" s="9"/>
    </row>
    <row r="257" spans="1:5" ht="15.75" customHeight="1">
      <c r="A257" s="9"/>
      <c r="B257" s="9"/>
      <c r="C257" s="9"/>
      <c r="D257" s="9"/>
      <c r="E257" s="9"/>
    </row>
    <row r="258" spans="1:5" ht="15.75" customHeight="1">
      <c r="A258" s="9"/>
      <c r="B258" s="9"/>
      <c r="C258" s="9"/>
      <c r="D258" s="9"/>
      <c r="E258" s="9"/>
    </row>
    <row r="259" spans="1:5" ht="15.75" customHeight="1">
      <c r="A259" s="9"/>
      <c r="B259" s="9"/>
      <c r="C259" s="9"/>
      <c r="D259" s="9"/>
      <c r="E259" s="9"/>
    </row>
    <row r="260" spans="1:5" ht="15.75" customHeight="1">
      <c r="A260" s="9"/>
      <c r="B260" s="9"/>
      <c r="C260" s="9"/>
      <c r="D260" s="9"/>
      <c r="E260" s="9"/>
    </row>
    <row r="261" spans="1:5" ht="15.75" customHeight="1">
      <c r="A261" s="9"/>
      <c r="B261" s="9"/>
      <c r="C261" s="9"/>
      <c r="D261" s="9"/>
      <c r="E261" s="9"/>
    </row>
    <row r="262" spans="1:5" ht="15.75" customHeight="1">
      <c r="A262" s="9"/>
      <c r="B262" s="9"/>
      <c r="C262" s="9"/>
      <c r="D262" s="9"/>
      <c r="E262" s="9"/>
    </row>
    <row r="263" spans="1:5" ht="15.75" customHeight="1">
      <c r="A263" s="9"/>
      <c r="B263" s="9"/>
      <c r="C263" s="9"/>
      <c r="D263" s="9"/>
      <c r="E263" s="9"/>
    </row>
    <row r="264" spans="1:5" ht="15.75" customHeight="1">
      <c r="A264" s="9"/>
      <c r="B264" s="9"/>
      <c r="C264" s="9"/>
      <c r="D264" s="9"/>
      <c r="E264" s="9"/>
    </row>
    <row r="265" spans="1:5" ht="15.75" customHeight="1">
      <c r="A265" s="9"/>
      <c r="B265" s="9"/>
      <c r="C265" s="9"/>
      <c r="D265" s="9"/>
      <c r="E265" s="9"/>
    </row>
    <row r="266" spans="1:5" ht="15.75" customHeight="1">
      <c r="A266" s="9"/>
      <c r="B266" s="9"/>
      <c r="C266" s="9"/>
      <c r="D266" s="9"/>
      <c r="E266" s="9"/>
    </row>
    <row r="267" spans="1:5" ht="15.75" customHeight="1">
      <c r="A267" s="9"/>
      <c r="B267" s="9"/>
      <c r="C267" s="9"/>
      <c r="D267" s="9"/>
      <c r="E267" s="9"/>
    </row>
    <row r="268" spans="1:5" ht="15.75" customHeight="1">
      <c r="A268" s="9"/>
      <c r="B268" s="9"/>
      <c r="C268" s="9"/>
      <c r="D268" s="9"/>
      <c r="E268" s="9"/>
    </row>
    <row r="269" spans="1:5" ht="15.75" customHeight="1">
      <c r="A269" s="9"/>
      <c r="B269" s="9"/>
      <c r="C269" s="9"/>
      <c r="D269" s="9"/>
      <c r="E269" s="9"/>
    </row>
    <row r="270" spans="1:5" ht="15.75" customHeight="1">
      <c r="A270" s="9"/>
      <c r="B270" s="9"/>
      <c r="C270" s="9"/>
      <c r="D270" s="9"/>
      <c r="E270" s="9"/>
    </row>
    <row r="271" spans="1:5" ht="15.75" customHeight="1">
      <c r="A271" s="9"/>
      <c r="B271" s="9"/>
      <c r="C271" s="9"/>
      <c r="D271" s="9"/>
      <c r="E271" s="9"/>
    </row>
    <row r="272" spans="1:5" ht="15.75" customHeight="1">
      <c r="A272" s="9"/>
      <c r="B272" s="9"/>
      <c r="C272" s="9"/>
      <c r="D272" s="9"/>
      <c r="E272" s="9"/>
    </row>
    <row r="273" spans="1:5" ht="15.75" customHeight="1">
      <c r="A273" s="9"/>
      <c r="B273" s="9"/>
      <c r="C273" s="9"/>
      <c r="D273" s="9"/>
      <c r="E273" s="9"/>
    </row>
    <row r="274" spans="1:5" ht="15.75" customHeight="1">
      <c r="A274" s="9"/>
      <c r="B274" s="9"/>
      <c r="C274" s="9"/>
      <c r="D274" s="9"/>
      <c r="E274" s="9"/>
    </row>
    <row r="275" spans="1:5" ht="15.75" customHeight="1">
      <c r="A275" s="9"/>
      <c r="B275" s="9"/>
      <c r="C275" s="9"/>
      <c r="D275" s="9"/>
      <c r="E275" s="9"/>
    </row>
    <row r="276" spans="1:5" ht="15.75" customHeight="1">
      <c r="A276" s="9"/>
      <c r="B276" s="9"/>
      <c r="C276" s="9"/>
      <c r="D276" s="9"/>
      <c r="E276" s="9"/>
    </row>
    <row r="277" spans="1:5" ht="15.75" customHeight="1">
      <c r="A277" s="9"/>
      <c r="B277" s="9"/>
      <c r="C277" s="9"/>
      <c r="D277" s="9"/>
      <c r="E277" s="9"/>
    </row>
    <row r="278" spans="1:5" ht="15.75" customHeight="1">
      <c r="A278" s="9"/>
      <c r="B278" s="9"/>
      <c r="C278" s="9"/>
      <c r="D278" s="9"/>
      <c r="E278" s="9"/>
    </row>
    <row r="279" spans="1:5" ht="15.75" customHeight="1">
      <c r="A279" s="9"/>
      <c r="B279" s="9"/>
      <c r="C279" s="9"/>
      <c r="D279" s="9"/>
      <c r="E279" s="9"/>
    </row>
    <row r="280" spans="1:5" ht="15.75" customHeight="1">
      <c r="A280" s="9"/>
      <c r="B280" s="9"/>
      <c r="C280" s="9"/>
      <c r="D280" s="9"/>
      <c r="E280" s="9"/>
    </row>
    <row r="281" spans="1:5" ht="15.75" customHeight="1">
      <c r="A281" s="9"/>
      <c r="B281" s="9"/>
      <c r="C281" s="9"/>
      <c r="D281" s="9"/>
      <c r="E281" s="9"/>
    </row>
    <row r="282" spans="1:5" ht="15.75" customHeight="1">
      <c r="A282" s="9"/>
      <c r="B282" s="9"/>
      <c r="C282" s="9"/>
      <c r="D282" s="9"/>
      <c r="E282" s="9"/>
    </row>
    <row r="283" spans="1:5" ht="15.75" customHeight="1">
      <c r="A283" s="9"/>
      <c r="B283" s="9"/>
      <c r="C283" s="9"/>
      <c r="D283" s="9"/>
      <c r="E283" s="9"/>
    </row>
    <row r="284" spans="1:5" ht="15.75" customHeight="1">
      <c r="A284" s="9"/>
      <c r="B284" s="9"/>
      <c r="C284" s="9"/>
      <c r="D284" s="9"/>
      <c r="E284" s="9"/>
    </row>
    <row r="285" spans="1:5" ht="15.75" customHeight="1">
      <c r="A285" s="9"/>
      <c r="B285" s="9"/>
      <c r="C285" s="9"/>
      <c r="D285" s="9"/>
      <c r="E285" s="9"/>
    </row>
    <row r="286" spans="1:5" ht="15.75" customHeight="1">
      <c r="A286" s="9"/>
      <c r="B286" s="9"/>
      <c r="C286" s="9"/>
      <c r="D286" s="9"/>
      <c r="E286" s="9"/>
    </row>
    <row r="287" spans="1:5" ht="15.75" customHeight="1">
      <c r="A287" s="9"/>
      <c r="B287" s="9"/>
      <c r="C287" s="9"/>
      <c r="D287" s="9"/>
      <c r="E287" s="9"/>
    </row>
    <row r="288" spans="1:5" ht="15.75" customHeight="1">
      <c r="A288" s="9"/>
      <c r="B288" s="9"/>
      <c r="C288" s="9"/>
      <c r="D288" s="9"/>
      <c r="E288" s="9"/>
    </row>
    <row r="289" spans="1:5" ht="15.75" customHeight="1">
      <c r="A289" s="9"/>
      <c r="B289" s="9"/>
      <c r="C289" s="9"/>
      <c r="D289" s="9"/>
      <c r="E289" s="9"/>
    </row>
    <row r="290" spans="1:5" ht="15.75" customHeight="1">
      <c r="A290" s="9"/>
      <c r="B290" s="9"/>
      <c r="C290" s="9"/>
      <c r="D290" s="9"/>
      <c r="E290" s="9"/>
    </row>
    <row r="291" spans="1:5" ht="15.75" customHeight="1">
      <c r="A291" s="9"/>
      <c r="B291" s="9"/>
      <c r="C291" s="9"/>
      <c r="D291" s="9"/>
      <c r="E291" s="9"/>
    </row>
    <row r="292" spans="1:5" ht="15.75" customHeight="1">
      <c r="A292" s="9"/>
      <c r="B292" s="9"/>
      <c r="C292" s="9"/>
      <c r="D292" s="9"/>
      <c r="E292" s="9"/>
    </row>
    <row r="293" spans="1:5" ht="15.75" customHeight="1">
      <c r="A293" s="9"/>
      <c r="B293" s="9"/>
      <c r="C293" s="9"/>
      <c r="D293" s="9"/>
      <c r="E293" s="9"/>
    </row>
    <row r="294" spans="1:5" ht="15.75" customHeight="1">
      <c r="A294" s="9"/>
      <c r="B294" s="9"/>
      <c r="C294" s="9"/>
      <c r="D294" s="9"/>
      <c r="E294" s="9"/>
    </row>
    <row r="295" spans="1:5" ht="15.75" customHeight="1">
      <c r="A295" s="9"/>
      <c r="B295" s="9"/>
      <c r="C295" s="9"/>
      <c r="D295" s="9"/>
      <c r="E295" s="9"/>
    </row>
    <row r="296" spans="1:5" ht="15.75" customHeight="1">
      <c r="A296" s="9"/>
      <c r="B296" s="9"/>
      <c r="C296" s="9"/>
      <c r="D296" s="9"/>
      <c r="E296" s="9"/>
    </row>
    <row r="297" spans="1:5" ht="15.75" customHeight="1">
      <c r="A297" s="9"/>
      <c r="B297" s="9"/>
      <c r="C297" s="9"/>
      <c r="D297" s="9"/>
      <c r="E297" s="9"/>
    </row>
    <row r="298" spans="1:5" ht="15.75" customHeight="1">
      <c r="A298" s="9"/>
      <c r="B298" s="9"/>
      <c r="C298" s="9"/>
      <c r="D298" s="9"/>
      <c r="E298" s="9"/>
    </row>
    <row r="299" spans="1:5" ht="15.75" customHeight="1">
      <c r="A299" s="9"/>
      <c r="B299" s="9"/>
      <c r="C299" s="9"/>
      <c r="D299" s="9"/>
      <c r="E299" s="9"/>
    </row>
    <row r="300" spans="1:5" ht="15.75" customHeight="1">
      <c r="A300" s="9"/>
      <c r="B300" s="9"/>
      <c r="C300" s="9"/>
      <c r="D300" s="9"/>
      <c r="E300" s="9"/>
    </row>
    <row r="301" spans="1:5" ht="15.75" customHeight="1">
      <c r="A301" s="9"/>
      <c r="B301" s="9"/>
      <c r="C301" s="9"/>
      <c r="D301" s="9"/>
      <c r="E301" s="9"/>
    </row>
    <row r="302" spans="1:5" ht="15.75" customHeight="1">
      <c r="A302" s="9"/>
      <c r="B302" s="9"/>
      <c r="C302" s="9"/>
      <c r="D302" s="9"/>
      <c r="E302" s="9"/>
    </row>
    <row r="303" spans="1:5" ht="15.75" customHeight="1">
      <c r="A303" s="9"/>
      <c r="B303" s="9"/>
      <c r="C303" s="9"/>
      <c r="D303" s="9"/>
      <c r="E303" s="9"/>
    </row>
    <row r="304" spans="1:5" ht="15.75" customHeight="1">
      <c r="A304" s="9"/>
      <c r="B304" s="9"/>
      <c r="C304" s="9"/>
      <c r="D304" s="9"/>
      <c r="E304" s="9"/>
    </row>
    <row r="305" spans="1:5" ht="15.75" customHeight="1">
      <c r="A305" s="9"/>
      <c r="B305" s="9"/>
      <c r="C305" s="9"/>
      <c r="D305" s="9"/>
      <c r="E305" s="9"/>
    </row>
    <row r="306" spans="1:5" ht="15.75" customHeight="1">
      <c r="A306" s="9"/>
      <c r="B306" s="9"/>
      <c r="C306" s="9"/>
      <c r="D306" s="9"/>
      <c r="E306" s="9"/>
    </row>
    <row r="307" spans="1:5" ht="15.75" customHeight="1">
      <c r="A307" s="9"/>
      <c r="B307" s="9"/>
      <c r="C307" s="9"/>
      <c r="D307" s="9"/>
      <c r="E307" s="9"/>
    </row>
    <row r="308" spans="1:5" ht="15.75" customHeight="1">
      <c r="A308" s="9"/>
      <c r="B308" s="9"/>
      <c r="C308" s="9"/>
      <c r="D308" s="9"/>
      <c r="E308" s="9"/>
    </row>
    <row r="309" spans="1:5" ht="15.75" customHeight="1">
      <c r="A309" s="9"/>
      <c r="B309" s="9"/>
      <c r="C309" s="9"/>
      <c r="D309" s="9"/>
      <c r="E309" s="9"/>
    </row>
    <row r="310" spans="1:5" ht="15.75" customHeight="1">
      <c r="A310" s="9"/>
      <c r="B310" s="9"/>
      <c r="C310" s="9"/>
      <c r="D310" s="9"/>
      <c r="E310" s="9"/>
    </row>
    <row r="311" spans="1:5" ht="15.75" customHeight="1">
      <c r="A311" s="9"/>
      <c r="B311" s="9"/>
      <c r="C311" s="9"/>
      <c r="D311" s="9"/>
      <c r="E311" s="9"/>
    </row>
    <row r="312" spans="1:5" ht="15.75" customHeight="1">
      <c r="A312" s="9"/>
      <c r="B312" s="9"/>
      <c r="C312" s="9"/>
      <c r="D312" s="9"/>
      <c r="E312" s="9"/>
    </row>
    <row r="313" spans="1:5" ht="15.75" customHeight="1">
      <c r="A313" s="9"/>
      <c r="B313" s="9"/>
      <c r="C313" s="9"/>
      <c r="D313" s="9"/>
      <c r="E313" s="9"/>
    </row>
    <row r="314" spans="1:5" ht="15.75" customHeight="1">
      <c r="A314" s="9"/>
      <c r="B314" s="9"/>
      <c r="C314" s="9"/>
      <c r="D314" s="9"/>
      <c r="E314" s="9"/>
    </row>
    <row r="315" spans="1:5" ht="15.75" customHeight="1">
      <c r="A315" s="9"/>
      <c r="B315" s="9"/>
      <c r="C315" s="9"/>
      <c r="D315" s="9"/>
      <c r="E315" s="9"/>
    </row>
    <row r="316" spans="1:5" ht="15.75" customHeight="1">
      <c r="A316" s="9"/>
      <c r="B316" s="9"/>
      <c r="C316" s="9"/>
      <c r="D316" s="9"/>
      <c r="E316" s="9"/>
    </row>
    <row r="317" spans="1:5" ht="15.75" customHeight="1">
      <c r="A317" s="9"/>
      <c r="B317" s="9"/>
      <c r="C317" s="9"/>
      <c r="D317" s="9"/>
      <c r="E317" s="9"/>
    </row>
    <row r="318" spans="1:5" ht="15.75" customHeight="1">
      <c r="A318" s="9"/>
      <c r="B318" s="9"/>
      <c r="C318" s="9"/>
      <c r="D318" s="9"/>
      <c r="E318" s="9"/>
    </row>
    <row r="319" spans="1:5" ht="15.75" customHeight="1">
      <c r="A319" s="9"/>
      <c r="B319" s="9"/>
      <c r="C319" s="9"/>
      <c r="D319" s="9"/>
      <c r="E319" s="9"/>
    </row>
    <row r="320" spans="1:5" ht="15.75" customHeight="1">
      <c r="A320" s="9"/>
      <c r="B320" s="9"/>
      <c r="C320" s="9"/>
      <c r="D320" s="9"/>
      <c r="E320" s="9"/>
    </row>
    <row r="321" spans="1:5" ht="15.75" customHeight="1">
      <c r="A321" s="9"/>
      <c r="B321" s="9"/>
      <c r="C321" s="9"/>
      <c r="D321" s="9"/>
      <c r="E321" s="9"/>
    </row>
    <row r="322" spans="1:5" ht="15.75" customHeight="1">
      <c r="A322" s="9"/>
      <c r="B322" s="9"/>
      <c r="C322" s="9"/>
      <c r="D322" s="9"/>
      <c r="E322" s="9"/>
    </row>
    <row r="323" spans="1:5" ht="15.75" customHeight="1">
      <c r="A323" s="9"/>
      <c r="B323" s="9"/>
      <c r="C323" s="9"/>
      <c r="D323" s="9"/>
      <c r="E323" s="9"/>
    </row>
    <row r="324" spans="1:5" ht="15.75" customHeight="1">
      <c r="A324" s="9"/>
      <c r="B324" s="9"/>
      <c r="C324" s="9"/>
      <c r="D324" s="9"/>
      <c r="E324" s="9"/>
    </row>
    <row r="325" spans="1:5" ht="15.75" customHeight="1">
      <c r="A325" s="9"/>
      <c r="B325" s="9"/>
      <c r="C325" s="9"/>
      <c r="D325" s="9"/>
      <c r="E325" s="9"/>
    </row>
    <row r="326" spans="1:5" ht="15.75" customHeight="1">
      <c r="A326" s="9"/>
      <c r="B326" s="9"/>
      <c r="C326" s="9"/>
      <c r="D326" s="9"/>
      <c r="E326" s="9"/>
    </row>
    <row r="327" spans="1:5" ht="15.75" customHeight="1">
      <c r="A327" s="9"/>
      <c r="B327" s="9"/>
      <c r="C327" s="9"/>
      <c r="D327" s="9"/>
      <c r="E327" s="9"/>
    </row>
    <row r="328" spans="1:5" ht="15.75" customHeight="1">
      <c r="A328" s="9"/>
      <c r="B328" s="9"/>
      <c r="C328" s="9"/>
      <c r="D328" s="9"/>
      <c r="E328" s="9"/>
    </row>
    <row r="329" spans="1:5" ht="15.75" customHeight="1">
      <c r="A329" s="9"/>
      <c r="B329" s="9"/>
      <c r="C329" s="9"/>
      <c r="D329" s="9"/>
      <c r="E329" s="9"/>
    </row>
    <row r="330" spans="1:5" ht="15.75" customHeight="1">
      <c r="A330" s="9"/>
      <c r="B330" s="9"/>
      <c r="C330" s="9"/>
      <c r="D330" s="9"/>
      <c r="E330" s="9"/>
    </row>
    <row r="331" spans="1:5" ht="15.75" customHeight="1">
      <c r="A331" s="9"/>
      <c r="B331" s="9"/>
      <c r="C331" s="9"/>
      <c r="D331" s="9"/>
      <c r="E331" s="9"/>
    </row>
    <row r="332" spans="1:5" ht="15.75" customHeight="1">
      <c r="A332" s="9"/>
      <c r="B332" s="9"/>
      <c r="C332" s="9"/>
      <c r="D332" s="9"/>
      <c r="E332" s="9"/>
    </row>
    <row r="333" spans="1:5" ht="15.75" customHeight="1">
      <c r="A333" s="9"/>
      <c r="B333" s="9"/>
      <c r="C333" s="9"/>
      <c r="D333" s="9"/>
      <c r="E333" s="9"/>
    </row>
    <row r="334" spans="1:5" ht="15.75" customHeight="1">
      <c r="A334" s="9"/>
      <c r="B334" s="9"/>
      <c r="C334" s="9"/>
      <c r="D334" s="9"/>
      <c r="E334" s="9"/>
    </row>
    <row r="335" spans="1:5" ht="15.75" customHeight="1">
      <c r="A335" s="9"/>
      <c r="B335" s="9"/>
      <c r="C335" s="9"/>
      <c r="D335" s="9"/>
      <c r="E335" s="9"/>
    </row>
    <row r="336" spans="1:5" ht="15.75" customHeight="1">
      <c r="A336" s="9"/>
      <c r="B336" s="9"/>
      <c r="C336" s="9"/>
      <c r="D336" s="9"/>
      <c r="E336" s="9"/>
    </row>
    <row r="337" spans="1:5" ht="15.75" customHeight="1">
      <c r="A337" s="9"/>
      <c r="B337" s="9"/>
      <c r="C337" s="9"/>
      <c r="D337" s="9"/>
      <c r="E337" s="9"/>
    </row>
    <row r="338" spans="1:5" ht="15.75" customHeight="1">
      <c r="A338" s="9"/>
      <c r="B338" s="9"/>
      <c r="C338" s="9"/>
      <c r="D338" s="9"/>
      <c r="E338" s="9"/>
    </row>
    <row r="339" spans="1:5" ht="15.75" customHeight="1">
      <c r="A339" s="9"/>
      <c r="B339" s="9"/>
      <c r="C339" s="9"/>
      <c r="D339" s="9"/>
      <c r="E339" s="9"/>
    </row>
    <row r="340" spans="1:5" ht="15.75" customHeight="1">
      <c r="A340" s="9"/>
      <c r="B340" s="9"/>
      <c r="C340" s="9"/>
      <c r="D340" s="9"/>
      <c r="E340" s="9"/>
    </row>
    <row r="341" spans="1:5" ht="15.75" customHeight="1">
      <c r="A341" s="9"/>
      <c r="B341" s="9"/>
      <c r="C341" s="9"/>
      <c r="D341" s="9"/>
      <c r="E341" s="9"/>
    </row>
    <row r="342" spans="1:5" ht="15.75" customHeight="1">
      <c r="A342" s="9"/>
      <c r="B342" s="9"/>
      <c r="C342" s="9"/>
      <c r="D342" s="9"/>
      <c r="E342" s="9"/>
    </row>
    <row r="343" spans="1:5" ht="15.75" customHeight="1">
      <c r="A343" s="9"/>
      <c r="B343" s="9"/>
      <c r="C343" s="9"/>
      <c r="D343" s="9"/>
      <c r="E343" s="9"/>
    </row>
    <row r="344" spans="1:5" ht="15.75" customHeight="1">
      <c r="A344" s="9"/>
      <c r="B344" s="9"/>
      <c r="C344" s="9"/>
      <c r="D344" s="9"/>
      <c r="E344" s="9"/>
    </row>
    <row r="345" spans="1:5" ht="15.75" customHeight="1">
      <c r="A345" s="9"/>
      <c r="B345" s="9"/>
      <c r="C345" s="9"/>
      <c r="D345" s="9"/>
      <c r="E345" s="9"/>
    </row>
    <row r="346" spans="1:5" ht="15.75" customHeight="1">
      <c r="A346" s="9"/>
      <c r="B346" s="9"/>
      <c r="C346" s="9"/>
      <c r="D346" s="9"/>
      <c r="E346" s="9"/>
    </row>
    <row r="347" spans="1:5" ht="15.75" customHeight="1">
      <c r="A347" s="9"/>
      <c r="B347" s="9"/>
      <c r="C347" s="9"/>
      <c r="D347" s="9"/>
      <c r="E347" s="9"/>
    </row>
    <row r="348" spans="1:5" ht="15.75" customHeight="1">
      <c r="A348" s="9"/>
      <c r="B348" s="9"/>
      <c r="C348" s="9"/>
      <c r="D348" s="9"/>
      <c r="E348" s="9"/>
    </row>
    <row r="349" spans="1:5" ht="15.75" customHeight="1">
      <c r="A349" s="9"/>
      <c r="B349" s="9"/>
      <c r="C349" s="9"/>
      <c r="D349" s="9"/>
      <c r="E349" s="9"/>
    </row>
    <row r="350" spans="1:5" ht="15.75" customHeight="1">
      <c r="A350" s="9"/>
      <c r="B350" s="9"/>
      <c r="C350" s="9"/>
      <c r="D350" s="9"/>
      <c r="E350" s="9"/>
    </row>
    <row r="351" spans="1:5" ht="15.75" customHeight="1">
      <c r="A351" s="9"/>
      <c r="B351" s="9"/>
      <c r="C351" s="9"/>
      <c r="D351" s="9"/>
      <c r="E351" s="9"/>
    </row>
    <row r="352" spans="1:5" ht="15.75" customHeight="1">
      <c r="A352" s="9"/>
      <c r="B352" s="9"/>
      <c r="C352" s="9"/>
      <c r="D352" s="9"/>
      <c r="E352" s="9"/>
    </row>
    <row r="353" spans="1:5" ht="15.75" customHeight="1">
      <c r="A353" s="9"/>
      <c r="B353" s="9"/>
      <c r="C353" s="9"/>
      <c r="D353" s="9"/>
      <c r="E353" s="9"/>
    </row>
    <row r="354" spans="1:5" ht="15.75" customHeight="1">
      <c r="A354" s="9"/>
      <c r="B354" s="9"/>
      <c r="C354" s="9"/>
      <c r="D354" s="9"/>
      <c r="E354" s="9"/>
    </row>
    <row r="355" spans="1:5" ht="15.75" customHeight="1">
      <c r="A355" s="9"/>
      <c r="B355" s="9"/>
      <c r="C355" s="9"/>
      <c r="D355" s="9"/>
      <c r="E355" s="9"/>
    </row>
    <row r="356" spans="1:5" ht="15.75" customHeight="1">
      <c r="A356" s="9"/>
      <c r="B356" s="9"/>
      <c r="C356" s="9"/>
      <c r="D356" s="9"/>
      <c r="E356" s="9"/>
    </row>
    <row r="357" spans="1:5" ht="15.75" customHeight="1">
      <c r="A357" s="9"/>
      <c r="B357" s="9"/>
      <c r="C357" s="9"/>
      <c r="D357" s="9"/>
      <c r="E357" s="9"/>
    </row>
    <row r="358" spans="1:5" ht="15.75" customHeight="1">
      <c r="A358" s="9"/>
      <c r="B358" s="9"/>
      <c r="C358" s="9"/>
      <c r="D358" s="9"/>
      <c r="E358" s="9"/>
    </row>
    <row r="359" spans="1:5" ht="15.75" customHeight="1">
      <c r="A359" s="9"/>
      <c r="B359" s="9"/>
      <c r="C359" s="9"/>
      <c r="D359" s="9"/>
      <c r="E359" s="9"/>
    </row>
    <row r="360" spans="1:5" ht="15.75" customHeight="1">
      <c r="A360" s="9"/>
      <c r="B360" s="9"/>
      <c r="C360" s="9"/>
      <c r="D360" s="9"/>
      <c r="E360" s="9"/>
    </row>
    <row r="361" spans="1:5" ht="15.75" customHeight="1">
      <c r="A361" s="9"/>
      <c r="B361" s="9"/>
      <c r="C361" s="9"/>
      <c r="D361" s="9"/>
      <c r="E361" s="9"/>
    </row>
    <row r="362" spans="1:5" ht="15.75" customHeight="1">
      <c r="A362" s="9"/>
      <c r="B362" s="9"/>
      <c r="C362" s="9"/>
      <c r="D362" s="9"/>
      <c r="E362" s="9"/>
    </row>
    <row r="363" spans="1:5" ht="15.75" customHeight="1">
      <c r="A363" s="9"/>
      <c r="B363" s="9"/>
      <c r="C363" s="9"/>
      <c r="D363" s="9"/>
      <c r="E363" s="9"/>
    </row>
    <row r="364" spans="1:5" ht="15.75" customHeight="1">
      <c r="A364" s="9"/>
      <c r="B364" s="9"/>
      <c r="C364" s="9"/>
      <c r="D364" s="9"/>
      <c r="E364" s="9"/>
    </row>
    <row r="365" spans="1:5" ht="15.75" customHeight="1">
      <c r="A365" s="9"/>
      <c r="B365" s="9"/>
      <c r="C365" s="9"/>
      <c r="D365" s="9"/>
      <c r="E365" s="9"/>
    </row>
    <row r="366" spans="1:5" ht="15.75" customHeight="1">
      <c r="A366" s="9"/>
      <c r="B366" s="9"/>
      <c r="C366" s="9"/>
      <c r="D366" s="9"/>
      <c r="E366" s="9"/>
    </row>
    <row r="367" spans="1:5" ht="15.75" customHeight="1">
      <c r="A367" s="9"/>
      <c r="B367" s="9"/>
      <c r="C367" s="9"/>
      <c r="D367" s="9"/>
      <c r="E367" s="9"/>
    </row>
    <row r="368" spans="1:5" ht="15.75" customHeight="1">
      <c r="A368" s="9"/>
      <c r="B368" s="9"/>
      <c r="C368" s="9"/>
      <c r="D368" s="9"/>
      <c r="E368" s="9"/>
    </row>
    <row r="369" spans="1:5" ht="15.75" customHeight="1">
      <c r="A369" s="9"/>
      <c r="B369" s="9"/>
      <c r="C369" s="9"/>
      <c r="D369" s="9"/>
      <c r="E369" s="9"/>
    </row>
    <row r="370" spans="1:5" ht="15.75" customHeight="1">
      <c r="A370" s="9"/>
      <c r="B370" s="9"/>
      <c r="C370" s="9"/>
      <c r="D370" s="9"/>
      <c r="E370" s="9"/>
    </row>
    <row r="371" spans="1:5" ht="15.75" customHeight="1">
      <c r="A371" s="9"/>
      <c r="B371" s="9"/>
      <c r="C371" s="9"/>
      <c r="D371" s="9"/>
      <c r="E371" s="9"/>
    </row>
    <row r="372" spans="1:5" ht="15.75" customHeight="1">
      <c r="A372" s="9"/>
      <c r="B372" s="9"/>
      <c r="C372" s="9"/>
      <c r="D372" s="9"/>
      <c r="E372" s="9"/>
    </row>
    <row r="373" spans="1:5" ht="15.75" customHeight="1">
      <c r="A373" s="9"/>
      <c r="B373" s="9"/>
      <c r="C373" s="9"/>
      <c r="D373" s="9"/>
      <c r="E373" s="9"/>
    </row>
    <row r="374" spans="1:5" ht="15.75" customHeight="1">
      <c r="A374" s="9"/>
      <c r="B374" s="9"/>
      <c r="C374" s="9"/>
      <c r="D374" s="9"/>
      <c r="E374" s="9"/>
    </row>
    <row r="375" spans="1:5" ht="15.75" customHeight="1">
      <c r="A375" s="9"/>
      <c r="B375" s="9"/>
      <c r="C375" s="9"/>
      <c r="D375" s="9"/>
      <c r="E375" s="9"/>
    </row>
    <row r="376" spans="1:5" ht="15.75" customHeight="1">
      <c r="A376" s="9"/>
      <c r="B376" s="9"/>
      <c r="C376" s="9"/>
      <c r="D376" s="9"/>
      <c r="E376" s="9"/>
    </row>
    <row r="377" spans="1:5" ht="15.75" customHeight="1">
      <c r="A377" s="9"/>
      <c r="B377" s="9"/>
      <c r="C377" s="9"/>
      <c r="D377" s="9"/>
      <c r="E377" s="9"/>
    </row>
    <row r="378" spans="1:5" ht="15.75" customHeight="1">
      <c r="A378" s="9"/>
      <c r="B378" s="9"/>
      <c r="C378" s="9"/>
      <c r="D378" s="9"/>
      <c r="E378" s="9"/>
    </row>
    <row r="379" spans="1:5" ht="15.75" customHeight="1">
      <c r="A379" s="9"/>
      <c r="B379" s="9"/>
      <c r="C379" s="9"/>
      <c r="D379" s="9"/>
      <c r="E379" s="9"/>
    </row>
    <row r="380" spans="1:5" ht="15.75" customHeight="1">
      <c r="A380" s="9"/>
      <c r="B380" s="9"/>
      <c r="C380" s="9"/>
      <c r="D380" s="9"/>
      <c r="E380" s="9"/>
    </row>
    <row r="381" spans="1:5" ht="15.75" customHeight="1">
      <c r="A381" s="9"/>
      <c r="B381" s="9"/>
      <c r="C381" s="9"/>
      <c r="D381" s="9"/>
      <c r="E381" s="9"/>
    </row>
    <row r="382" spans="1:5" ht="15.75" customHeight="1">
      <c r="A382" s="9"/>
      <c r="B382" s="9"/>
      <c r="C382" s="9"/>
      <c r="D382" s="9"/>
      <c r="E382" s="9"/>
    </row>
    <row r="383" spans="1:5" ht="15.75" customHeight="1">
      <c r="A383" s="9"/>
      <c r="B383" s="9"/>
      <c r="C383" s="9"/>
      <c r="D383" s="9"/>
      <c r="E383" s="9"/>
    </row>
    <row r="384" spans="1:5" ht="15.75" customHeight="1">
      <c r="A384" s="9"/>
      <c r="B384" s="9"/>
      <c r="C384" s="9"/>
      <c r="D384" s="9"/>
      <c r="E384" s="9"/>
    </row>
    <row r="385" spans="1:5" ht="15.75" customHeight="1">
      <c r="A385" s="9"/>
      <c r="B385" s="9"/>
      <c r="C385" s="9"/>
      <c r="D385" s="9"/>
      <c r="E385" s="9"/>
    </row>
    <row r="386" spans="1:5" ht="15.75" customHeight="1">
      <c r="A386" s="9"/>
      <c r="B386" s="9"/>
      <c r="C386" s="9"/>
      <c r="D386" s="9"/>
      <c r="E386" s="9"/>
    </row>
    <row r="387" spans="1:5" ht="15.75" customHeight="1">
      <c r="A387" s="9"/>
      <c r="B387" s="9"/>
      <c r="C387" s="9"/>
      <c r="D387" s="9"/>
      <c r="E387" s="9"/>
    </row>
    <row r="388" spans="1:5" ht="15.75" customHeight="1">
      <c r="A388" s="9"/>
      <c r="B388" s="9"/>
      <c r="C388" s="9"/>
      <c r="D388" s="9"/>
      <c r="E388" s="9"/>
    </row>
    <row r="389" spans="1:5" ht="15.75" customHeight="1">
      <c r="A389" s="9"/>
      <c r="B389" s="9"/>
      <c r="C389" s="9"/>
      <c r="D389" s="9"/>
      <c r="E389" s="9"/>
    </row>
    <row r="390" spans="1:5" ht="15.75" customHeight="1">
      <c r="A390" s="9"/>
      <c r="B390" s="9"/>
      <c r="C390" s="9"/>
      <c r="D390" s="9"/>
      <c r="E390" s="9"/>
    </row>
    <row r="391" spans="1:5" ht="15.75" customHeight="1">
      <c r="A391" s="9"/>
      <c r="B391" s="9"/>
      <c r="C391" s="9"/>
      <c r="D391" s="9"/>
      <c r="E391" s="9"/>
    </row>
    <row r="392" spans="1:5" ht="15.75" customHeight="1">
      <c r="A392" s="9"/>
      <c r="B392" s="9"/>
      <c r="C392" s="9"/>
      <c r="D392" s="9"/>
      <c r="E392" s="9"/>
    </row>
    <row r="393" spans="1:5" ht="15.75" customHeight="1">
      <c r="A393" s="9"/>
      <c r="B393" s="9"/>
      <c r="C393" s="9"/>
      <c r="D393" s="9"/>
      <c r="E393" s="9"/>
    </row>
    <row r="394" spans="1:5" ht="15.75" customHeight="1">
      <c r="A394" s="9"/>
      <c r="B394" s="9"/>
      <c r="C394" s="9"/>
      <c r="D394" s="9"/>
      <c r="E394" s="9"/>
    </row>
    <row r="395" spans="1:5" ht="15.75" customHeight="1">
      <c r="A395" s="9"/>
      <c r="B395" s="9"/>
      <c r="C395" s="9"/>
      <c r="D395" s="9"/>
      <c r="E395" s="9"/>
    </row>
    <row r="396" spans="1:5" ht="15.75" customHeight="1">
      <c r="A396" s="9"/>
      <c r="B396" s="9"/>
      <c r="C396" s="9"/>
      <c r="D396" s="9"/>
      <c r="E396" s="9"/>
    </row>
    <row r="397" spans="1:5" ht="15.75" customHeight="1">
      <c r="A397" s="9"/>
      <c r="B397" s="9"/>
      <c r="C397" s="9"/>
      <c r="D397" s="9"/>
      <c r="E397" s="9"/>
    </row>
    <row r="398" spans="1:5" ht="15.75" customHeight="1">
      <c r="A398" s="9"/>
      <c r="B398" s="9"/>
      <c r="C398" s="9"/>
      <c r="D398" s="9"/>
      <c r="E398" s="9"/>
    </row>
    <row r="399" spans="1:5" ht="15.75" customHeight="1">
      <c r="A399" s="9"/>
      <c r="B399" s="9"/>
      <c r="C399" s="9"/>
      <c r="D399" s="9"/>
      <c r="E399" s="9"/>
    </row>
    <row r="400" spans="1:5" ht="15.75" customHeight="1">
      <c r="A400" s="9"/>
      <c r="B400" s="9"/>
      <c r="C400" s="9"/>
      <c r="D400" s="9"/>
      <c r="E400" s="9"/>
    </row>
    <row r="401" spans="1:5" ht="15.75" customHeight="1">
      <c r="A401" s="9"/>
      <c r="B401" s="9"/>
      <c r="C401" s="9"/>
      <c r="D401" s="9"/>
      <c r="E401" s="9"/>
    </row>
    <row r="402" spans="1:5" ht="15.75" customHeight="1">
      <c r="A402" s="9"/>
      <c r="B402" s="9"/>
      <c r="C402" s="9"/>
      <c r="D402" s="9"/>
      <c r="E402" s="9"/>
    </row>
    <row r="403" spans="1:5" ht="15.75" customHeight="1">
      <c r="A403" s="9"/>
      <c r="B403" s="9"/>
      <c r="C403" s="9"/>
      <c r="D403" s="9"/>
      <c r="E403" s="9"/>
    </row>
    <row r="404" spans="1:5" ht="15.75" customHeight="1">
      <c r="A404" s="9"/>
      <c r="B404" s="9"/>
      <c r="C404" s="9"/>
      <c r="D404" s="9"/>
      <c r="E404" s="9"/>
    </row>
    <row r="405" spans="1:5" ht="15.75" customHeight="1">
      <c r="A405" s="9"/>
      <c r="B405" s="9"/>
      <c r="C405" s="9"/>
      <c r="D405" s="9"/>
      <c r="E405" s="9"/>
    </row>
    <row r="406" spans="1:5" ht="15.75" customHeight="1">
      <c r="A406" s="9"/>
      <c r="B406" s="9"/>
      <c r="C406" s="9"/>
      <c r="D406" s="9"/>
      <c r="E406" s="9"/>
    </row>
    <row r="407" spans="1:5" ht="15.75" customHeight="1">
      <c r="A407" s="9"/>
      <c r="B407" s="9"/>
      <c r="C407" s="9"/>
      <c r="D407" s="9"/>
      <c r="E407" s="9"/>
    </row>
    <row r="408" spans="1:5" ht="15.75" customHeight="1">
      <c r="A408" s="9"/>
      <c r="B408" s="9"/>
      <c r="C408" s="9"/>
      <c r="D408" s="9"/>
      <c r="E408" s="9"/>
    </row>
    <row r="409" spans="1:5" ht="15.75" customHeight="1">
      <c r="A409" s="9"/>
      <c r="B409" s="9"/>
      <c r="C409" s="9"/>
      <c r="D409" s="9"/>
      <c r="E409" s="9"/>
    </row>
    <row r="410" spans="1:5" ht="15.75" customHeight="1">
      <c r="A410" s="9"/>
      <c r="B410" s="9"/>
      <c r="C410" s="9"/>
      <c r="D410" s="9"/>
      <c r="E410" s="9"/>
    </row>
    <row r="411" spans="1:5" ht="15.75" customHeight="1">
      <c r="A411" s="9"/>
      <c r="B411" s="9"/>
      <c r="C411" s="9"/>
      <c r="D411" s="9"/>
      <c r="E411" s="9"/>
    </row>
    <row r="412" spans="1:5" ht="15.75" customHeight="1">
      <c r="A412" s="9"/>
      <c r="B412" s="9"/>
      <c r="C412" s="9"/>
      <c r="D412" s="9"/>
      <c r="E412" s="9"/>
    </row>
    <row r="413" spans="1:5" ht="15.75" customHeight="1">
      <c r="A413" s="9"/>
      <c r="B413" s="9"/>
      <c r="C413" s="9"/>
      <c r="D413" s="9"/>
      <c r="E413" s="9"/>
    </row>
    <row r="414" spans="1:5" ht="15.75" customHeight="1">
      <c r="A414" s="9"/>
      <c r="B414" s="9"/>
      <c r="C414" s="9"/>
      <c r="D414" s="9"/>
      <c r="E414" s="9"/>
    </row>
    <row r="415" spans="1:5" ht="15.75" customHeight="1">
      <c r="A415" s="9"/>
      <c r="B415" s="9"/>
      <c r="C415" s="9"/>
      <c r="D415" s="9"/>
      <c r="E415" s="9"/>
    </row>
    <row r="416" spans="1:5" ht="15.75" customHeight="1">
      <c r="A416" s="9"/>
      <c r="B416" s="9"/>
      <c r="C416" s="9"/>
      <c r="D416" s="9"/>
      <c r="E416" s="9"/>
    </row>
    <row r="417" spans="1:5" ht="15.75" customHeight="1">
      <c r="A417" s="9"/>
      <c r="B417" s="9"/>
      <c r="C417" s="9"/>
      <c r="D417" s="9"/>
      <c r="E417" s="9"/>
    </row>
    <row r="418" spans="1:5" ht="15.75" customHeight="1">
      <c r="A418" s="9"/>
      <c r="B418" s="9"/>
      <c r="C418" s="9"/>
      <c r="D418" s="9"/>
      <c r="E418" s="9"/>
    </row>
    <row r="419" spans="1:5" ht="15.75" customHeight="1">
      <c r="A419" s="9"/>
      <c r="B419" s="9"/>
      <c r="C419" s="9"/>
      <c r="D419" s="9"/>
      <c r="E419" s="9"/>
    </row>
    <row r="420" spans="1:5" ht="15.75" customHeight="1">
      <c r="A420" s="9"/>
      <c r="B420" s="9"/>
      <c r="C420" s="9"/>
      <c r="D420" s="9"/>
      <c r="E420" s="9"/>
    </row>
    <row r="421" spans="1:5" ht="15.75" customHeight="1">
      <c r="A421" s="9"/>
      <c r="B421" s="9"/>
      <c r="C421" s="9"/>
      <c r="D421" s="9"/>
      <c r="E421" s="9"/>
    </row>
    <row r="422" spans="1:5" ht="15.75" customHeight="1">
      <c r="A422" s="9"/>
      <c r="B422" s="9"/>
      <c r="C422" s="9"/>
      <c r="D422" s="9"/>
      <c r="E422" s="9"/>
    </row>
    <row r="423" spans="1:5" ht="15.75" customHeight="1">
      <c r="A423" s="9"/>
      <c r="B423" s="9"/>
      <c r="C423" s="9"/>
      <c r="D423" s="9"/>
      <c r="E423" s="9"/>
    </row>
    <row r="424" spans="1:5" ht="15.75" customHeight="1">
      <c r="A424" s="9"/>
      <c r="B424" s="9"/>
      <c r="C424" s="9"/>
      <c r="D424" s="9"/>
      <c r="E424" s="9"/>
    </row>
    <row r="425" spans="1:5" ht="15.75" customHeight="1">
      <c r="A425" s="9"/>
      <c r="B425" s="9"/>
      <c r="C425" s="9"/>
      <c r="D425" s="9"/>
      <c r="E425" s="9"/>
    </row>
    <row r="426" spans="1:5" ht="15.75" customHeight="1">
      <c r="A426" s="9"/>
      <c r="B426" s="9"/>
      <c r="C426" s="9"/>
      <c r="D426" s="9"/>
      <c r="E426" s="9"/>
    </row>
    <row r="427" spans="1:5" ht="15.75" customHeight="1">
      <c r="A427" s="9"/>
      <c r="B427" s="9"/>
      <c r="C427" s="9"/>
      <c r="D427" s="9"/>
      <c r="E427" s="9"/>
    </row>
    <row r="428" spans="1:5" ht="15.75" customHeight="1">
      <c r="A428" s="9"/>
      <c r="B428" s="9"/>
      <c r="C428" s="9"/>
      <c r="D428" s="9"/>
      <c r="E428" s="9"/>
    </row>
    <row r="429" spans="1:5" ht="15.75" customHeight="1">
      <c r="A429" s="9"/>
      <c r="B429" s="9"/>
      <c r="C429" s="9"/>
      <c r="D429" s="9"/>
      <c r="E429" s="9"/>
    </row>
    <row r="430" spans="1:5" ht="15.75" customHeight="1">
      <c r="A430" s="9"/>
      <c r="B430" s="9"/>
      <c r="C430" s="9"/>
      <c r="D430" s="9"/>
      <c r="E430" s="9"/>
    </row>
    <row r="431" spans="1:5" ht="15.75" customHeight="1">
      <c r="A431" s="9"/>
      <c r="B431" s="9"/>
      <c r="C431" s="9"/>
      <c r="D431" s="9"/>
      <c r="E431" s="9"/>
    </row>
    <row r="432" spans="1:5" ht="15.75" customHeight="1">
      <c r="A432" s="9"/>
      <c r="B432" s="9"/>
      <c r="C432" s="9"/>
      <c r="D432" s="9"/>
      <c r="E432" s="9"/>
    </row>
    <row r="433" spans="1:5" ht="15.75" customHeight="1">
      <c r="A433" s="9"/>
      <c r="B433" s="9"/>
      <c r="C433" s="9"/>
      <c r="D433" s="9"/>
      <c r="E433" s="9"/>
    </row>
    <row r="434" spans="1:5" ht="15.75" customHeight="1">
      <c r="A434" s="9"/>
      <c r="B434" s="9"/>
      <c r="C434" s="9"/>
      <c r="D434" s="9"/>
      <c r="E434" s="9"/>
    </row>
    <row r="435" spans="1:5" ht="15.75" customHeight="1">
      <c r="A435" s="9"/>
      <c r="B435" s="9"/>
      <c r="C435" s="9"/>
      <c r="D435" s="9"/>
      <c r="E435" s="9"/>
    </row>
    <row r="436" spans="1:5" ht="15.75" customHeight="1">
      <c r="A436" s="9"/>
      <c r="B436" s="9"/>
      <c r="C436" s="9"/>
      <c r="D436" s="9"/>
      <c r="E436" s="9"/>
    </row>
    <row r="437" spans="1:5" ht="15.75" customHeight="1">
      <c r="A437" s="9"/>
      <c r="B437" s="9"/>
      <c r="C437" s="9"/>
      <c r="D437" s="9"/>
      <c r="E437" s="9"/>
    </row>
    <row r="438" spans="1:5" ht="15.75" customHeight="1">
      <c r="A438" s="9"/>
      <c r="B438" s="9"/>
      <c r="C438" s="9"/>
      <c r="D438" s="9"/>
      <c r="E438" s="9"/>
    </row>
    <row r="439" spans="1:5" ht="15.75" customHeight="1">
      <c r="A439" s="9"/>
      <c r="B439" s="9"/>
      <c r="C439" s="9"/>
      <c r="D439" s="9"/>
      <c r="E439" s="9"/>
    </row>
    <row r="440" spans="1:5" ht="15.75" customHeight="1">
      <c r="A440" s="9"/>
      <c r="B440" s="9"/>
      <c r="C440" s="9"/>
      <c r="D440" s="9"/>
      <c r="E440" s="9"/>
    </row>
    <row r="441" spans="1:5" ht="15.75" customHeight="1">
      <c r="A441" s="9"/>
      <c r="B441" s="9"/>
      <c r="C441" s="9"/>
      <c r="D441" s="9"/>
      <c r="E441" s="9"/>
    </row>
    <row r="442" spans="1:5" ht="15.75" customHeight="1">
      <c r="A442" s="9"/>
      <c r="B442" s="9"/>
      <c r="C442" s="9"/>
      <c r="D442" s="9"/>
      <c r="E442" s="9"/>
    </row>
    <row r="443" spans="1:5" ht="15.75" customHeight="1">
      <c r="A443" s="9"/>
      <c r="B443" s="9"/>
      <c r="C443" s="9"/>
      <c r="D443" s="9"/>
      <c r="E443" s="9"/>
    </row>
    <row r="444" spans="1:5" ht="15.75" customHeight="1">
      <c r="A444" s="9"/>
      <c r="B444" s="9"/>
      <c r="C444" s="9"/>
      <c r="D444" s="9"/>
      <c r="E444" s="9"/>
    </row>
    <row r="445" spans="1:5" ht="15.75" customHeight="1">
      <c r="A445" s="9"/>
      <c r="B445" s="9"/>
      <c r="C445" s="9"/>
      <c r="D445" s="9"/>
      <c r="E445" s="9"/>
    </row>
    <row r="446" spans="1:5" ht="15.75" customHeight="1">
      <c r="A446" s="9"/>
      <c r="B446" s="9"/>
      <c r="C446" s="9"/>
      <c r="D446" s="9"/>
      <c r="E446" s="9"/>
    </row>
    <row r="447" spans="1:5" ht="15.75" customHeight="1">
      <c r="A447" s="9"/>
      <c r="B447" s="9"/>
      <c r="C447" s="9"/>
      <c r="D447" s="9"/>
      <c r="E447" s="9"/>
    </row>
    <row r="448" spans="1:5" ht="15.75" customHeight="1">
      <c r="A448" s="9"/>
      <c r="B448" s="9"/>
      <c r="C448" s="9"/>
      <c r="D448" s="9"/>
      <c r="E448" s="9"/>
    </row>
    <row r="449" spans="1:5" ht="15.75" customHeight="1">
      <c r="A449" s="9"/>
      <c r="B449" s="9"/>
      <c r="C449" s="9"/>
      <c r="D449" s="9"/>
      <c r="E449" s="9"/>
    </row>
    <row r="450" spans="1:5" ht="15.75" customHeight="1">
      <c r="A450" s="9"/>
      <c r="B450" s="9"/>
      <c r="C450" s="9"/>
      <c r="D450" s="9"/>
      <c r="E450" s="9"/>
    </row>
    <row r="451" spans="1:5" ht="15.75" customHeight="1">
      <c r="A451" s="9"/>
      <c r="B451" s="9"/>
      <c r="C451" s="9"/>
      <c r="D451" s="9"/>
      <c r="E451" s="9"/>
    </row>
    <row r="452" spans="1:5" ht="15.75" customHeight="1">
      <c r="A452" s="9"/>
      <c r="B452" s="9"/>
      <c r="C452" s="9"/>
      <c r="D452" s="9"/>
      <c r="E452" s="9"/>
    </row>
    <row r="453" spans="1:5" ht="15.75" customHeight="1">
      <c r="A453" s="9"/>
      <c r="B453" s="9"/>
      <c r="C453" s="9"/>
      <c r="D453" s="9"/>
      <c r="E453" s="9"/>
    </row>
    <row r="454" spans="1:5" ht="15.75" customHeight="1">
      <c r="A454" s="9"/>
      <c r="B454" s="9"/>
      <c r="C454" s="9"/>
      <c r="D454" s="9"/>
      <c r="E454" s="9"/>
    </row>
    <row r="455" spans="1:5" ht="15.75" customHeight="1">
      <c r="A455" s="9"/>
      <c r="B455" s="9"/>
      <c r="C455" s="9"/>
      <c r="D455" s="9"/>
      <c r="E455" s="9"/>
    </row>
    <row r="456" spans="1:5" ht="15.75" customHeight="1">
      <c r="A456" s="9"/>
      <c r="B456" s="9"/>
      <c r="C456" s="9"/>
      <c r="D456" s="9"/>
      <c r="E456" s="9"/>
    </row>
    <row r="457" spans="1:5" ht="15.75" customHeight="1">
      <c r="A457" s="9"/>
      <c r="B457" s="9"/>
      <c r="C457" s="9"/>
      <c r="D457" s="9"/>
      <c r="E457" s="9"/>
    </row>
    <row r="458" spans="1:5" ht="15.75" customHeight="1">
      <c r="A458" s="9"/>
      <c r="B458" s="9"/>
      <c r="C458" s="9"/>
      <c r="D458" s="9"/>
      <c r="E458" s="9"/>
    </row>
    <row r="459" spans="1:5" ht="15.75" customHeight="1">
      <c r="A459" s="9"/>
      <c r="B459" s="9"/>
      <c r="C459" s="9"/>
      <c r="D459" s="9"/>
      <c r="E459" s="9"/>
    </row>
    <row r="460" spans="1:5" ht="15.75" customHeight="1">
      <c r="A460" s="9"/>
      <c r="B460" s="9"/>
      <c r="C460" s="9"/>
      <c r="D460" s="9"/>
      <c r="E460" s="9"/>
    </row>
    <row r="461" spans="1:5" ht="15.75" customHeight="1">
      <c r="A461" s="9"/>
      <c r="B461" s="9"/>
      <c r="C461" s="9"/>
      <c r="D461" s="9"/>
      <c r="E461" s="9"/>
    </row>
    <row r="462" spans="1:5" ht="15.75" customHeight="1">
      <c r="A462" s="9"/>
      <c r="B462" s="9"/>
      <c r="C462" s="9"/>
      <c r="D462" s="9"/>
      <c r="E462" s="9"/>
    </row>
    <row r="463" spans="1:5" ht="15.75" customHeight="1">
      <c r="A463" s="9"/>
      <c r="B463" s="9"/>
      <c r="C463" s="9"/>
      <c r="D463" s="9"/>
      <c r="E463" s="9"/>
    </row>
    <row r="464" spans="1:5" ht="15.75" customHeight="1">
      <c r="A464" s="9"/>
      <c r="B464" s="9"/>
      <c r="C464" s="9"/>
      <c r="D464" s="9"/>
      <c r="E464" s="9"/>
    </row>
    <row r="465" spans="1:5" ht="15.75" customHeight="1">
      <c r="A465" s="9"/>
      <c r="B465" s="9"/>
      <c r="C465" s="9"/>
      <c r="D465" s="9"/>
      <c r="E465" s="9"/>
    </row>
    <row r="466" spans="1:5" ht="15.75" customHeight="1">
      <c r="A466" s="9"/>
      <c r="B466" s="9"/>
      <c r="C466" s="9"/>
      <c r="D466" s="9"/>
      <c r="E466" s="9"/>
    </row>
    <row r="467" spans="1:5" ht="15.75" customHeight="1">
      <c r="A467" s="9"/>
      <c r="B467" s="9"/>
      <c r="C467" s="9"/>
      <c r="D467" s="9"/>
      <c r="E467" s="9"/>
    </row>
    <row r="468" spans="1:5" ht="15.75" customHeight="1">
      <c r="A468" s="9"/>
      <c r="B468" s="9"/>
      <c r="C468" s="9"/>
      <c r="D468" s="9"/>
      <c r="E468" s="9"/>
    </row>
    <row r="469" spans="1:5" ht="15.75" customHeight="1">
      <c r="A469" s="9"/>
      <c r="B469" s="9"/>
      <c r="C469" s="9"/>
      <c r="D469" s="9"/>
      <c r="E469" s="9"/>
    </row>
    <row r="470" spans="1:5" ht="15.75" customHeight="1">
      <c r="A470" s="9"/>
      <c r="B470" s="9"/>
      <c r="C470" s="9"/>
      <c r="D470" s="9"/>
      <c r="E470" s="9"/>
    </row>
    <row r="471" spans="1:5" ht="15.75" customHeight="1">
      <c r="A471" s="9"/>
      <c r="B471" s="9"/>
      <c r="C471" s="9"/>
      <c r="D471" s="9"/>
      <c r="E471" s="9"/>
    </row>
    <row r="472" spans="1:5" ht="15.75" customHeight="1">
      <c r="A472" s="9"/>
      <c r="B472" s="9"/>
      <c r="C472" s="9"/>
      <c r="D472" s="9"/>
      <c r="E472" s="9"/>
    </row>
    <row r="473" spans="1:5" ht="15.75" customHeight="1">
      <c r="A473" s="9"/>
      <c r="B473" s="9"/>
      <c r="C473" s="9"/>
      <c r="D473" s="9"/>
      <c r="E473" s="9"/>
    </row>
    <row r="474" spans="1:5" ht="15.75" customHeight="1">
      <c r="A474" s="9"/>
      <c r="B474" s="9"/>
      <c r="C474" s="9"/>
      <c r="D474" s="9"/>
      <c r="E474" s="9"/>
    </row>
    <row r="475" spans="1:5" ht="15.75" customHeight="1">
      <c r="A475" s="9"/>
      <c r="B475" s="9"/>
      <c r="C475" s="9"/>
      <c r="D475" s="9"/>
      <c r="E475" s="9"/>
    </row>
    <row r="476" spans="1:5" ht="15.75" customHeight="1">
      <c r="A476" s="9"/>
      <c r="B476" s="9"/>
      <c r="C476" s="9"/>
      <c r="D476" s="9"/>
      <c r="E476" s="9"/>
    </row>
    <row r="477" spans="1:5" ht="15.75" customHeight="1">
      <c r="A477" s="9"/>
      <c r="B477" s="9"/>
      <c r="C477" s="9"/>
      <c r="D477" s="9"/>
      <c r="E477" s="9"/>
    </row>
    <row r="478" spans="1:5" ht="15.75" customHeight="1">
      <c r="A478" s="9"/>
      <c r="B478" s="9"/>
      <c r="C478" s="9"/>
      <c r="D478" s="9"/>
      <c r="E478" s="9"/>
    </row>
    <row r="479" spans="1:5" ht="15.75" customHeight="1">
      <c r="A479" s="9"/>
      <c r="B479" s="9"/>
      <c r="C479" s="9"/>
      <c r="D479" s="9"/>
      <c r="E479" s="9"/>
    </row>
    <row r="480" spans="1:5" ht="15.75" customHeight="1">
      <c r="A480" s="9"/>
      <c r="B480" s="9"/>
      <c r="C480" s="9"/>
      <c r="D480" s="9"/>
      <c r="E480" s="9"/>
    </row>
    <row r="481" spans="1:5" ht="15.75" customHeight="1">
      <c r="A481" s="9"/>
      <c r="B481" s="9"/>
      <c r="C481" s="9"/>
      <c r="D481" s="9"/>
      <c r="E481" s="9"/>
    </row>
    <row r="482" spans="1:5" ht="15.75" customHeight="1">
      <c r="A482" s="9"/>
      <c r="B482" s="9"/>
      <c r="C482" s="9"/>
      <c r="D482" s="9"/>
      <c r="E482" s="9"/>
    </row>
    <row r="483" spans="1:5" ht="15.75" customHeight="1">
      <c r="A483" s="9"/>
      <c r="B483" s="9"/>
      <c r="C483" s="9"/>
      <c r="D483" s="9"/>
      <c r="E483" s="9"/>
    </row>
    <row r="484" spans="1:5" ht="15.75" customHeight="1">
      <c r="A484" s="9"/>
      <c r="B484" s="9"/>
      <c r="C484" s="9"/>
      <c r="D484" s="9"/>
      <c r="E484" s="9"/>
    </row>
    <row r="485" spans="1:5" ht="15.75" customHeight="1">
      <c r="A485" s="9"/>
      <c r="B485" s="9"/>
      <c r="C485" s="9"/>
      <c r="D485" s="9"/>
      <c r="E485" s="9"/>
    </row>
    <row r="486" spans="1:5" ht="15.75" customHeight="1">
      <c r="A486" s="9"/>
      <c r="B486" s="9"/>
      <c r="C486" s="9"/>
      <c r="D486" s="9"/>
      <c r="E486" s="9"/>
    </row>
    <row r="487" spans="1:5" ht="15.75" customHeight="1">
      <c r="A487" s="9"/>
      <c r="B487" s="9"/>
      <c r="C487" s="9"/>
      <c r="D487" s="9"/>
      <c r="E487" s="9"/>
    </row>
    <row r="488" spans="1:5" ht="15.75" customHeight="1">
      <c r="A488" s="9"/>
      <c r="B488" s="9"/>
      <c r="C488" s="9"/>
      <c r="D488" s="9"/>
      <c r="E488" s="9"/>
    </row>
    <row r="489" spans="1:5" ht="15.75" customHeight="1">
      <c r="A489" s="9"/>
      <c r="B489" s="9"/>
      <c r="C489" s="9"/>
      <c r="D489" s="9"/>
      <c r="E489" s="9"/>
    </row>
    <row r="490" spans="1:5" ht="15.75" customHeight="1">
      <c r="A490" s="9"/>
      <c r="B490" s="9"/>
      <c r="C490" s="9"/>
      <c r="D490" s="9"/>
      <c r="E490" s="9"/>
    </row>
    <row r="491" spans="1:5" ht="15.75" customHeight="1">
      <c r="A491" s="9"/>
      <c r="B491" s="9"/>
      <c r="C491" s="9"/>
      <c r="D491" s="9"/>
      <c r="E491" s="9"/>
    </row>
    <row r="492" spans="1:5" ht="15.75" customHeight="1">
      <c r="A492" s="9"/>
      <c r="B492" s="9"/>
      <c r="C492" s="9"/>
      <c r="D492" s="9"/>
      <c r="E492" s="9"/>
    </row>
    <row r="493" spans="1:5" ht="15.75" customHeight="1">
      <c r="A493" s="9"/>
      <c r="B493" s="9"/>
      <c r="C493" s="9"/>
      <c r="D493" s="9"/>
      <c r="E493" s="9"/>
    </row>
    <row r="494" spans="1:5" ht="15.75" customHeight="1">
      <c r="A494" s="9"/>
      <c r="B494" s="9"/>
      <c r="C494" s="9"/>
      <c r="D494" s="9"/>
      <c r="E494" s="9"/>
    </row>
    <row r="495" spans="1:5" ht="15.75" customHeight="1">
      <c r="A495" s="9"/>
      <c r="B495" s="9"/>
      <c r="C495" s="9"/>
      <c r="D495" s="9"/>
      <c r="E495" s="9"/>
    </row>
    <row r="496" spans="1:5" ht="15.75" customHeight="1">
      <c r="A496" s="9"/>
      <c r="B496" s="9"/>
      <c r="C496" s="9"/>
      <c r="D496" s="9"/>
      <c r="E496" s="9"/>
    </row>
    <row r="497" spans="1:5" ht="15.75" customHeight="1">
      <c r="A497" s="9"/>
      <c r="B497" s="9"/>
      <c r="C497" s="9"/>
      <c r="D497" s="9"/>
      <c r="E497" s="9"/>
    </row>
    <row r="498" spans="1:5" ht="15.75" customHeight="1">
      <c r="A498" s="9"/>
      <c r="B498" s="9"/>
      <c r="C498" s="9"/>
      <c r="D498" s="9"/>
      <c r="E498" s="9"/>
    </row>
    <row r="499" spans="1:5" ht="15.75" customHeight="1">
      <c r="A499" s="9"/>
      <c r="B499" s="9"/>
      <c r="C499" s="9"/>
      <c r="D499" s="9"/>
      <c r="E499" s="9"/>
    </row>
    <row r="500" spans="1:5" ht="15.75" customHeight="1">
      <c r="A500" s="9"/>
      <c r="B500" s="9"/>
      <c r="C500" s="9"/>
      <c r="D500" s="9"/>
      <c r="E500" s="9"/>
    </row>
    <row r="501" spans="1:5" ht="15.75" customHeight="1">
      <c r="A501" s="9"/>
      <c r="B501" s="9"/>
      <c r="C501" s="9"/>
      <c r="D501" s="9"/>
      <c r="E501" s="9"/>
    </row>
    <row r="502" spans="1:5" ht="15.75" customHeight="1">
      <c r="A502" s="9"/>
      <c r="B502" s="9"/>
      <c r="C502" s="9"/>
      <c r="D502" s="9"/>
      <c r="E502" s="9"/>
    </row>
    <row r="503" spans="1:5" ht="15.75" customHeight="1">
      <c r="A503" s="9"/>
      <c r="B503" s="9"/>
      <c r="C503" s="9"/>
      <c r="D503" s="9"/>
      <c r="E503" s="9"/>
    </row>
    <row r="504" spans="1:5" ht="15.75" customHeight="1">
      <c r="A504" s="9"/>
      <c r="B504" s="9"/>
      <c r="C504" s="9"/>
      <c r="D504" s="9"/>
      <c r="E504" s="9"/>
    </row>
    <row r="505" spans="1:5" ht="15.75" customHeight="1">
      <c r="A505" s="9"/>
      <c r="B505" s="9"/>
      <c r="C505" s="9"/>
      <c r="D505" s="9"/>
      <c r="E505" s="9"/>
    </row>
    <row r="506" spans="1:5" ht="15.75" customHeight="1">
      <c r="A506" s="9"/>
      <c r="B506" s="9"/>
      <c r="C506" s="9"/>
      <c r="D506" s="9"/>
      <c r="E506" s="9"/>
    </row>
    <row r="507" spans="1:5" ht="15.75" customHeight="1">
      <c r="A507" s="9"/>
      <c r="B507" s="9"/>
      <c r="C507" s="9"/>
      <c r="D507" s="9"/>
      <c r="E507" s="9"/>
    </row>
    <row r="508" spans="1:5" ht="15.75" customHeight="1">
      <c r="A508" s="9"/>
      <c r="B508" s="9"/>
      <c r="C508" s="9"/>
      <c r="D508" s="9"/>
      <c r="E508" s="9"/>
    </row>
    <row r="509" spans="1:5" ht="15.75" customHeight="1">
      <c r="A509" s="9"/>
      <c r="B509" s="9"/>
      <c r="C509" s="9"/>
      <c r="D509" s="9"/>
      <c r="E509" s="9"/>
    </row>
    <row r="510" spans="1:5" ht="15.75" customHeight="1">
      <c r="A510" s="9"/>
      <c r="B510" s="9"/>
      <c r="C510" s="9"/>
      <c r="D510" s="9"/>
      <c r="E510" s="9"/>
    </row>
    <row r="511" spans="1:5" ht="15.75" customHeight="1">
      <c r="A511" s="9"/>
      <c r="B511" s="9"/>
      <c r="C511" s="9"/>
      <c r="D511" s="9"/>
      <c r="E511" s="9"/>
    </row>
    <row r="512" spans="1:5" ht="15.75" customHeight="1">
      <c r="A512" s="9"/>
      <c r="B512" s="9"/>
      <c r="C512" s="9"/>
      <c r="D512" s="9"/>
      <c r="E512" s="9"/>
    </row>
    <row r="513" spans="1:5" ht="15.75" customHeight="1">
      <c r="A513" s="9"/>
      <c r="B513" s="9"/>
      <c r="C513" s="9"/>
      <c r="D513" s="9"/>
      <c r="E513" s="9"/>
    </row>
    <row r="514" spans="1:5" ht="15.75" customHeight="1">
      <c r="A514" s="9"/>
      <c r="B514" s="9"/>
      <c r="C514" s="9"/>
      <c r="D514" s="9"/>
      <c r="E514" s="9"/>
    </row>
    <row r="515" spans="1:5" ht="15.75" customHeight="1">
      <c r="A515" s="9"/>
      <c r="B515" s="9"/>
      <c r="C515" s="9"/>
      <c r="D515" s="9"/>
      <c r="E515" s="9"/>
    </row>
    <row r="516" spans="1:5" ht="15.75" customHeight="1">
      <c r="A516" s="9"/>
      <c r="B516" s="9"/>
      <c r="C516" s="9"/>
      <c r="D516" s="9"/>
      <c r="E516" s="9"/>
    </row>
    <row r="517" spans="1:5" ht="15.75" customHeight="1">
      <c r="A517" s="9"/>
      <c r="B517" s="9"/>
      <c r="C517" s="9"/>
      <c r="D517" s="9"/>
      <c r="E517" s="9"/>
    </row>
    <row r="518" spans="1:5" ht="15.75" customHeight="1">
      <c r="A518" s="9"/>
      <c r="B518" s="9"/>
      <c r="C518" s="9"/>
      <c r="D518" s="9"/>
      <c r="E518" s="9"/>
    </row>
    <row r="519" spans="1:5" ht="15.75" customHeight="1">
      <c r="A519" s="9"/>
      <c r="B519" s="9"/>
      <c r="C519" s="9"/>
      <c r="D519" s="9"/>
      <c r="E519" s="9"/>
    </row>
    <row r="520" spans="1:5" ht="15.75" customHeight="1">
      <c r="A520" s="9"/>
      <c r="B520" s="9"/>
      <c r="C520" s="9"/>
      <c r="D520" s="9"/>
      <c r="E520" s="9"/>
    </row>
    <row r="521" spans="1:5" ht="15.75" customHeight="1">
      <c r="A521" s="9"/>
      <c r="B521" s="9"/>
      <c r="C521" s="9"/>
      <c r="D521" s="9"/>
      <c r="E521" s="9"/>
    </row>
    <row r="522" spans="1:5" ht="15.75" customHeight="1">
      <c r="A522" s="9"/>
      <c r="B522" s="9"/>
      <c r="C522" s="9"/>
      <c r="D522" s="9"/>
      <c r="E522" s="9"/>
    </row>
    <row r="523" spans="1:5" ht="15.75" customHeight="1">
      <c r="A523" s="9"/>
      <c r="B523" s="9"/>
      <c r="C523" s="9"/>
      <c r="D523" s="9"/>
      <c r="E523" s="9"/>
    </row>
    <row r="524" spans="1:5" ht="15.75" customHeight="1">
      <c r="A524" s="9"/>
      <c r="B524" s="9"/>
      <c r="C524" s="9"/>
      <c r="D524" s="9"/>
      <c r="E524" s="9"/>
    </row>
    <row r="525" spans="1:5" ht="15.75" customHeight="1">
      <c r="A525" s="9"/>
      <c r="B525" s="9"/>
      <c r="C525" s="9"/>
      <c r="D525" s="9"/>
      <c r="E525" s="9"/>
    </row>
    <row r="526" spans="1:5" ht="15.75" customHeight="1">
      <c r="A526" s="9"/>
      <c r="B526" s="9"/>
      <c r="C526" s="9"/>
      <c r="D526" s="9"/>
      <c r="E526" s="9"/>
    </row>
    <row r="527" spans="1:5" ht="15.75" customHeight="1">
      <c r="A527" s="9"/>
      <c r="B527" s="9"/>
      <c r="C527" s="9"/>
      <c r="D527" s="9"/>
      <c r="E527" s="9"/>
    </row>
    <row r="528" spans="1:5" ht="15.75" customHeight="1">
      <c r="A528" s="9"/>
      <c r="B528" s="9"/>
      <c r="C528" s="9"/>
      <c r="D528" s="9"/>
      <c r="E528" s="9"/>
    </row>
    <row r="529" spans="1:5" ht="15.75" customHeight="1">
      <c r="A529" s="9"/>
      <c r="B529" s="9"/>
      <c r="C529" s="9"/>
      <c r="D529" s="9"/>
      <c r="E529" s="9"/>
    </row>
    <row r="530" spans="1:5" ht="15.75" customHeight="1">
      <c r="A530" s="9"/>
      <c r="B530" s="9"/>
      <c r="C530" s="9"/>
      <c r="D530" s="9"/>
      <c r="E530" s="9"/>
    </row>
    <row r="531" spans="1:5" ht="15.75" customHeight="1">
      <c r="A531" s="9"/>
      <c r="B531" s="9"/>
      <c r="C531" s="9"/>
      <c r="D531" s="9"/>
      <c r="E531" s="9"/>
    </row>
    <row r="532" spans="1:5" ht="15.75" customHeight="1">
      <c r="A532" s="9"/>
      <c r="B532" s="9"/>
      <c r="C532" s="9"/>
      <c r="D532" s="9"/>
      <c r="E532" s="9"/>
    </row>
    <row r="533" spans="1:5" ht="15.75" customHeight="1">
      <c r="A533" s="9"/>
      <c r="B533" s="9"/>
      <c r="C533" s="9"/>
      <c r="D533" s="9"/>
      <c r="E533" s="9"/>
    </row>
    <row r="534" spans="1:5" ht="15.75" customHeight="1">
      <c r="A534" s="9"/>
      <c r="B534" s="9"/>
      <c r="C534" s="9"/>
      <c r="D534" s="9"/>
      <c r="E534" s="9"/>
    </row>
    <row r="535" spans="1:5" ht="15.75" customHeight="1">
      <c r="A535" s="9"/>
      <c r="B535" s="9"/>
      <c r="C535" s="9"/>
      <c r="D535" s="9"/>
      <c r="E535" s="9"/>
    </row>
    <row r="536" spans="1:5" ht="15.75" customHeight="1">
      <c r="A536" s="9"/>
      <c r="B536" s="9"/>
      <c r="C536" s="9"/>
      <c r="D536" s="9"/>
      <c r="E536" s="9"/>
    </row>
    <row r="537" spans="1:5" ht="15.75" customHeight="1">
      <c r="A537" s="9"/>
      <c r="B537" s="9"/>
      <c r="C537" s="9"/>
      <c r="D537" s="9"/>
      <c r="E537" s="9"/>
    </row>
    <row r="538" spans="1:5" ht="15.75" customHeight="1">
      <c r="A538" s="9"/>
      <c r="B538" s="9"/>
      <c r="C538" s="9"/>
      <c r="D538" s="9"/>
      <c r="E538" s="9"/>
    </row>
    <row r="539" spans="1:5" ht="15.75" customHeight="1">
      <c r="A539" s="9"/>
      <c r="B539" s="9"/>
      <c r="C539" s="9"/>
      <c r="D539" s="9"/>
      <c r="E539" s="9"/>
    </row>
    <row r="540" spans="1:5" ht="15.75" customHeight="1">
      <c r="A540" s="9"/>
      <c r="B540" s="9"/>
      <c r="C540" s="9"/>
      <c r="D540" s="9"/>
      <c r="E540" s="9"/>
    </row>
    <row r="541" spans="1:5" ht="15.75" customHeight="1">
      <c r="A541" s="9"/>
      <c r="B541" s="9"/>
      <c r="C541" s="9"/>
      <c r="D541" s="9"/>
      <c r="E541" s="9"/>
    </row>
    <row r="542" spans="1:5" ht="15.75" customHeight="1">
      <c r="A542" s="9"/>
      <c r="B542" s="9"/>
      <c r="C542" s="9"/>
      <c r="D542" s="9"/>
      <c r="E542" s="9"/>
    </row>
    <row r="543" spans="1:5" ht="15.75" customHeight="1">
      <c r="A543" s="9"/>
      <c r="B543" s="9"/>
      <c r="C543" s="9"/>
      <c r="D543" s="9"/>
      <c r="E543" s="9"/>
    </row>
    <row r="544" spans="1:5" ht="15.75" customHeight="1">
      <c r="A544" s="9"/>
      <c r="B544" s="9"/>
      <c r="C544" s="9"/>
      <c r="D544" s="9"/>
      <c r="E544" s="9"/>
    </row>
    <row r="545" spans="1:5" ht="15.75" customHeight="1">
      <c r="A545" s="9"/>
      <c r="B545" s="9"/>
      <c r="C545" s="9"/>
      <c r="D545" s="9"/>
      <c r="E545" s="9"/>
    </row>
    <row r="546" spans="1:5" ht="15.75" customHeight="1">
      <c r="A546" s="9"/>
      <c r="B546" s="9"/>
      <c r="C546" s="9"/>
      <c r="D546" s="9"/>
      <c r="E546" s="9"/>
    </row>
    <row r="547" spans="1:5" ht="15.75" customHeight="1">
      <c r="A547" s="9"/>
      <c r="B547" s="9"/>
      <c r="C547" s="9"/>
      <c r="D547" s="9"/>
      <c r="E547" s="9"/>
    </row>
    <row r="548" spans="1:5" ht="15.75" customHeight="1">
      <c r="A548" s="9"/>
      <c r="B548" s="9"/>
      <c r="C548" s="9"/>
      <c r="D548" s="9"/>
      <c r="E548" s="9"/>
    </row>
    <row r="549" spans="1:5" ht="15.75" customHeight="1">
      <c r="A549" s="9"/>
      <c r="B549" s="9"/>
      <c r="C549" s="9"/>
      <c r="D549" s="9"/>
      <c r="E549" s="9"/>
    </row>
    <row r="550" spans="1:5" ht="15.75" customHeight="1">
      <c r="A550" s="9"/>
      <c r="B550" s="9"/>
      <c r="C550" s="9"/>
      <c r="D550" s="9"/>
      <c r="E550" s="9"/>
    </row>
    <row r="551" spans="1:5" ht="15.75" customHeight="1">
      <c r="A551" s="9"/>
      <c r="B551" s="9"/>
      <c r="C551" s="9"/>
      <c r="D551" s="9"/>
      <c r="E551" s="9"/>
    </row>
    <row r="552" spans="1:5" ht="15.75" customHeight="1">
      <c r="A552" s="9"/>
      <c r="B552" s="9"/>
      <c r="C552" s="9"/>
      <c r="D552" s="9"/>
      <c r="E552" s="9"/>
    </row>
    <row r="553" spans="1:5" ht="15.75" customHeight="1">
      <c r="A553" s="9"/>
      <c r="B553" s="9"/>
      <c r="C553" s="9"/>
      <c r="D553" s="9"/>
      <c r="E553" s="9"/>
    </row>
    <row r="554" spans="1:5" ht="15.75" customHeight="1">
      <c r="A554" s="9"/>
      <c r="B554" s="9"/>
      <c r="C554" s="9"/>
      <c r="D554" s="9"/>
      <c r="E554" s="9"/>
    </row>
    <row r="555" spans="1:5" ht="15.75" customHeight="1">
      <c r="A555" s="9"/>
      <c r="B555" s="9"/>
      <c r="C555" s="9"/>
      <c r="D555" s="9"/>
      <c r="E555" s="9"/>
    </row>
    <row r="556" spans="1:5" ht="15.75" customHeight="1">
      <c r="A556" s="9"/>
      <c r="B556" s="9"/>
      <c r="C556" s="9"/>
      <c r="D556" s="9"/>
      <c r="E556" s="9"/>
    </row>
    <row r="557" spans="1:5" ht="15.75" customHeight="1">
      <c r="A557" s="9"/>
      <c r="B557" s="9"/>
      <c r="C557" s="9"/>
      <c r="D557" s="9"/>
      <c r="E557" s="9"/>
    </row>
    <row r="558" spans="1:5" ht="15.75" customHeight="1">
      <c r="A558" s="9"/>
      <c r="B558" s="9"/>
      <c r="C558" s="9"/>
      <c r="D558" s="9"/>
      <c r="E558" s="9"/>
    </row>
    <row r="559" spans="1:5" ht="15.75" customHeight="1">
      <c r="A559" s="9"/>
      <c r="B559" s="9"/>
      <c r="C559" s="9"/>
      <c r="D559" s="9"/>
      <c r="E559" s="9"/>
    </row>
    <row r="560" spans="1:5" ht="15.75" customHeight="1">
      <c r="A560" s="9"/>
      <c r="B560" s="9"/>
      <c r="C560" s="9"/>
      <c r="D560" s="9"/>
      <c r="E560" s="9"/>
    </row>
    <row r="561" spans="1:5" ht="15.75" customHeight="1">
      <c r="A561" s="9"/>
      <c r="B561" s="9"/>
      <c r="C561" s="9"/>
      <c r="D561" s="9"/>
      <c r="E561" s="9"/>
    </row>
    <row r="562" spans="1:5" ht="15.75" customHeight="1">
      <c r="A562" s="9"/>
      <c r="B562" s="9"/>
      <c r="C562" s="9"/>
      <c r="D562" s="9"/>
      <c r="E562" s="9"/>
    </row>
    <row r="563" spans="1:5" ht="15.75" customHeight="1">
      <c r="A563" s="9"/>
      <c r="B563" s="9"/>
      <c r="C563" s="9"/>
      <c r="D563" s="9"/>
      <c r="E563" s="9"/>
    </row>
    <row r="564" spans="1:5" ht="15.75" customHeight="1">
      <c r="A564" s="9"/>
      <c r="B564" s="9"/>
      <c r="C564" s="9"/>
      <c r="D564" s="9"/>
      <c r="E564" s="9"/>
    </row>
    <row r="565" spans="1:5" ht="15.75" customHeight="1">
      <c r="A565" s="9"/>
      <c r="B565" s="9"/>
      <c r="C565" s="9"/>
      <c r="D565" s="9"/>
      <c r="E565" s="9"/>
    </row>
    <row r="566" spans="1:5" ht="15.75" customHeight="1">
      <c r="A566" s="9"/>
      <c r="B566" s="9"/>
      <c r="C566" s="9"/>
      <c r="D566" s="9"/>
      <c r="E566" s="9"/>
    </row>
    <row r="567" spans="1:5" ht="15.75" customHeight="1">
      <c r="A567" s="9"/>
      <c r="B567" s="9"/>
      <c r="C567" s="9"/>
      <c r="D567" s="9"/>
      <c r="E567" s="9"/>
    </row>
    <row r="568" spans="1:5" ht="15.75" customHeight="1">
      <c r="A568" s="9"/>
      <c r="B568" s="9"/>
      <c r="C568" s="9"/>
      <c r="D568" s="9"/>
      <c r="E568" s="9"/>
    </row>
    <row r="569" spans="1:5" ht="15.75" customHeight="1">
      <c r="A569" s="9"/>
      <c r="B569" s="9"/>
      <c r="C569" s="9"/>
      <c r="D569" s="9"/>
      <c r="E569" s="9"/>
    </row>
    <row r="570" spans="1:5" ht="15.75" customHeight="1">
      <c r="A570" s="9"/>
      <c r="B570" s="9"/>
      <c r="C570" s="9"/>
      <c r="D570" s="9"/>
      <c r="E570" s="9"/>
    </row>
    <row r="571" spans="1:5" ht="15.75" customHeight="1">
      <c r="A571" s="9"/>
      <c r="B571" s="9"/>
      <c r="C571" s="9"/>
      <c r="D571" s="9"/>
      <c r="E571" s="9"/>
    </row>
    <row r="572" spans="1:5" ht="15.75" customHeight="1">
      <c r="A572" s="9"/>
      <c r="B572" s="9"/>
      <c r="C572" s="9"/>
      <c r="D572" s="9"/>
      <c r="E572" s="9"/>
    </row>
    <row r="573" spans="1:5" ht="15.75" customHeight="1">
      <c r="A573" s="9"/>
      <c r="B573" s="9"/>
      <c r="C573" s="9"/>
      <c r="D573" s="9"/>
      <c r="E573" s="9"/>
    </row>
    <row r="574" spans="1:5" ht="15.75" customHeight="1">
      <c r="A574" s="9"/>
      <c r="B574" s="9"/>
      <c r="C574" s="9"/>
      <c r="D574" s="9"/>
      <c r="E574" s="9"/>
    </row>
    <row r="575" spans="1:5" ht="15.75" customHeight="1">
      <c r="A575" s="9"/>
      <c r="B575" s="9"/>
      <c r="C575" s="9"/>
      <c r="D575" s="9"/>
      <c r="E575" s="9"/>
    </row>
    <row r="576" spans="1:5" ht="15.75" customHeight="1">
      <c r="A576" s="9"/>
      <c r="B576" s="9"/>
      <c r="C576" s="9"/>
      <c r="D576" s="9"/>
      <c r="E576" s="9"/>
    </row>
    <row r="577" spans="1:5" ht="15.75" customHeight="1">
      <c r="A577" s="9"/>
      <c r="B577" s="9"/>
      <c r="C577" s="9"/>
      <c r="D577" s="9"/>
      <c r="E577" s="9"/>
    </row>
    <row r="578" spans="1:5" ht="15.75" customHeight="1">
      <c r="A578" s="9"/>
      <c r="B578" s="9"/>
      <c r="C578" s="9"/>
      <c r="D578" s="9"/>
      <c r="E578" s="9"/>
    </row>
    <row r="579" spans="1:5" ht="15.75" customHeight="1">
      <c r="A579" s="9"/>
      <c r="B579" s="9"/>
      <c r="C579" s="9"/>
      <c r="D579" s="9"/>
      <c r="E579" s="9"/>
    </row>
    <row r="580" spans="1:5" ht="15.75" customHeight="1">
      <c r="A580" s="9"/>
      <c r="B580" s="9"/>
      <c r="C580" s="9"/>
      <c r="D580" s="9"/>
      <c r="E580" s="9"/>
    </row>
    <row r="581" spans="1:5" ht="15.75" customHeight="1">
      <c r="A581" s="9"/>
      <c r="B581" s="9"/>
      <c r="C581" s="9"/>
      <c r="D581" s="9"/>
      <c r="E581" s="9"/>
    </row>
    <row r="582" spans="1:5" ht="15.75" customHeight="1">
      <c r="A582" s="9"/>
      <c r="B582" s="9"/>
      <c r="C582" s="9"/>
      <c r="D582" s="9"/>
      <c r="E582" s="9"/>
    </row>
    <row r="583" spans="1:5" ht="15.75" customHeight="1">
      <c r="A583" s="9"/>
      <c r="B583" s="9"/>
      <c r="C583" s="9"/>
      <c r="D583" s="9"/>
      <c r="E583" s="9"/>
    </row>
    <row r="584" spans="1:5" ht="15.75" customHeight="1">
      <c r="A584" s="9"/>
      <c r="B584" s="9"/>
      <c r="C584" s="9"/>
      <c r="D584" s="9"/>
      <c r="E584" s="9"/>
    </row>
    <row r="585" spans="1:5" ht="15.75" customHeight="1">
      <c r="A585" s="9"/>
      <c r="B585" s="9"/>
      <c r="C585" s="9"/>
      <c r="D585" s="9"/>
      <c r="E585" s="9"/>
    </row>
    <row r="586" spans="1:5" ht="15.75" customHeight="1">
      <c r="A586" s="9"/>
      <c r="B586" s="9"/>
      <c r="C586" s="9"/>
      <c r="D586" s="9"/>
      <c r="E586" s="9"/>
    </row>
    <row r="587" spans="1:5" ht="15.75" customHeight="1">
      <c r="A587" s="9"/>
      <c r="B587" s="9"/>
      <c r="C587" s="9"/>
      <c r="D587" s="9"/>
      <c r="E587" s="9"/>
    </row>
    <row r="588" spans="1:5" ht="15.75" customHeight="1">
      <c r="A588" s="9"/>
      <c r="B588" s="9"/>
      <c r="C588" s="9"/>
      <c r="D588" s="9"/>
      <c r="E588" s="9"/>
    </row>
    <row r="589" spans="1:5" ht="15.75" customHeight="1">
      <c r="A589" s="9"/>
      <c r="B589" s="9"/>
      <c r="C589" s="9"/>
      <c r="D589" s="9"/>
      <c r="E589" s="9"/>
    </row>
    <row r="590" spans="1:5" ht="15.75" customHeight="1">
      <c r="A590" s="9"/>
      <c r="B590" s="9"/>
      <c r="C590" s="9"/>
      <c r="D590" s="9"/>
      <c r="E590" s="9"/>
    </row>
    <row r="591" spans="1:5" ht="15.75" customHeight="1">
      <c r="A591" s="9"/>
      <c r="B591" s="9"/>
      <c r="C591" s="9"/>
      <c r="D591" s="9"/>
      <c r="E591" s="9"/>
    </row>
    <row r="592" spans="1:5" ht="15.75" customHeight="1">
      <c r="A592" s="9"/>
      <c r="B592" s="9"/>
      <c r="C592" s="9"/>
      <c r="D592" s="9"/>
      <c r="E592" s="9"/>
    </row>
    <row r="593" spans="1:5" ht="15.75" customHeight="1">
      <c r="A593" s="9"/>
      <c r="B593" s="9"/>
      <c r="C593" s="9"/>
      <c r="D593" s="9"/>
      <c r="E593" s="9"/>
    </row>
    <row r="594" spans="1:5" ht="15.75" customHeight="1">
      <c r="A594" s="9"/>
      <c r="B594" s="9"/>
      <c r="C594" s="9"/>
      <c r="D594" s="9"/>
      <c r="E594" s="9"/>
    </row>
    <row r="595" spans="1:5" ht="15.75" customHeight="1">
      <c r="A595" s="9"/>
      <c r="B595" s="9"/>
      <c r="C595" s="9"/>
      <c r="D595" s="9"/>
      <c r="E595" s="9"/>
    </row>
    <row r="596" spans="1:5" ht="15.75" customHeight="1">
      <c r="A596" s="9"/>
      <c r="B596" s="9"/>
      <c r="C596" s="9"/>
      <c r="D596" s="9"/>
      <c r="E596" s="9"/>
    </row>
    <row r="597" spans="1:5" ht="15.75" customHeight="1">
      <c r="A597" s="9"/>
      <c r="B597" s="9"/>
      <c r="C597" s="9"/>
      <c r="D597" s="9"/>
      <c r="E597" s="9"/>
    </row>
    <row r="598" spans="1:5" ht="15.75" customHeight="1">
      <c r="A598" s="9"/>
      <c r="B598" s="9"/>
      <c r="C598" s="9"/>
      <c r="D598" s="9"/>
      <c r="E598" s="9"/>
    </row>
    <row r="599" spans="1:5" ht="15.75" customHeight="1">
      <c r="A599" s="9"/>
      <c r="B599" s="9"/>
      <c r="C599" s="9"/>
      <c r="D599" s="9"/>
      <c r="E599" s="9"/>
    </row>
    <row r="600" spans="1:5" ht="15.75" customHeight="1">
      <c r="A600" s="9"/>
      <c r="B600" s="9"/>
      <c r="C600" s="9"/>
      <c r="D600" s="9"/>
      <c r="E600" s="9"/>
    </row>
    <row r="601" spans="1:5" ht="15.75" customHeight="1">
      <c r="A601" s="9"/>
      <c r="B601" s="9"/>
      <c r="C601" s="9"/>
      <c r="D601" s="9"/>
      <c r="E601" s="9"/>
    </row>
    <row r="602" spans="1:5" ht="15.75" customHeight="1">
      <c r="A602" s="9"/>
      <c r="B602" s="9"/>
      <c r="C602" s="9"/>
      <c r="D602" s="9"/>
      <c r="E602" s="9"/>
    </row>
    <row r="603" spans="1:5" ht="15.75" customHeight="1">
      <c r="A603" s="9"/>
      <c r="B603" s="9"/>
      <c r="C603" s="9"/>
      <c r="D603" s="9"/>
      <c r="E603" s="9"/>
    </row>
    <row r="604" spans="1:5" ht="15.75" customHeight="1">
      <c r="A604" s="9"/>
      <c r="B604" s="9"/>
      <c r="C604" s="9"/>
      <c r="D604" s="9"/>
      <c r="E604" s="9"/>
    </row>
    <row r="605" spans="1:5" ht="15.75" customHeight="1">
      <c r="A605" s="9"/>
      <c r="B605" s="9"/>
      <c r="C605" s="9"/>
      <c r="D605" s="9"/>
      <c r="E605" s="9"/>
    </row>
    <row r="606" spans="1:5" ht="15.75" customHeight="1">
      <c r="A606" s="9"/>
      <c r="B606" s="9"/>
      <c r="C606" s="9"/>
      <c r="D606" s="9"/>
      <c r="E606" s="9"/>
    </row>
    <row r="607" spans="1:5" ht="15.75" customHeight="1">
      <c r="A607" s="9"/>
      <c r="B607" s="9"/>
      <c r="C607" s="9"/>
      <c r="D607" s="9"/>
      <c r="E607" s="9"/>
    </row>
    <row r="608" spans="1:5" ht="15.75" customHeight="1">
      <c r="A608" s="9"/>
      <c r="B608" s="9"/>
      <c r="C608" s="9"/>
      <c r="D608" s="9"/>
      <c r="E608" s="9"/>
    </row>
    <row r="609" spans="1:5" ht="15.75" customHeight="1">
      <c r="A609" s="9"/>
      <c r="B609" s="9"/>
      <c r="C609" s="9"/>
      <c r="D609" s="9"/>
      <c r="E609" s="9"/>
    </row>
    <row r="610" spans="1:5" ht="15.75" customHeight="1">
      <c r="A610" s="9"/>
      <c r="B610" s="9"/>
      <c r="C610" s="9"/>
      <c r="D610" s="9"/>
      <c r="E610" s="9"/>
    </row>
    <row r="611" spans="1:5" ht="15.75" customHeight="1">
      <c r="A611" s="9"/>
      <c r="B611" s="9"/>
      <c r="C611" s="9"/>
      <c r="D611" s="9"/>
      <c r="E611" s="9"/>
    </row>
    <row r="612" spans="1:5" ht="15.75" customHeight="1">
      <c r="A612" s="9"/>
      <c r="B612" s="9"/>
      <c r="C612" s="9"/>
      <c r="D612" s="9"/>
      <c r="E612" s="9"/>
    </row>
    <row r="613" spans="1:5" ht="15.75" customHeight="1">
      <c r="A613" s="9"/>
      <c r="B613" s="9"/>
      <c r="C613" s="9"/>
      <c r="D613" s="9"/>
      <c r="E613" s="9"/>
    </row>
    <row r="614" spans="1:5" ht="15.75" customHeight="1">
      <c r="A614" s="9"/>
      <c r="B614" s="9"/>
      <c r="C614" s="9"/>
      <c r="D614" s="9"/>
      <c r="E614" s="9"/>
    </row>
    <row r="615" spans="1:5" ht="15.75" customHeight="1">
      <c r="A615" s="9"/>
      <c r="B615" s="9"/>
      <c r="C615" s="9"/>
      <c r="D615" s="9"/>
      <c r="E615" s="9"/>
    </row>
    <row r="616" spans="1:5" ht="15.75" customHeight="1">
      <c r="A616" s="9"/>
      <c r="B616" s="9"/>
      <c r="C616" s="9"/>
      <c r="D616" s="9"/>
      <c r="E616" s="9"/>
    </row>
    <row r="617" spans="1:5" ht="15.75" customHeight="1">
      <c r="A617" s="9"/>
      <c r="B617" s="9"/>
      <c r="C617" s="9"/>
      <c r="D617" s="9"/>
      <c r="E617" s="9"/>
    </row>
    <row r="618" spans="1:5" ht="15.75" customHeight="1">
      <c r="A618" s="9"/>
      <c r="B618" s="9"/>
      <c r="C618" s="9"/>
      <c r="D618" s="9"/>
      <c r="E618" s="9"/>
    </row>
    <row r="619" spans="1:5" ht="15.75" customHeight="1">
      <c r="A619" s="9"/>
      <c r="B619" s="9"/>
      <c r="C619" s="9"/>
      <c r="D619" s="9"/>
      <c r="E619" s="9"/>
    </row>
    <row r="620" spans="1:5" ht="15.75" customHeight="1">
      <c r="A620" s="9"/>
      <c r="B620" s="9"/>
      <c r="C620" s="9"/>
      <c r="D620" s="9"/>
      <c r="E620" s="9"/>
    </row>
    <row r="621" spans="1:5" ht="15.75" customHeight="1">
      <c r="A621" s="9"/>
      <c r="B621" s="9"/>
      <c r="C621" s="9"/>
      <c r="D621" s="9"/>
      <c r="E621" s="9"/>
    </row>
    <row r="622" spans="1:5" ht="15.75" customHeight="1">
      <c r="A622" s="9"/>
      <c r="B622" s="9"/>
      <c r="C622" s="9"/>
      <c r="D622" s="9"/>
      <c r="E622" s="9"/>
    </row>
    <row r="623" spans="1:5" ht="15.75" customHeight="1">
      <c r="A623" s="9"/>
      <c r="B623" s="9"/>
      <c r="C623" s="9"/>
      <c r="D623" s="9"/>
      <c r="E623" s="9"/>
    </row>
    <row r="624" spans="1:5" ht="15.75" customHeight="1">
      <c r="A624" s="9"/>
      <c r="B624" s="9"/>
      <c r="C624" s="9"/>
      <c r="D624" s="9"/>
      <c r="E624" s="9"/>
    </row>
    <row r="625" spans="1:5" ht="15.75" customHeight="1">
      <c r="A625" s="9"/>
      <c r="B625" s="9"/>
      <c r="C625" s="9"/>
      <c r="D625" s="9"/>
      <c r="E625" s="9"/>
    </row>
    <row r="626" spans="1:5" ht="15.75" customHeight="1">
      <c r="A626" s="9"/>
      <c r="B626" s="9"/>
      <c r="C626" s="9"/>
      <c r="D626" s="9"/>
      <c r="E626" s="9"/>
    </row>
    <row r="627" spans="1:5" ht="15.75" customHeight="1">
      <c r="A627" s="9"/>
      <c r="B627" s="9"/>
      <c r="C627" s="9"/>
      <c r="D627" s="9"/>
      <c r="E627" s="9"/>
    </row>
    <row r="628" spans="1:5" ht="15.75" customHeight="1">
      <c r="A628" s="9"/>
      <c r="B628" s="9"/>
      <c r="C628" s="9"/>
      <c r="D628" s="9"/>
      <c r="E628" s="9"/>
    </row>
    <row r="629" spans="1:5" ht="15.75" customHeight="1">
      <c r="A629" s="9"/>
      <c r="B629" s="9"/>
      <c r="C629" s="9"/>
      <c r="D629" s="9"/>
      <c r="E629" s="9"/>
    </row>
    <row r="630" spans="1:5" ht="15.75" customHeight="1">
      <c r="A630" s="9"/>
      <c r="B630" s="9"/>
      <c r="C630" s="9"/>
      <c r="D630" s="9"/>
      <c r="E630" s="9"/>
    </row>
    <row r="631" spans="1:5" ht="15.75" customHeight="1">
      <c r="A631" s="9"/>
      <c r="B631" s="9"/>
      <c r="C631" s="9"/>
      <c r="D631" s="9"/>
      <c r="E631" s="9"/>
    </row>
    <row r="632" spans="1:5" ht="15.75" customHeight="1">
      <c r="A632" s="9"/>
      <c r="B632" s="9"/>
      <c r="C632" s="9"/>
      <c r="D632" s="9"/>
      <c r="E632" s="9"/>
    </row>
    <row r="633" spans="1:5" ht="15.75" customHeight="1">
      <c r="A633" s="9"/>
      <c r="B633" s="9"/>
      <c r="C633" s="9"/>
      <c r="D633" s="9"/>
      <c r="E633" s="9"/>
    </row>
    <row r="634" spans="1:5" ht="15.75" customHeight="1">
      <c r="A634" s="9"/>
      <c r="B634" s="9"/>
      <c r="C634" s="9"/>
      <c r="D634" s="9"/>
      <c r="E634" s="9"/>
    </row>
    <row r="635" spans="1:5" ht="15.75" customHeight="1">
      <c r="A635" s="9"/>
      <c r="B635" s="9"/>
      <c r="C635" s="9"/>
      <c r="D635" s="9"/>
      <c r="E635" s="9"/>
    </row>
    <row r="636" spans="1:5" ht="15.75" customHeight="1">
      <c r="A636" s="9"/>
      <c r="B636" s="9"/>
      <c r="C636" s="9"/>
      <c r="D636" s="9"/>
      <c r="E636" s="9"/>
    </row>
    <row r="637" spans="1:5" ht="15.75" customHeight="1">
      <c r="A637" s="9"/>
      <c r="B637" s="9"/>
      <c r="C637" s="9"/>
      <c r="D637" s="9"/>
      <c r="E637" s="9"/>
    </row>
    <row r="638" spans="1:5" ht="15.75" customHeight="1">
      <c r="A638" s="9"/>
      <c r="B638" s="9"/>
      <c r="C638" s="9"/>
      <c r="D638" s="9"/>
      <c r="E638" s="9"/>
    </row>
    <row r="639" spans="1:5" ht="15.75" customHeight="1">
      <c r="A639" s="9"/>
      <c r="B639" s="9"/>
      <c r="C639" s="9"/>
      <c r="D639" s="9"/>
      <c r="E639" s="9"/>
    </row>
    <row r="640" spans="1:5" ht="15.75" customHeight="1">
      <c r="A640" s="9"/>
      <c r="B640" s="9"/>
      <c r="C640" s="9"/>
      <c r="D640" s="9"/>
      <c r="E640" s="9"/>
    </row>
    <row r="641" spans="1:5" ht="15.75" customHeight="1">
      <c r="A641" s="9"/>
      <c r="B641" s="9"/>
      <c r="C641" s="9"/>
      <c r="D641" s="9"/>
      <c r="E641" s="9"/>
    </row>
    <row r="642" spans="1:5" ht="15.75" customHeight="1">
      <c r="A642" s="9"/>
      <c r="B642" s="9"/>
      <c r="C642" s="9"/>
      <c r="D642" s="9"/>
      <c r="E642" s="9"/>
    </row>
    <row r="643" spans="1:5" ht="15.75" customHeight="1">
      <c r="A643" s="9"/>
      <c r="B643" s="9"/>
      <c r="C643" s="9"/>
      <c r="D643" s="9"/>
      <c r="E643" s="9"/>
    </row>
    <row r="644" spans="1:5" ht="15.75" customHeight="1">
      <c r="A644" s="9"/>
      <c r="B644" s="9"/>
      <c r="C644" s="9"/>
      <c r="D644" s="9"/>
      <c r="E644" s="9"/>
    </row>
    <row r="645" spans="1:5" ht="15.75" customHeight="1">
      <c r="A645" s="9"/>
      <c r="B645" s="9"/>
      <c r="C645" s="9"/>
      <c r="D645" s="9"/>
      <c r="E645" s="9"/>
    </row>
    <row r="646" spans="1:5" ht="15.75" customHeight="1">
      <c r="A646" s="9"/>
      <c r="B646" s="9"/>
      <c r="C646" s="9"/>
      <c r="D646" s="9"/>
      <c r="E646" s="9"/>
    </row>
    <row r="647" spans="1:5" ht="15.75" customHeight="1">
      <c r="A647" s="9"/>
      <c r="B647" s="9"/>
      <c r="C647" s="9"/>
      <c r="D647" s="9"/>
      <c r="E647" s="9"/>
    </row>
    <row r="648" spans="1:5" ht="15.75" customHeight="1">
      <c r="A648" s="9"/>
      <c r="B648" s="9"/>
      <c r="C648" s="9"/>
      <c r="D648" s="9"/>
      <c r="E648" s="9"/>
    </row>
    <row r="649" spans="1:5" ht="15.75" customHeight="1">
      <c r="A649" s="9"/>
      <c r="B649" s="9"/>
      <c r="C649" s="9"/>
      <c r="D649" s="9"/>
      <c r="E649" s="9"/>
    </row>
    <row r="650" spans="1:5" ht="15.75" customHeight="1">
      <c r="A650" s="9"/>
      <c r="B650" s="9"/>
      <c r="C650" s="9"/>
      <c r="D650" s="9"/>
      <c r="E650" s="9"/>
    </row>
    <row r="651" spans="1:5" ht="15.75" customHeight="1">
      <c r="A651" s="9"/>
      <c r="B651" s="9"/>
      <c r="C651" s="9"/>
      <c r="D651" s="9"/>
      <c r="E651" s="9"/>
    </row>
    <row r="652" spans="1:5" ht="15.75" customHeight="1">
      <c r="A652" s="9"/>
      <c r="B652" s="9"/>
      <c r="C652" s="9"/>
      <c r="D652" s="9"/>
      <c r="E652" s="9"/>
    </row>
    <row r="653" spans="1:5" ht="15.75" customHeight="1">
      <c r="A653" s="9"/>
      <c r="B653" s="9"/>
      <c r="C653" s="9"/>
      <c r="D653" s="9"/>
      <c r="E653" s="9"/>
    </row>
    <row r="654" spans="1:5" ht="15.75" customHeight="1">
      <c r="A654" s="9"/>
      <c r="B654" s="9"/>
      <c r="C654" s="9"/>
      <c r="D654" s="9"/>
      <c r="E654" s="9"/>
    </row>
    <row r="655" spans="1:5" ht="15.75" customHeight="1">
      <c r="A655" s="9"/>
      <c r="B655" s="9"/>
      <c r="C655" s="9"/>
      <c r="D655" s="9"/>
      <c r="E655" s="9"/>
    </row>
    <row r="656" spans="1:5" ht="15.75" customHeight="1">
      <c r="A656" s="9"/>
      <c r="B656" s="9"/>
      <c r="C656" s="9"/>
      <c r="D656" s="9"/>
      <c r="E656" s="9"/>
    </row>
    <row r="657" spans="1:5" ht="15.75" customHeight="1">
      <c r="A657" s="9"/>
      <c r="B657" s="9"/>
      <c r="C657" s="9"/>
      <c r="D657" s="9"/>
      <c r="E657" s="9"/>
    </row>
    <row r="658" spans="1:5" ht="15.75" customHeight="1">
      <c r="A658" s="9"/>
      <c r="B658" s="9"/>
      <c r="C658" s="9"/>
      <c r="D658" s="9"/>
      <c r="E658" s="9"/>
    </row>
    <row r="659" spans="1:5" ht="15.75" customHeight="1">
      <c r="A659" s="9"/>
      <c r="B659" s="9"/>
      <c r="C659" s="9"/>
      <c r="D659" s="9"/>
      <c r="E659" s="9"/>
    </row>
    <row r="660" spans="1:5" ht="15.75" customHeight="1">
      <c r="A660" s="9"/>
      <c r="B660" s="9"/>
      <c r="C660" s="9"/>
      <c r="D660" s="9"/>
      <c r="E660" s="9"/>
    </row>
    <row r="661" spans="1:5" ht="15.75" customHeight="1">
      <c r="A661" s="9"/>
      <c r="B661" s="9"/>
      <c r="C661" s="9"/>
      <c r="D661" s="9"/>
      <c r="E661" s="9"/>
    </row>
    <row r="662" spans="1:5" ht="15.75" customHeight="1">
      <c r="A662" s="9"/>
      <c r="B662" s="9"/>
      <c r="C662" s="9"/>
      <c r="D662" s="9"/>
      <c r="E662" s="9"/>
    </row>
    <row r="663" spans="1:5" ht="15.75" customHeight="1">
      <c r="A663" s="9"/>
      <c r="B663" s="9"/>
      <c r="C663" s="9"/>
      <c r="D663" s="9"/>
      <c r="E663" s="9"/>
    </row>
    <row r="664" spans="1:5" ht="15.75" customHeight="1">
      <c r="A664" s="9"/>
      <c r="B664" s="9"/>
      <c r="C664" s="9"/>
      <c r="D664" s="9"/>
      <c r="E664" s="9"/>
    </row>
    <row r="665" spans="1:5" ht="15.75" customHeight="1">
      <c r="A665" s="9"/>
      <c r="B665" s="9"/>
      <c r="C665" s="9"/>
      <c r="D665" s="9"/>
      <c r="E665" s="9"/>
    </row>
    <row r="666" spans="1:5" ht="15.75" customHeight="1">
      <c r="A666" s="9"/>
      <c r="B666" s="9"/>
      <c r="C666" s="9"/>
      <c r="D666" s="9"/>
      <c r="E666" s="9"/>
    </row>
    <row r="667" spans="1:5" ht="15.75" customHeight="1">
      <c r="A667" s="9"/>
      <c r="B667" s="9"/>
      <c r="C667" s="9"/>
      <c r="D667" s="9"/>
      <c r="E667" s="9"/>
    </row>
    <row r="668" spans="1:5" ht="15.75" customHeight="1">
      <c r="A668" s="9"/>
      <c r="B668" s="9"/>
      <c r="C668" s="9"/>
      <c r="D668" s="9"/>
      <c r="E668" s="9"/>
    </row>
    <row r="669" spans="1:5" ht="15.75" customHeight="1">
      <c r="A669" s="9"/>
      <c r="B669" s="9"/>
      <c r="C669" s="9"/>
      <c r="D669" s="9"/>
      <c r="E669" s="9"/>
    </row>
    <row r="670" spans="1:5" ht="15.75" customHeight="1">
      <c r="A670" s="9"/>
      <c r="B670" s="9"/>
      <c r="C670" s="9"/>
      <c r="D670" s="9"/>
      <c r="E670" s="9"/>
    </row>
    <row r="671" spans="1:5" ht="15.75" customHeight="1">
      <c r="A671" s="9"/>
      <c r="B671" s="9"/>
      <c r="C671" s="9"/>
      <c r="D671" s="9"/>
      <c r="E671" s="9"/>
    </row>
    <row r="672" spans="1:5" ht="15.75" customHeight="1">
      <c r="A672" s="9"/>
      <c r="B672" s="9"/>
      <c r="C672" s="9"/>
      <c r="D672" s="9"/>
      <c r="E672" s="9"/>
    </row>
    <row r="673" spans="1:5" ht="15.75" customHeight="1">
      <c r="A673" s="9"/>
      <c r="B673" s="9"/>
      <c r="C673" s="9"/>
      <c r="D673" s="9"/>
      <c r="E673" s="9"/>
    </row>
    <row r="674" spans="1:5" ht="15.75" customHeight="1">
      <c r="A674" s="9"/>
      <c r="B674" s="9"/>
      <c r="C674" s="9"/>
      <c r="D674" s="9"/>
      <c r="E674" s="9"/>
    </row>
    <row r="675" spans="1:5" ht="15.75" customHeight="1">
      <c r="A675" s="9"/>
      <c r="B675" s="9"/>
      <c r="C675" s="9"/>
      <c r="D675" s="9"/>
      <c r="E675" s="9"/>
    </row>
    <row r="676" spans="1:5" ht="15.75" customHeight="1">
      <c r="A676" s="9"/>
      <c r="B676" s="9"/>
      <c r="C676" s="9"/>
      <c r="D676" s="9"/>
      <c r="E676" s="9"/>
    </row>
    <row r="677" spans="1:5" ht="15.75" customHeight="1">
      <c r="A677" s="9"/>
      <c r="B677" s="9"/>
      <c r="C677" s="9"/>
      <c r="D677" s="9"/>
      <c r="E677" s="9"/>
    </row>
    <row r="678" spans="1:5" ht="15.75" customHeight="1">
      <c r="A678" s="9"/>
      <c r="B678" s="9"/>
      <c r="C678" s="9"/>
      <c r="D678" s="9"/>
      <c r="E678" s="9"/>
    </row>
    <row r="679" spans="1:5" ht="15.75" customHeight="1">
      <c r="A679" s="9"/>
      <c r="B679" s="9"/>
      <c r="C679" s="9"/>
      <c r="D679" s="9"/>
      <c r="E679" s="9"/>
    </row>
    <row r="680" spans="1:5" ht="15.75" customHeight="1">
      <c r="A680" s="9"/>
      <c r="B680" s="9"/>
      <c r="C680" s="9"/>
      <c r="D680" s="9"/>
      <c r="E680" s="9"/>
    </row>
    <row r="681" spans="1:5" ht="15.75" customHeight="1">
      <c r="A681" s="9"/>
      <c r="B681" s="9"/>
      <c r="C681" s="9"/>
      <c r="D681" s="9"/>
      <c r="E681" s="9"/>
    </row>
    <row r="682" spans="1:5" ht="15.75" customHeight="1">
      <c r="A682" s="9"/>
      <c r="B682" s="9"/>
      <c r="C682" s="9"/>
      <c r="D682" s="9"/>
      <c r="E682" s="9"/>
    </row>
    <row r="683" spans="1:5" ht="15.75" customHeight="1">
      <c r="A683" s="9"/>
      <c r="B683" s="9"/>
      <c r="C683" s="9"/>
      <c r="D683" s="9"/>
      <c r="E683" s="9"/>
    </row>
    <row r="684" spans="1:5" ht="15.75" customHeight="1">
      <c r="A684" s="9"/>
      <c r="B684" s="9"/>
      <c r="C684" s="9"/>
      <c r="D684" s="9"/>
      <c r="E684" s="9"/>
    </row>
    <row r="685" spans="1:5" ht="15.75" customHeight="1">
      <c r="A685" s="9"/>
      <c r="B685" s="9"/>
      <c r="C685" s="9"/>
      <c r="D685" s="9"/>
      <c r="E685" s="9"/>
    </row>
    <row r="686" spans="1:5" ht="15.75" customHeight="1">
      <c r="A686" s="9"/>
      <c r="B686" s="9"/>
      <c r="C686" s="9"/>
      <c r="D686" s="9"/>
      <c r="E686" s="9"/>
    </row>
    <row r="687" spans="1:5" ht="15.75" customHeight="1">
      <c r="A687" s="9"/>
      <c r="B687" s="9"/>
      <c r="C687" s="9"/>
      <c r="D687" s="9"/>
      <c r="E687" s="9"/>
    </row>
    <row r="688" spans="1:5" ht="15.75" customHeight="1">
      <c r="A688" s="9"/>
      <c r="B688" s="9"/>
      <c r="C688" s="9"/>
      <c r="D688" s="9"/>
      <c r="E688" s="9"/>
    </row>
    <row r="689" spans="1:5" ht="15.75" customHeight="1">
      <c r="A689" s="9"/>
      <c r="B689" s="9"/>
      <c r="C689" s="9"/>
      <c r="D689" s="9"/>
      <c r="E689" s="9"/>
    </row>
    <row r="690" spans="1:5" ht="15.75" customHeight="1">
      <c r="A690" s="9"/>
      <c r="B690" s="9"/>
      <c r="C690" s="9"/>
      <c r="D690" s="9"/>
      <c r="E690" s="9"/>
    </row>
    <row r="691" spans="1:5" ht="15.75" customHeight="1">
      <c r="A691" s="9"/>
      <c r="B691" s="9"/>
      <c r="C691" s="9"/>
      <c r="D691" s="9"/>
      <c r="E691" s="9"/>
    </row>
    <row r="692" spans="1:5" ht="15.75" customHeight="1">
      <c r="A692" s="9"/>
      <c r="B692" s="9"/>
      <c r="C692" s="9"/>
      <c r="D692" s="9"/>
      <c r="E692" s="9"/>
    </row>
    <row r="693" spans="1:5" ht="15.75" customHeight="1">
      <c r="A693" s="9"/>
      <c r="B693" s="9"/>
      <c r="C693" s="9"/>
      <c r="D693" s="9"/>
      <c r="E693" s="9"/>
    </row>
    <row r="694" spans="1:5" ht="15.75" customHeight="1">
      <c r="A694" s="9"/>
      <c r="B694" s="9"/>
      <c r="C694" s="9"/>
      <c r="D694" s="9"/>
      <c r="E694" s="9"/>
    </row>
    <row r="695" spans="1:5" ht="15.75" customHeight="1">
      <c r="A695" s="9"/>
      <c r="B695" s="9"/>
      <c r="C695" s="9"/>
      <c r="D695" s="9"/>
      <c r="E695" s="9"/>
    </row>
    <row r="696" spans="1:5" ht="15.75" customHeight="1">
      <c r="A696" s="9"/>
      <c r="B696" s="9"/>
      <c r="C696" s="9"/>
      <c r="D696" s="9"/>
      <c r="E696" s="9"/>
    </row>
    <row r="697" spans="1:5" ht="15.75" customHeight="1">
      <c r="A697" s="9"/>
      <c r="B697" s="9"/>
      <c r="C697" s="9"/>
      <c r="D697" s="9"/>
      <c r="E697" s="9"/>
    </row>
    <row r="698" spans="1:5" ht="15.75" customHeight="1">
      <c r="A698" s="9"/>
      <c r="B698" s="9"/>
      <c r="C698" s="9"/>
      <c r="D698" s="9"/>
      <c r="E698" s="9"/>
    </row>
    <row r="699" spans="1:5" ht="15.75" customHeight="1">
      <c r="A699" s="9"/>
      <c r="B699" s="9"/>
      <c r="C699" s="9"/>
      <c r="D699" s="9"/>
      <c r="E699" s="9"/>
    </row>
    <row r="700" spans="1:5" ht="15.75" customHeight="1">
      <c r="A700" s="9"/>
      <c r="B700" s="9"/>
      <c r="C700" s="9"/>
      <c r="D700" s="9"/>
      <c r="E700" s="9"/>
    </row>
    <row r="701" spans="1:5" ht="15.75" customHeight="1">
      <c r="A701" s="9"/>
      <c r="B701" s="9"/>
      <c r="C701" s="9"/>
      <c r="D701" s="9"/>
      <c r="E701" s="9"/>
    </row>
    <row r="702" spans="1:5" ht="15.75" customHeight="1">
      <c r="A702" s="9"/>
      <c r="B702" s="9"/>
      <c r="C702" s="9"/>
      <c r="D702" s="9"/>
      <c r="E702" s="9"/>
    </row>
    <row r="703" spans="1:5" ht="15.75" customHeight="1">
      <c r="A703" s="9"/>
      <c r="B703" s="9"/>
      <c r="C703" s="9"/>
      <c r="D703" s="9"/>
      <c r="E703" s="9"/>
    </row>
    <row r="704" spans="1:5" ht="15.75" customHeight="1">
      <c r="A704" s="9"/>
      <c r="B704" s="9"/>
      <c r="C704" s="9"/>
      <c r="D704" s="9"/>
      <c r="E704" s="9"/>
    </row>
    <row r="705" spans="1:5" ht="15.75" customHeight="1">
      <c r="A705" s="9"/>
      <c r="B705" s="9"/>
      <c r="C705" s="9"/>
      <c r="D705" s="9"/>
      <c r="E705" s="9"/>
    </row>
    <row r="706" spans="1:5" ht="15.75" customHeight="1">
      <c r="A706" s="9"/>
      <c r="B706" s="9"/>
      <c r="C706" s="9"/>
      <c r="D706" s="9"/>
      <c r="E706" s="9"/>
    </row>
    <row r="707" spans="1:5" ht="15.75" customHeight="1">
      <c r="A707" s="9"/>
      <c r="B707" s="9"/>
      <c r="C707" s="9"/>
      <c r="D707" s="9"/>
      <c r="E707" s="9"/>
    </row>
    <row r="708" spans="1:5" ht="15.75" customHeight="1">
      <c r="A708" s="9"/>
      <c r="B708" s="9"/>
      <c r="C708" s="9"/>
      <c r="D708" s="9"/>
      <c r="E708" s="9"/>
    </row>
    <row r="709" spans="1:5" ht="15.75" customHeight="1">
      <c r="A709" s="9"/>
      <c r="B709" s="9"/>
      <c r="C709" s="9"/>
      <c r="D709" s="9"/>
      <c r="E709" s="9"/>
    </row>
    <row r="710" spans="1:5" ht="15.75" customHeight="1">
      <c r="A710" s="9"/>
      <c r="B710" s="9"/>
      <c r="C710" s="9"/>
      <c r="D710" s="9"/>
      <c r="E710" s="9"/>
    </row>
    <row r="711" spans="1:5" ht="15.75" customHeight="1">
      <c r="A711" s="9"/>
      <c r="B711" s="9"/>
      <c r="C711" s="9"/>
      <c r="D711" s="9"/>
      <c r="E711" s="9"/>
    </row>
    <row r="712" spans="1:5" ht="15.75" customHeight="1">
      <c r="A712" s="9"/>
      <c r="B712" s="9"/>
      <c r="C712" s="9"/>
      <c r="D712" s="9"/>
      <c r="E712" s="9"/>
    </row>
    <row r="713" spans="1:5" ht="15.75" customHeight="1">
      <c r="A713" s="9"/>
      <c r="B713" s="9"/>
      <c r="C713" s="9"/>
      <c r="D713" s="9"/>
      <c r="E713" s="9"/>
    </row>
    <row r="714" spans="1:5" ht="15.75" customHeight="1">
      <c r="A714" s="9"/>
      <c r="B714" s="9"/>
      <c r="C714" s="9"/>
      <c r="D714" s="9"/>
      <c r="E714" s="9"/>
    </row>
    <row r="715" spans="1:5" ht="15.75" customHeight="1">
      <c r="A715" s="9"/>
      <c r="B715" s="9"/>
      <c r="C715" s="9"/>
      <c r="D715" s="9"/>
      <c r="E715" s="9"/>
    </row>
    <row r="716" spans="1:5" ht="15.75" customHeight="1">
      <c r="A716" s="9"/>
      <c r="B716" s="9"/>
      <c r="C716" s="9"/>
      <c r="D716" s="9"/>
      <c r="E716" s="9"/>
    </row>
    <row r="717" spans="1:5" ht="15.75" customHeight="1">
      <c r="A717" s="9"/>
      <c r="B717" s="9"/>
      <c r="C717" s="9"/>
      <c r="D717" s="9"/>
      <c r="E717" s="9"/>
    </row>
    <row r="718" spans="1:5" ht="15.75" customHeight="1">
      <c r="A718" s="9"/>
      <c r="B718" s="9"/>
      <c r="C718" s="9"/>
      <c r="D718" s="9"/>
      <c r="E718" s="9"/>
    </row>
    <row r="719" spans="1:5" ht="15.75" customHeight="1">
      <c r="A719" s="9"/>
      <c r="B719" s="9"/>
      <c r="C719" s="9"/>
      <c r="D719" s="9"/>
      <c r="E719" s="9"/>
    </row>
    <row r="720" spans="1:5" ht="15.75" customHeight="1">
      <c r="A720" s="9"/>
      <c r="B720" s="9"/>
      <c r="C720" s="9"/>
      <c r="D720" s="9"/>
      <c r="E720" s="9"/>
    </row>
    <row r="721" spans="1:5" ht="15.75" customHeight="1">
      <c r="A721" s="9"/>
      <c r="B721" s="9"/>
      <c r="C721" s="9"/>
      <c r="D721" s="9"/>
      <c r="E721" s="9"/>
    </row>
    <row r="722" spans="1:5" ht="15.75" customHeight="1">
      <c r="A722" s="9"/>
      <c r="B722" s="9"/>
      <c r="C722" s="9"/>
      <c r="D722" s="9"/>
      <c r="E722" s="9"/>
    </row>
    <row r="723" spans="1:5" ht="15.75" customHeight="1">
      <c r="A723" s="9"/>
      <c r="B723" s="9"/>
      <c r="C723" s="9"/>
      <c r="D723" s="9"/>
      <c r="E723" s="9"/>
    </row>
    <row r="724" spans="1:5" ht="15.75" customHeight="1">
      <c r="A724" s="9"/>
      <c r="B724" s="9"/>
      <c r="C724" s="9"/>
      <c r="D724" s="9"/>
      <c r="E724" s="9"/>
    </row>
    <row r="725" spans="1:5" ht="15.75" customHeight="1">
      <c r="A725" s="9"/>
      <c r="B725" s="9"/>
      <c r="C725" s="9"/>
      <c r="D725" s="9"/>
      <c r="E725" s="9"/>
    </row>
    <row r="726" spans="1:5" ht="15.75" customHeight="1">
      <c r="A726" s="9"/>
      <c r="B726" s="9"/>
      <c r="C726" s="9"/>
      <c r="D726" s="9"/>
      <c r="E726" s="9"/>
    </row>
    <row r="727" spans="1:5" ht="15.75" customHeight="1">
      <c r="A727" s="9"/>
      <c r="B727" s="9"/>
      <c r="C727" s="9"/>
      <c r="D727" s="9"/>
      <c r="E727" s="9"/>
    </row>
    <row r="728" spans="1:5" ht="15.75" customHeight="1">
      <c r="A728" s="9"/>
      <c r="B728" s="9"/>
      <c r="C728" s="9"/>
      <c r="D728" s="9"/>
      <c r="E728" s="9"/>
    </row>
    <row r="729" spans="1:5" ht="15.75" customHeight="1">
      <c r="A729" s="9"/>
      <c r="B729" s="9"/>
      <c r="C729" s="9"/>
      <c r="D729" s="9"/>
      <c r="E729" s="9"/>
    </row>
    <row r="730" spans="1:5" ht="15.75" customHeight="1">
      <c r="A730" s="9"/>
      <c r="B730" s="9"/>
      <c r="C730" s="9"/>
      <c r="D730" s="9"/>
      <c r="E730" s="9"/>
    </row>
    <row r="731" spans="1:5" ht="15.75" customHeight="1">
      <c r="A731" s="9"/>
      <c r="B731" s="9"/>
      <c r="C731" s="9"/>
      <c r="D731" s="9"/>
      <c r="E731" s="9"/>
    </row>
    <row r="732" spans="1:5" ht="15.75" customHeight="1">
      <c r="A732" s="9"/>
      <c r="B732" s="9"/>
      <c r="C732" s="9"/>
      <c r="D732" s="9"/>
      <c r="E732" s="9"/>
    </row>
    <row r="733" spans="1:5" ht="15.75" customHeight="1">
      <c r="A733" s="9"/>
      <c r="B733" s="9"/>
      <c r="C733" s="9"/>
      <c r="D733" s="9"/>
      <c r="E733" s="9"/>
    </row>
    <row r="734" spans="1:5" ht="15.75" customHeight="1">
      <c r="A734" s="9"/>
      <c r="B734" s="9"/>
      <c r="C734" s="9"/>
      <c r="D734" s="9"/>
      <c r="E734" s="9"/>
    </row>
    <row r="735" spans="1:5" ht="15.75" customHeight="1">
      <c r="A735" s="9"/>
      <c r="B735" s="9"/>
      <c r="C735" s="9"/>
      <c r="D735" s="9"/>
      <c r="E735" s="9"/>
    </row>
    <row r="736" spans="1:5" ht="15.75" customHeight="1">
      <c r="A736" s="9"/>
      <c r="B736" s="9"/>
      <c r="C736" s="9"/>
      <c r="D736" s="9"/>
      <c r="E736" s="9"/>
    </row>
    <row r="737" spans="1:5" ht="15.75" customHeight="1">
      <c r="A737" s="9"/>
      <c r="B737" s="9"/>
      <c r="C737" s="9"/>
      <c r="D737" s="9"/>
      <c r="E737" s="9"/>
    </row>
    <row r="738" spans="1:5" ht="15.75" customHeight="1">
      <c r="A738" s="9"/>
      <c r="B738" s="9"/>
      <c r="C738" s="9"/>
      <c r="D738" s="9"/>
      <c r="E738" s="9"/>
    </row>
    <row r="739" spans="1:5" ht="15.75" customHeight="1">
      <c r="A739" s="9"/>
      <c r="B739" s="9"/>
      <c r="C739" s="9"/>
      <c r="D739" s="9"/>
      <c r="E739" s="9"/>
    </row>
    <row r="740" spans="1:5" ht="15.75" customHeight="1">
      <c r="A740" s="9"/>
      <c r="B740" s="9"/>
      <c r="C740" s="9"/>
      <c r="D740" s="9"/>
      <c r="E740" s="9"/>
    </row>
    <row r="741" spans="1:5" ht="15.75" customHeight="1">
      <c r="A741" s="9"/>
      <c r="B741" s="9"/>
      <c r="C741" s="9"/>
      <c r="D741" s="9"/>
      <c r="E741" s="9"/>
    </row>
    <row r="742" spans="1:5" ht="15.75" customHeight="1">
      <c r="A742" s="9"/>
      <c r="B742" s="9"/>
      <c r="C742" s="9"/>
      <c r="D742" s="9"/>
      <c r="E742" s="9"/>
    </row>
    <row r="743" spans="1:5" ht="15.75" customHeight="1">
      <c r="A743" s="9"/>
      <c r="B743" s="9"/>
      <c r="C743" s="9"/>
      <c r="D743" s="9"/>
      <c r="E743" s="9"/>
    </row>
    <row r="744" spans="1:5" ht="15.75" customHeight="1">
      <c r="A744" s="9"/>
      <c r="B744" s="9"/>
      <c r="C744" s="9"/>
      <c r="D744" s="9"/>
      <c r="E744" s="9"/>
    </row>
    <row r="745" spans="1:5" ht="15.75" customHeight="1">
      <c r="A745" s="9"/>
      <c r="B745" s="9"/>
      <c r="C745" s="9"/>
      <c r="D745" s="9"/>
      <c r="E745" s="9"/>
    </row>
    <row r="746" spans="1:5" ht="15.75" customHeight="1">
      <c r="A746" s="9"/>
      <c r="B746" s="9"/>
      <c r="C746" s="9"/>
      <c r="D746" s="9"/>
      <c r="E746" s="9"/>
    </row>
    <row r="747" spans="1:5" ht="15.75" customHeight="1">
      <c r="A747" s="9"/>
      <c r="B747" s="9"/>
      <c r="C747" s="9"/>
      <c r="D747" s="9"/>
      <c r="E747" s="9"/>
    </row>
    <row r="748" spans="1:5" ht="15.75" customHeight="1">
      <c r="A748" s="9"/>
      <c r="B748" s="9"/>
      <c r="C748" s="9"/>
      <c r="D748" s="9"/>
      <c r="E748" s="9"/>
    </row>
    <row r="749" spans="1:5" ht="15.75" customHeight="1">
      <c r="A749" s="9"/>
      <c r="B749" s="9"/>
      <c r="C749" s="9"/>
      <c r="D749" s="9"/>
      <c r="E749" s="9"/>
    </row>
    <row r="750" spans="1:5" ht="15.75" customHeight="1">
      <c r="A750" s="9"/>
      <c r="B750" s="9"/>
      <c r="C750" s="9"/>
      <c r="D750" s="9"/>
      <c r="E750" s="9"/>
    </row>
    <row r="751" spans="1:5" ht="15.75" customHeight="1">
      <c r="A751" s="9"/>
      <c r="B751" s="9"/>
      <c r="C751" s="9"/>
      <c r="D751" s="9"/>
      <c r="E751" s="9"/>
    </row>
    <row r="752" spans="1:5" ht="15.75" customHeight="1">
      <c r="A752" s="9"/>
      <c r="B752" s="9"/>
      <c r="C752" s="9"/>
      <c r="D752" s="9"/>
      <c r="E752" s="9"/>
    </row>
    <row r="753" spans="1:5" ht="15.75" customHeight="1">
      <c r="A753" s="9"/>
      <c r="B753" s="9"/>
      <c r="C753" s="9"/>
      <c r="D753" s="9"/>
      <c r="E753" s="9"/>
    </row>
    <row r="754" spans="1:5" ht="15.75" customHeight="1">
      <c r="A754" s="9"/>
      <c r="B754" s="9"/>
      <c r="C754" s="9"/>
      <c r="D754" s="9"/>
      <c r="E754" s="9"/>
    </row>
    <row r="755" spans="1:5" ht="15.75" customHeight="1">
      <c r="A755" s="9"/>
      <c r="B755" s="9"/>
      <c r="C755" s="9"/>
      <c r="D755" s="9"/>
      <c r="E755" s="9"/>
    </row>
    <row r="756" spans="1:5" ht="15.75" customHeight="1">
      <c r="A756" s="9"/>
      <c r="B756" s="9"/>
      <c r="C756" s="9"/>
      <c r="D756" s="9"/>
      <c r="E756" s="9"/>
    </row>
    <row r="757" spans="1:5" ht="15.75" customHeight="1">
      <c r="A757" s="9"/>
      <c r="B757" s="9"/>
      <c r="C757" s="9"/>
      <c r="D757" s="9"/>
      <c r="E757" s="9"/>
    </row>
    <row r="758" spans="1:5" ht="15.75" customHeight="1">
      <c r="A758" s="9"/>
      <c r="B758" s="9"/>
      <c r="C758" s="9"/>
      <c r="D758" s="9"/>
      <c r="E758" s="9"/>
    </row>
    <row r="759" spans="1:5" ht="15.75" customHeight="1">
      <c r="A759" s="9"/>
      <c r="B759" s="9"/>
      <c r="C759" s="9"/>
      <c r="D759" s="9"/>
      <c r="E759" s="9"/>
    </row>
    <row r="760" spans="1:5" ht="15.75" customHeight="1">
      <c r="A760" s="9"/>
      <c r="B760" s="9"/>
      <c r="C760" s="9"/>
      <c r="D760" s="9"/>
      <c r="E760" s="9"/>
    </row>
    <row r="761" spans="1:5" ht="15.75" customHeight="1">
      <c r="A761" s="9"/>
      <c r="B761" s="9"/>
      <c r="C761" s="9"/>
      <c r="D761" s="9"/>
      <c r="E761" s="9"/>
    </row>
    <row r="762" spans="1:5" ht="15.75" customHeight="1">
      <c r="A762" s="9"/>
      <c r="B762" s="9"/>
      <c r="C762" s="9"/>
      <c r="D762" s="9"/>
      <c r="E762" s="9"/>
    </row>
    <row r="763" spans="1:5" ht="15.75" customHeight="1">
      <c r="A763" s="9"/>
      <c r="B763" s="9"/>
      <c r="C763" s="9"/>
      <c r="D763" s="9"/>
      <c r="E763" s="9"/>
    </row>
    <row r="764" spans="1:5" ht="15.75" customHeight="1">
      <c r="A764" s="9"/>
      <c r="B764" s="9"/>
      <c r="C764" s="9"/>
      <c r="D764" s="9"/>
      <c r="E764" s="9"/>
    </row>
    <row r="765" spans="1:5" ht="15.75" customHeight="1">
      <c r="A765" s="9"/>
      <c r="B765" s="9"/>
      <c r="C765" s="9"/>
      <c r="D765" s="9"/>
      <c r="E765" s="9"/>
    </row>
    <row r="766" spans="1:5" ht="15.75" customHeight="1">
      <c r="A766" s="9"/>
      <c r="B766" s="9"/>
      <c r="C766" s="9"/>
      <c r="D766" s="9"/>
      <c r="E766" s="9"/>
    </row>
    <row r="767" spans="1:5" ht="15.75" customHeight="1">
      <c r="A767" s="9"/>
      <c r="B767" s="9"/>
      <c r="C767" s="9"/>
      <c r="D767" s="9"/>
      <c r="E767" s="9"/>
    </row>
    <row r="768" spans="1:5" ht="15.75" customHeight="1">
      <c r="A768" s="9"/>
      <c r="B768" s="9"/>
      <c r="C768" s="9"/>
      <c r="D768" s="9"/>
      <c r="E768" s="9"/>
    </row>
    <row r="769" spans="1:5" ht="15.75" customHeight="1">
      <c r="A769" s="9"/>
      <c r="B769" s="9"/>
      <c r="C769" s="9"/>
      <c r="D769" s="9"/>
      <c r="E769" s="9"/>
    </row>
    <row r="770" spans="1:5" ht="15.75" customHeight="1">
      <c r="A770" s="9"/>
      <c r="B770" s="9"/>
      <c r="C770" s="9"/>
      <c r="D770" s="9"/>
      <c r="E770" s="9"/>
    </row>
    <row r="771" spans="1:5" ht="15.75" customHeight="1">
      <c r="A771" s="9"/>
      <c r="B771" s="9"/>
      <c r="C771" s="9"/>
      <c r="D771" s="9"/>
      <c r="E771" s="9"/>
    </row>
    <row r="772" spans="1:5" ht="15.75" customHeight="1">
      <c r="A772" s="9"/>
      <c r="B772" s="9"/>
      <c r="C772" s="9"/>
      <c r="D772" s="9"/>
      <c r="E772" s="9"/>
    </row>
    <row r="773" spans="1:5" ht="15.75" customHeight="1">
      <c r="A773" s="9"/>
      <c r="B773" s="9"/>
      <c r="C773" s="9"/>
      <c r="D773" s="9"/>
      <c r="E773" s="9"/>
    </row>
    <row r="774" spans="1:5" ht="15.75" customHeight="1">
      <c r="A774" s="9"/>
      <c r="B774" s="9"/>
      <c r="C774" s="9"/>
      <c r="D774" s="9"/>
      <c r="E774" s="9"/>
    </row>
    <row r="775" spans="1:5" ht="15.75" customHeight="1">
      <c r="A775" s="9"/>
      <c r="B775" s="9"/>
      <c r="C775" s="9"/>
      <c r="D775" s="9"/>
      <c r="E775" s="9"/>
    </row>
    <row r="776" spans="1:5" ht="15.75" customHeight="1">
      <c r="A776" s="9"/>
      <c r="B776" s="9"/>
      <c r="C776" s="9"/>
      <c r="D776" s="9"/>
      <c r="E776" s="9"/>
    </row>
    <row r="777" spans="1:5" ht="15.75" customHeight="1">
      <c r="A777" s="9"/>
      <c r="B777" s="9"/>
      <c r="C777" s="9"/>
      <c r="D777" s="9"/>
      <c r="E777" s="9"/>
    </row>
    <row r="778" spans="1:5" ht="15.75" customHeight="1">
      <c r="A778" s="9"/>
      <c r="B778" s="9"/>
      <c r="C778" s="9"/>
      <c r="D778" s="9"/>
      <c r="E778" s="9"/>
    </row>
    <row r="779" spans="1:5" ht="15.75" customHeight="1">
      <c r="A779" s="9"/>
      <c r="B779" s="9"/>
      <c r="C779" s="9"/>
      <c r="D779" s="9"/>
      <c r="E779" s="9"/>
    </row>
    <row r="780" spans="1:5" ht="15.75" customHeight="1">
      <c r="A780" s="9"/>
      <c r="B780" s="9"/>
      <c r="C780" s="9"/>
      <c r="D780" s="9"/>
      <c r="E780" s="9"/>
    </row>
    <row r="781" spans="1:5" ht="15.75" customHeight="1">
      <c r="A781" s="9"/>
      <c r="B781" s="9"/>
      <c r="C781" s="9"/>
      <c r="D781" s="9"/>
      <c r="E781" s="9"/>
    </row>
    <row r="782" spans="1:5" ht="15.75" customHeight="1">
      <c r="A782" s="9"/>
      <c r="B782" s="9"/>
      <c r="C782" s="9"/>
      <c r="D782" s="9"/>
      <c r="E782" s="9"/>
    </row>
    <row r="783" spans="1:5" ht="15.75" customHeight="1">
      <c r="A783" s="9"/>
      <c r="B783" s="9"/>
      <c r="C783" s="9"/>
      <c r="D783" s="9"/>
      <c r="E783" s="9"/>
    </row>
    <row r="784" spans="1:5" ht="15.75" customHeight="1">
      <c r="A784" s="9"/>
      <c r="B784" s="9"/>
      <c r="C784" s="9"/>
      <c r="D784" s="9"/>
      <c r="E784" s="9"/>
    </row>
    <row r="785" spans="1:5" ht="15.75" customHeight="1">
      <c r="A785" s="9"/>
      <c r="B785" s="9"/>
      <c r="C785" s="9"/>
      <c r="D785" s="9"/>
      <c r="E785" s="9"/>
    </row>
    <row r="786" spans="1:5" ht="15.75" customHeight="1">
      <c r="A786" s="9"/>
      <c r="B786" s="9"/>
      <c r="C786" s="9"/>
      <c r="D786" s="9"/>
      <c r="E786" s="9"/>
    </row>
    <row r="787" spans="1:5" ht="15.75" customHeight="1">
      <c r="A787" s="9"/>
      <c r="B787" s="9"/>
      <c r="C787" s="9"/>
      <c r="D787" s="9"/>
      <c r="E787" s="9"/>
    </row>
    <row r="788" spans="1:5" ht="15.75" customHeight="1">
      <c r="A788" s="9"/>
      <c r="B788" s="9"/>
      <c r="C788" s="9"/>
      <c r="D788" s="9"/>
      <c r="E788" s="9"/>
    </row>
    <row r="789" spans="1:5" ht="15.75" customHeight="1">
      <c r="A789" s="9"/>
      <c r="B789" s="9"/>
      <c r="C789" s="9"/>
      <c r="D789" s="9"/>
      <c r="E789" s="9"/>
    </row>
    <row r="790" spans="1:5" ht="15.75" customHeight="1">
      <c r="A790" s="9"/>
      <c r="B790" s="9"/>
      <c r="C790" s="9"/>
      <c r="D790" s="9"/>
      <c r="E790" s="9"/>
    </row>
    <row r="791" spans="1:5" ht="15.75" customHeight="1">
      <c r="A791" s="9"/>
      <c r="B791" s="9"/>
      <c r="C791" s="9"/>
      <c r="D791" s="9"/>
      <c r="E791" s="9"/>
    </row>
    <row r="792" spans="1:5" ht="15.75" customHeight="1">
      <c r="A792" s="9"/>
      <c r="B792" s="9"/>
      <c r="C792" s="9"/>
      <c r="D792" s="9"/>
      <c r="E792" s="9"/>
    </row>
    <row r="793" spans="1:5" ht="15.75" customHeight="1">
      <c r="A793" s="9"/>
      <c r="B793" s="9"/>
      <c r="C793" s="9"/>
      <c r="D793" s="9"/>
      <c r="E793" s="9"/>
    </row>
    <row r="794" spans="1:5" ht="15.75" customHeight="1">
      <c r="A794" s="9"/>
      <c r="B794" s="9"/>
      <c r="C794" s="9"/>
      <c r="D794" s="9"/>
      <c r="E794" s="9"/>
    </row>
    <row r="795" spans="1:5" ht="15.75" customHeight="1">
      <c r="A795" s="9"/>
      <c r="B795" s="9"/>
      <c r="C795" s="9"/>
      <c r="D795" s="9"/>
      <c r="E795" s="9"/>
    </row>
    <row r="796" spans="1:5" ht="15.75" customHeight="1">
      <c r="A796" s="9"/>
      <c r="B796" s="9"/>
      <c r="C796" s="9"/>
      <c r="D796" s="9"/>
      <c r="E796" s="9"/>
    </row>
    <row r="797" spans="1:5" ht="15.75" customHeight="1">
      <c r="A797" s="9"/>
      <c r="B797" s="9"/>
      <c r="C797" s="9"/>
      <c r="D797" s="9"/>
      <c r="E797" s="9"/>
    </row>
    <row r="798" spans="1:5" ht="15.75" customHeight="1">
      <c r="A798" s="9"/>
      <c r="B798" s="9"/>
      <c r="C798" s="9"/>
      <c r="D798" s="9"/>
      <c r="E798" s="9"/>
    </row>
    <row r="799" spans="1:5" ht="15.75" customHeight="1">
      <c r="A799" s="9"/>
      <c r="B799" s="9"/>
      <c r="C799" s="9"/>
      <c r="D799" s="9"/>
      <c r="E799" s="9"/>
    </row>
    <row r="800" spans="1:5" ht="15.75" customHeight="1">
      <c r="A800" s="9"/>
      <c r="B800" s="9"/>
      <c r="C800" s="9"/>
      <c r="D800" s="9"/>
      <c r="E800" s="9"/>
    </row>
    <row r="801" spans="1:5" ht="15.75" customHeight="1">
      <c r="A801" s="9"/>
      <c r="B801" s="9"/>
      <c r="C801" s="9"/>
      <c r="D801" s="9"/>
      <c r="E801" s="9"/>
    </row>
    <row r="802" spans="1:5" ht="15.75" customHeight="1">
      <c r="A802" s="9"/>
      <c r="B802" s="9"/>
      <c r="C802" s="9"/>
      <c r="D802" s="9"/>
      <c r="E802" s="9"/>
    </row>
    <row r="803" spans="1:5" ht="15.75" customHeight="1">
      <c r="A803" s="9"/>
      <c r="B803" s="9"/>
      <c r="C803" s="9"/>
      <c r="D803" s="9"/>
      <c r="E803" s="9"/>
    </row>
    <row r="804" spans="1:5" ht="15.75" customHeight="1">
      <c r="A804" s="9"/>
      <c r="B804" s="9"/>
      <c r="C804" s="9"/>
      <c r="D804" s="9"/>
      <c r="E804" s="9"/>
    </row>
    <row r="805" spans="1:5" ht="15.75" customHeight="1">
      <c r="A805" s="9"/>
      <c r="B805" s="9"/>
      <c r="C805" s="9"/>
      <c r="D805" s="9"/>
      <c r="E805" s="9"/>
    </row>
    <row r="806" spans="1:5" ht="15.75" customHeight="1">
      <c r="A806" s="9"/>
      <c r="B806" s="9"/>
      <c r="C806" s="9"/>
      <c r="D806" s="9"/>
      <c r="E806" s="9"/>
    </row>
    <row r="807" spans="1:5" ht="15.75" customHeight="1">
      <c r="A807" s="9"/>
      <c r="B807" s="9"/>
      <c r="C807" s="9"/>
      <c r="D807" s="9"/>
      <c r="E807" s="9"/>
    </row>
    <row r="808" spans="1:5" ht="15.75" customHeight="1">
      <c r="A808" s="9"/>
      <c r="B808" s="9"/>
      <c r="C808" s="9"/>
      <c r="D808" s="9"/>
      <c r="E808" s="9"/>
    </row>
    <row r="809" spans="1:5" ht="15.75" customHeight="1">
      <c r="A809" s="9"/>
      <c r="B809" s="9"/>
      <c r="C809" s="9"/>
      <c r="D809" s="9"/>
      <c r="E809" s="9"/>
    </row>
    <row r="810" spans="1:5" ht="15.75" customHeight="1">
      <c r="A810" s="9"/>
      <c r="B810" s="9"/>
      <c r="C810" s="9"/>
      <c r="D810" s="9"/>
      <c r="E810" s="9"/>
    </row>
    <row r="811" spans="1:5" ht="15.75" customHeight="1">
      <c r="A811" s="9"/>
      <c r="B811" s="9"/>
      <c r="C811" s="9"/>
      <c r="D811" s="9"/>
      <c r="E811" s="9"/>
    </row>
    <row r="812" spans="1:5" ht="15.75" customHeight="1">
      <c r="A812" s="9"/>
      <c r="B812" s="9"/>
      <c r="C812" s="9"/>
      <c r="D812" s="9"/>
      <c r="E812" s="9"/>
    </row>
    <row r="813" spans="1:5" ht="15.75" customHeight="1">
      <c r="A813" s="9"/>
      <c r="B813" s="9"/>
      <c r="C813" s="9"/>
      <c r="D813" s="9"/>
      <c r="E813" s="9"/>
    </row>
    <row r="814" spans="1:5" ht="15.75" customHeight="1">
      <c r="A814" s="9"/>
      <c r="B814" s="9"/>
      <c r="C814" s="9"/>
      <c r="D814" s="9"/>
      <c r="E814" s="9"/>
    </row>
    <row r="815" spans="1:5" ht="15.75" customHeight="1">
      <c r="A815" s="9"/>
      <c r="B815" s="9"/>
      <c r="C815" s="9"/>
      <c r="D815" s="9"/>
      <c r="E815" s="9"/>
    </row>
    <row r="816" spans="1:5" ht="15.75" customHeight="1">
      <c r="A816" s="9"/>
      <c r="B816" s="9"/>
      <c r="C816" s="9"/>
      <c r="D816" s="9"/>
      <c r="E816" s="9"/>
    </row>
    <row r="817" spans="1:5" ht="15.75" customHeight="1">
      <c r="A817" s="9"/>
      <c r="B817" s="9"/>
      <c r="C817" s="9"/>
      <c r="D817" s="9"/>
      <c r="E817" s="9"/>
    </row>
    <row r="818" spans="1:5" ht="15.75" customHeight="1">
      <c r="A818" s="9"/>
      <c r="B818" s="9"/>
      <c r="C818" s="9"/>
      <c r="D818" s="9"/>
      <c r="E818" s="9"/>
    </row>
    <row r="819" spans="1:5" ht="15.75" customHeight="1">
      <c r="A819" s="9"/>
      <c r="B819" s="9"/>
      <c r="C819" s="9"/>
      <c r="D819" s="9"/>
      <c r="E819" s="9"/>
    </row>
    <row r="820" spans="1:5" ht="15.75" customHeight="1">
      <c r="A820" s="9"/>
      <c r="B820" s="9"/>
      <c r="C820" s="9"/>
      <c r="D820" s="9"/>
      <c r="E820" s="9"/>
    </row>
    <row r="821" spans="1:5" ht="15.75" customHeight="1">
      <c r="A821" s="9"/>
      <c r="B821" s="9"/>
      <c r="C821" s="9"/>
      <c r="D821" s="9"/>
      <c r="E821" s="9"/>
    </row>
    <row r="822" spans="1:5" ht="15.75" customHeight="1">
      <c r="A822" s="9"/>
      <c r="B822" s="9"/>
      <c r="C822" s="9"/>
      <c r="D822" s="9"/>
      <c r="E822" s="9"/>
    </row>
    <row r="823" spans="1:5" ht="15.75" customHeight="1">
      <c r="A823" s="9"/>
      <c r="B823" s="9"/>
      <c r="C823" s="9"/>
      <c r="D823" s="9"/>
      <c r="E823" s="9"/>
    </row>
    <row r="824" spans="1:5" ht="15.75" customHeight="1">
      <c r="A824" s="9"/>
      <c r="B824" s="9"/>
      <c r="C824" s="9"/>
      <c r="D824" s="9"/>
      <c r="E824" s="9"/>
    </row>
    <row r="825" spans="1:5" ht="15.75" customHeight="1">
      <c r="A825" s="9"/>
      <c r="B825" s="9"/>
      <c r="C825" s="9"/>
      <c r="D825" s="9"/>
      <c r="E825" s="9"/>
    </row>
    <row r="826" spans="1:5" ht="15.75" customHeight="1">
      <c r="A826" s="9"/>
      <c r="B826" s="9"/>
      <c r="C826" s="9"/>
      <c r="D826" s="9"/>
      <c r="E826" s="9"/>
    </row>
    <row r="827" spans="1:5" ht="15.75" customHeight="1">
      <c r="A827" s="9"/>
      <c r="B827" s="9"/>
      <c r="C827" s="9"/>
      <c r="D827" s="9"/>
      <c r="E827" s="9"/>
    </row>
    <row r="828" spans="1:5" ht="15.75" customHeight="1">
      <c r="A828" s="9"/>
      <c r="B828" s="9"/>
      <c r="C828" s="9"/>
      <c r="D828" s="9"/>
      <c r="E828" s="9"/>
    </row>
    <row r="829" spans="1:5" ht="15.75" customHeight="1">
      <c r="A829" s="9"/>
      <c r="B829" s="9"/>
      <c r="C829" s="9"/>
      <c r="D829" s="9"/>
      <c r="E829" s="9"/>
    </row>
    <row r="830" spans="1:5" ht="15.75" customHeight="1">
      <c r="A830" s="9"/>
      <c r="B830" s="9"/>
      <c r="C830" s="9"/>
      <c r="D830" s="9"/>
      <c r="E830" s="9"/>
    </row>
    <row r="831" spans="1:5" ht="15.75" customHeight="1">
      <c r="A831" s="9"/>
      <c r="B831" s="9"/>
      <c r="C831" s="9"/>
      <c r="D831" s="9"/>
      <c r="E831" s="9"/>
    </row>
    <row r="832" spans="1:5" ht="15.75" customHeight="1">
      <c r="A832" s="9"/>
      <c r="B832" s="9"/>
      <c r="C832" s="9"/>
      <c r="D832" s="9"/>
      <c r="E832" s="9"/>
    </row>
    <row r="833" spans="1:5" ht="15.75" customHeight="1">
      <c r="A833" s="9"/>
      <c r="B833" s="9"/>
      <c r="C833" s="9"/>
      <c r="D833" s="9"/>
      <c r="E833" s="9"/>
    </row>
    <row r="834" spans="1:5" ht="15.75" customHeight="1">
      <c r="A834" s="9"/>
      <c r="B834" s="9"/>
      <c r="C834" s="9"/>
      <c r="D834" s="9"/>
      <c r="E834" s="9"/>
    </row>
    <row r="835" spans="1:5" ht="15.75" customHeight="1">
      <c r="A835" s="9"/>
      <c r="B835" s="9"/>
      <c r="C835" s="9"/>
      <c r="D835" s="9"/>
      <c r="E835" s="9"/>
    </row>
    <row r="836" spans="1:5" ht="15.75" customHeight="1">
      <c r="A836" s="9"/>
      <c r="B836" s="9"/>
      <c r="C836" s="9"/>
      <c r="D836" s="9"/>
      <c r="E836" s="9"/>
    </row>
    <row r="837" spans="1:5" ht="15.75" customHeight="1">
      <c r="A837" s="9"/>
      <c r="B837" s="9"/>
      <c r="C837" s="9"/>
      <c r="D837" s="9"/>
      <c r="E837" s="9"/>
    </row>
    <row r="838" spans="1:5" ht="15.75" customHeight="1">
      <c r="A838" s="9"/>
      <c r="B838" s="9"/>
      <c r="C838" s="9"/>
      <c r="D838" s="9"/>
      <c r="E838" s="9"/>
    </row>
    <row r="839" spans="1:5" ht="15.75" customHeight="1">
      <c r="A839" s="9"/>
      <c r="B839" s="9"/>
      <c r="C839" s="9"/>
      <c r="D839" s="9"/>
      <c r="E839" s="9"/>
    </row>
    <row r="840" spans="1:5" ht="15.75" customHeight="1">
      <c r="A840" s="9"/>
      <c r="B840" s="9"/>
      <c r="C840" s="9"/>
      <c r="D840" s="9"/>
      <c r="E840" s="9"/>
    </row>
    <row r="841" spans="1:5" ht="15.75" customHeight="1">
      <c r="A841" s="9"/>
      <c r="B841" s="9"/>
      <c r="C841" s="9"/>
      <c r="D841" s="9"/>
      <c r="E841" s="9"/>
    </row>
    <row r="842" spans="1:5" ht="15.75" customHeight="1">
      <c r="A842" s="9"/>
      <c r="B842" s="9"/>
      <c r="C842" s="9"/>
      <c r="D842" s="9"/>
      <c r="E842" s="9"/>
    </row>
    <row r="843" spans="1:5" ht="15.75" customHeight="1">
      <c r="A843" s="9"/>
      <c r="B843" s="9"/>
      <c r="C843" s="9"/>
      <c r="D843" s="9"/>
      <c r="E843" s="9"/>
    </row>
    <row r="844" spans="1:5" ht="15.75" customHeight="1">
      <c r="A844" s="9"/>
      <c r="B844" s="9"/>
      <c r="C844" s="9"/>
      <c r="D844" s="9"/>
      <c r="E844" s="9"/>
    </row>
    <row r="845" spans="1:5" ht="15.75" customHeight="1">
      <c r="A845" s="9"/>
      <c r="B845" s="9"/>
      <c r="C845" s="9"/>
      <c r="D845" s="9"/>
      <c r="E845" s="9"/>
    </row>
    <row r="846" spans="1:5" ht="15.75" customHeight="1">
      <c r="A846" s="9"/>
      <c r="B846" s="9"/>
      <c r="C846" s="9"/>
      <c r="D846" s="9"/>
      <c r="E846" s="9"/>
    </row>
    <row r="847" spans="1:5" ht="15.75" customHeight="1">
      <c r="A847" s="9"/>
      <c r="B847" s="9"/>
      <c r="C847" s="9"/>
      <c r="D847" s="9"/>
      <c r="E847" s="9"/>
    </row>
    <row r="848" spans="1:5" ht="15.75" customHeight="1">
      <c r="A848" s="9"/>
      <c r="B848" s="9"/>
      <c r="C848" s="9"/>
      <c r="D848" s="9"/>
      <c r="E848" s="9"/>
    </row>
    <row r="849" spans="1:5" ht="15.75" customHeight="1">
      <c r="A849" s="9"/>
      <c r="B849" s="9"/>
      <c r="C849" s="9"/>
      <c r="D849" s="9"/>
      <c r="E849" s="9"/>
    </row>
    <row r="850" spans="1:5" ht="15.75" customHeight="1">
      <c r="A850" s="9"/>
      <c r="B850" s="9"/>
      <c r="C850" s="9"/>
      <c r="D850" s="9"/>
      <c r="E850" s="9"/>
    </row>
    <row r="851" spans="1:5" ht="15.75" customHeight="1">
      <c r="A851" s="9"/>
      <c r="B851" s="9"/>
      <c r="C851" s="9"/>
      <c r="D851" s="9"/>
      <c r="E851" s="9"/>
    </row>
    <row r="852" spans="1:5" ht="15.75" customHeight="1">
      <c r="A852" s="9"/>
      <c r="B852" s="9"/>
      <c r="C852" s="9"/>
      <c r="D852" s="9"/>
      <c r="E852" s="9"/>
    </row>
    <row r="853" spans="1:5" ht="15.75" customHeight="1">
      <c r="A853" s="9"/>
      <c r="B853" s="9"/>
      <c r="C853" s="9"/>
      <c r="D853" s="9"/>
      <c r="E853" s="9"/>
    </row>
    <row r="854" spans="1:5" ht="15.75" customHeight="1">
      <c r="A854" s="9"/>
      <c r="B854" s="9"/>
      <c r="C854" s="9"/>
      <c r="D854" s="9"/>
      <c r="E854" s="9"/>
    </row>
    <row r="855" spans="1:5" ht="15.75" customHeight="1">
      <c r="A855" s="9"/>
      <c r="B855" s="9"/>
      <c r="C855" s="9"/>
      <c r="D855" s="9"/>
      <c r="E855" s="9"/>
    </row>
    <row r="856" spans="1:5" ht="15.75" customHeight="1">
      <c r="A856" s="9"/>
      <c r="B856" s="9"/>
      <c r="C856" s="9"/>
      <c r="D856" s="9"/>
      <c r="E856" s="9"/>
    </row>
    <row r="857" spans="1:5" ht="15.75" customHeight="1">
      <c r="A857" s="9"/>
      <c r="B857" s="9"/>
      <c r="C857" s="9"/>
      <c r="D857" s="9"/>
      <c r="E857" s="9"/>
    </row>
    <row r="858" spans="1:5" ht="15.75" customHeight="1">
      <c r="A858" s="9"/>
      <c r="B858" s="9"/>
      <c r="C858" s="9"/>
      <c r="D858" s="9"/>
      <c r="E858" s="9"/>
    </row>
    <row r="859" spans="1:5" ht="15.75" customHeight="1">
      <c r="A859" s="9"/>
      <c r="B859" s="9"/>
      <c r="C859" s="9"/>
      <c r="D859" s="9"/>
      <c r="E859" s="9"/>
    </row>
    <row r="860" spans="1:5" ht="15.75" customHeight="1">
      <c r="A860" s="9"/>
      <c r="B860" s="9"/>
      <c r="C860" s="9"/>
      <c r="D860" s="9"/>
      <c r="E860" s="9"/>
    </row>
    <row r="861" spans="1:5" ht="15.75" customHeight="1">
      <c r="A861" s="9"/>
      <c r="B861" s="9"/>
      <c r="C861" s="9"/>
      <c r="D861" s="9"/>
      <c r="E861" s="9"/>
    </row>
    <row r="862" spans="1:5" ht="15.75" customHeight="1">
      <c r="A862" s="9"/>
      <c r="B862" s="9"/>
      <c r="C862" s="9"/>
      <c r="D862" s="9"/>
      <c r="E862" s="9"/>
    </row>
    <row r="863" spans="1:5" ht="15.75" customHeight="1">
      <c r="A863" s="9"/>
      <c r="B863" s="9"/>
      <c r="C863" s="9"/>
      <c r="D863" s="9"/>
      <c r="E863" s="9"/>
    </row>
    <row r="864" spans="1:5" ht="15.75" customHeight="1">
      <c r="A864" s="9"/>
      <c r="B864" s="9"/>
      <c r="C864" s="9"/>
      <c r="D864" s="9"/>
      <c r="E864" s="9"/>
    </row>
    <row r="865" spans="1:5" ht="15.75" customHeight="1">
      <c r="A865" s="9"/>
      <c r="B865" s="9"/>
      <c r="C865" s="9"/>
      <c r="D865" s="9"/>
      <c r="E865" s="9"/>
    </row>
    <row r="866" spans="1:5" ht="15.75" customHeight="1">
      <c r="A866" s="9"/>
      <c r="B866" s="9"/>
      <c r="C866" s="9"/>
      <c r="D866" s="9"/>
      <c r="E866" s="9"/>
    </row>
    <row r="867" spans="1:5" ht="15.75" customHeight="1">
      <c r="A867" s="9"/>
      <c r="B867" s="9"/>
      <c r="C867" s="9"/>
      <c r="D867" s="9"/>
      <c r="E867" s="9"/>
    </row>
    <row r="868" spans="1:5" ht="15.75" customHeight="1">
      <c r="A868" s="9"/>
      <c r="B868" s="9"/>
      <c r="C868" s="9"/>
      <c r="D868" s="9"/>
      <c r="E868" s="9"/>
    </row>
    <row r="869" spans="1:5" ht="15.75" customHeight="1">
      <c r="A869" s="9"/>
      <c r="B869" s="9"/>
      <c r="C869" s="9"/>
      <c r="D869" s="9"/>
      <c r="E869" s="9"/>
    </row>
    <row r="870" spans="1:5" ht="15.75" customHeight="1">
      <c r="A870" s="9"/>
      <c r="B870" s="9"/>
      <c r="C870" s="9"/>
      <c r="D870" s="9"/>
      <c r="E870" s="9"/>
    </row>
    <row r="871" spans="1:5" ht="15.75" customHeight="1">
      <c r="A871" s="9"/>
      <c r="B871" s="9"/>
      <c r="C871" s="9"/>
      <c r="D871" s="9"/>
      <c r="E871" s="9"/>
    </row>
    <row r="872" spans="1:5" ht="15.75" customHeight="1">
      <c r="A872" s="9"/>
      <c r="B872" s="9"/>
      <c r="C872" s="9"/>
      <c r="D872" s="9"/>
      <c r="E872" s="9"/>
    </row>
    <row r="873" spans="1:5" ht="15.75" customHeight="1">
      <c r="A873" s="9"/>
      <c r="B873" s="9"/>
      <c r="C873" s="9"/>
      <c r="D873" s="9"/>
      <c r="E873" s="9"/>
    </row>
    <row r="874" spans="1:5" ht="15.75" customHeight="1">
      <c r="A874" s="9"/>
      <c r="B874" s="9"/>
      <c r="C874" s="9"/>
      <c r="D874" s="9"/>
      <c r="E874" s="9"/>
    </row>
    <row r="875" spans="1:5" ht="15.75" customHeight="1">
      <c r="A875" s="9"/>
      <c r="B875" s="9"/>
      <c r="C875" s="9"/>
      <c r="D875" s="9"/>
      <c r="E875" s="9"/>
    </row>
    <row r="876" spans="1:5" ht="15.75" customHeight="1">
      <c r="A876" s="9"/>
      <c r="B876" s="9"/>
      <c r="C876" s="9"/>
      <c r="D876" s="9"/>
      <c r="E876" s="9"/>
    </row>
    <row r="877" spans="1:5" ht="15.75" customHeight="1">
      <c r="A877" s="9"/>
      <c r="B877" s="9"/>
      <c r="C877" s="9"/>
      <c r="D877" s="9"/>
      <c r="E877" s="9"/>
    </row>
    <row r="878" spans="1:5" ht="15.75" customHeight="1">
      <c r="A878" s="9"/>
      <c r="B878" s="9"/>
      <c r="C878" s="9"/>
      <c r="D878" s="9"/>
      <c r="E878" s="9"/>
    </row>
    <row r="879" spans="1:5" ht="15.75" customHeight="1">
      <c r="A879" s="9"/>
      <c r="B879" s="9"/>
      <c r="C879" s="9"/>
      <c r="D879" s="9"/>
      <c r="E879" s="9"/>
    </row>
    <row r="880" spans="1:5" ht="15.75" customHeight="1">
      <c r="A880" s="9"/>
      <c r="B880" s="9"/>
      <c r="C880" s="9"/>
      <c r="D880" s="9"/>
      <c r="E880" s="9"/>
    </row>
    <row r="881" spans="1:5" ht="15.75" customHeight="1">
      <c r="A881" s="9"/>
      <c r="B881" s="9"/>
      <c r="C881" s="9"/>
      <c r="D881" s="9"/>
      <c r="E881" s="9"/>
    </row>
    <row r="882" spans="1:5" ht="15.75" customHeight="1">
      <c r="A882" s="9"/>
      <c r="B882" s="9"/>
      <c r="C882" s="9"/>
      <c r="D882" s="9"/>
      <c r="E882" s="9"/>
    </row>
    <row r="883" spans="1:5" ht="15.75" customHeight="1">
      <c r="A883" s="9"/>
      <c r="B883" s="9"/>
      <c r="C883" s="9"/>
      <c r="D883" s="9"/>
      <c r="E883" s="9"/>
    </row>
    <row r="884" spans="1:5" ht="15.75" customHeight="1">
      <c r="A884" s="9"/>
      <c r="B884" s="9"/>
      <c r="C884" s="9"/>
      <c r="D884" s="9"/>
      <c r="E884" s="9"/>
    </row>
    <row r="885" spans="1:5" ht="15.75" customHeight="1">
      <c r="A885" s="9"/>
      <c r="B885" s="9"/>
      <c r="C885" s="9"/>
      <c r="D885" s="9"/>
      <c r="E885" s="9"/>
    </row>
    <row r="886" spans="1:5" ht="15.75" customHeight="1">
      <c r="A886" s="9"/>
      <c r="B886" s="9"/>
      <c r="C886" s="9"/>
      <c r="D886" s="9"/>
      <c r="E886" s="9"/>
    </row>
    <row r="887" spans="1:5" ht="15.75" customHeight="1">
      <c r="A887" s="9"/>
      <c r="B887" s="9"/>
      <c r="C887" s="9"/>
      <c r="D887" s="9"/>
      <c r="E887" s="9"/>
    </row>
    <row r="888" spans="1:5" ht="15.75" customHeight="1">
      <c r="A888" s="9"/>
      <c r="B888" s="9"/>
      <c r="C888" s="9"/>
      <c r="D888" s="9"/>
      <c r="E888" s="9"/>
    </row>
    <row r="889" spans="1:5" ht="15.75" customHeight="1">
      <c r="A889" s="9"/>
      <c r="B889" s="9"/>
      <c r="C889" s="9"/>
      <c r="D889" s="9"/>
      <c r="E889" s="9"/>
    </row>
    <row r="890" spans="1:5" ht="15.75" customHeight="1">
      <c r="A890" s="9"/>
      <c r="B890" s="9"/>
      <c r="C890" s="9"/>
      <c r="D890" s="9"/>
      <c r="E890" s="9"/>
    </row>
    <row r="891" spans="1:5" ht="15.75" customHeight="1">
      <c r="A891" s="9"/>
      <c r="B891" s="9"/>
      <c r="C891" s="9"/>
      <c r="D891" s="9"/>
      <c r="E891" s="9"/>
    </row>
    <row r="892" spans="1:5" ht="15.75" customHeight="1">
      <c r="A892" s="9"/>
      <c r="B892" s="9"/>
      <c r="C892" s="9"/>
      <c r="D892" s="9"/>
      <c r="E892" s="9"/>
    </row>
    <row r="893" spans="1:5" ht="15.75" customHeight="1">
      <c r="A893" s="9"/>
      <c r="B893" s="9"/>
      <c r="C893" s="9"/>
      <c r="D893" s="9"/>
      <c r="E893" s="9"/>
    </row>
    <row r="894" spans="1:5" ht="15.75" customHeight="1">
      <c r="A894" s="9"/>
      <c r="B894" s="9"/>
      <c r="C894" s="9"/>
      <c r="D894" s="9"/>
      <c r="E894" s="9"/>
    </row>
    <row r="895" spans="1:5" ht="15.75" customHeight="1">
      <c r="A895" s="9"/>
      <c r="B895" s="9"/>
      <c r="C895" s="9"/>
      <c r="D895" s="9"/>
      <c r="E895" s="9"/>
    </row>
    <row r="896" spans="1:5" ht="15.75" customHeight="1">
      <c r="A896" s="9"/>
      <c r="B896" s="9"/>
      <c r="C896" s="9"/>
      <c r="D896" s="9"/>
      <c r="E896" s="9"/>
    </row>
    <row r="897" spans="1:5" ht="15.75" customHeight="1">
      <c r="A897" s="9"/>
      <c r="B897" s="9"/>
      <c r="C897" s="9"/>
      <c r="D897" s="9"/>
      <c r="E897" s="9"/>
    </row>
    <row r="898" spans="1:5" ht="15.75" customHeight="1">
      <c r="A898" s="9"/>
      <c r="B898" s="9"/>
      <c r="C898" s="9"/>
      <c r="D898" s="9"/>
      <c r="E898" s="9"/>
    </row>
    <row r="899" spans="1:5" ht="15.75" customHeight="1">
      <c r="A899" s="9"/>
      <c r="B899" s="9"/>
      <c r="C899" s="9"/>
      <c r="D899" s="9"/>
      <c r="E899" s="9"/>
    </row>
    <row r="900" spans="1:5" ht="15.75" customHeight="1">
      <c r="A900" s="9"/>
      <c r="B900" s="9"/>
      <c r="C900" s="9"/>
      <c r="D900" s="9"/>
      <c r="E900" s="9"/>
    </row>
    <row r="901" spans="1:5" ht="15.75" customHeight="1">
      <c r="A901" s="9"/>
      <c r="B901" s="9"/>
      <c r="C901" s="9"/>
      <c r="D901" s="9"/>
      <c r="E901" s="9"/>
    </row>
    <row r="902" spans="1:5" ht="15.75" customHeight="1">
      <c r="A902" s="9"/>
      <c r="B902" s="9"/>
      <c r="C902" s="9"/>
      <c r="D902" s="9"/>
      <c r="E902" s="9"/>
    </row>
    <row r="903" spans="1:5" ht="15.75" customHeight="1">
      <c r="A903" s="9"/>
      <c r="B903" s="9"/>
      <c r="C903" s="9"/>
      <c r="D903" s="9"/>
      <c r="E903" s="9"/>
    </row>
    <row r="904" spans="1:5" ht="15.75" customHeight="1">
      <c r="A904" s="9"/>
      <c r="B904" s="9"/>
      <c r="C904" s="9"/>
      <c r="D904" s="9"/>
      <c r="E904" s="9"/>
    </row>
    <row r="905" spans="1:5" ht="15.75" customHeight="1">
      <c r="A905" s="9"/>
      <c r="B905" s="9"/>
      <c r="C905" s="9"/>
      <c r="D905" s="9"/>
      <c r="E905" s="9"/>
    </row>
    <row r="906" spans="1:5" ht="15.75" customHeight="1">
      <c r="A906" s="9"/>
      <c r="B906" s="9"/>
      <c r="C906" s="9"/>
      <c r="D906" s="9"/>
      <c r="E906" s="9"/>
    </row>
    <row r="907" spans="1:5" ht="15.75" customHeight="1">
      <c r="A907" s="9"/>
      <c r="B907" s="9"/>
      <c r="C907" s="9"/>
      <c r="D907" s="9"/>
      <c r="E907" s="9"/>
    </row>
    <row r="908" spans="1:5" ht="15.75" customHeight="1">
      <c r="A908" s="9"/>
      <c r="B908" s="9"/>
      <c r="C908" s="9"/>
      <c r="D908" s="9"/>
      <c r="E908" s="9"/>
    </row>
    <row r="909" spans="1:5" ht="15.75" customHeight="1">
      <c r="A909" s="9"/>
      <c r="B909" s="9"/>
      <c r="C909" s="9"/>
      <c r="D909" s="9"/>
      <c r="E909" s="9"/>
    </row>
    <row r="910" spans="1:5" ht="15.75" customHeight="1">
      <c r="A910" s="9"/>
      <c r="B910" s="9"/>
      <c r="C910" s="9"/>
      <c r="D910" s="9"/>
      <c r="E910" s="9"/>
    </row>
    <row r="911" spans="1:5" ht="15.75" customHeight="1">
      <c r="A911" s="9"/>
      <c r="B911" s="9"/>
      <c r="C911" s="9"/>
      <c r="D911" s="9"/>
      <c r="E911" s="9"/>
    </row>
    <row r="912" spans="1:5" ht="15.75" customHeight="1">
      <c r="A912" s="9"/>
      <c r="B912" s="9"/>
      <c r="C912" s="9"/>
      <c r="D912" s="9"/>
      <c r="E912" s="9"/>
    </row>
    <row r="913" spans="1:5" ht="15.75" customHeight="1">
      <c r="A913" s="9"/>
      <c r="B913" s="9"/>
      <c r="C913" s="9"/>
      <c r="D913" s="9"/>
      <c r="E913" s="9"/>
    </row>
    <row r="914" spans="1:5" ht="15.75" customHeight="1">
      <c r="A914" s="9"/>
      <c r="B914" s="9"/>
      <c r="C914" s="9"/>
      <c r="D914" s="9"/>
      <c r="E914" s="9"/>
    </row>
    <row r="915" spans="1:5" ht="15.75" customHeight="1">
      <c r="A915" s="9"/>
      <c r="B915" s="9"/>
      <c r="C915" s="9"/>
      <c r="D915" s="9"/>
      <c r="E915" s="9"/>
    </row>
    <row r="916" spans="1:5" ht="15.75" customHeight="1">
      <c r="A916" s="9"/>
      <c r="B916" s="9"/>
      <c r="C916" s="9"/>
      <c r="D916" s="9"/>
      <c r="E916" s="9"/>
    </row>
    <row r="917" spans="1:5" ht="15.75" customHeight="1">
      <c r="A917" s="9"/>
      <c r="B917" s="9"/>
      <c r="C917" s="9"/>
      <c r="D917" s="9"/>
      <c r="E917" s="9"/>
    </row>
    <row r="918" spans="1:5" ht="15.75" customHeight="1">
      <c r="A918" s="9"/>
      <c r="B918" s="9"/>
      <c r="C918" s="9"/>
      <c r="D918" s="9"/>
      <c r="E918" s="9"/>
    </row>
    <row r="919" spans="1:5" ht="15.75" customHeight="1">
      <c r="A919" s="9"/>
      <c r="B919" s="9"/>
      <c r="C919" s="9"/>
      <c r="D919" s="9"/>
      <c r="E919" s="9"/>
    </row>
    <row r="920" spans="1:5" ht="15.75" customHeight="1">
      <c r="A920" s="9"/>
      <c r="B920" s="9"/>
      <c r="C920" s="9"/>
      <c r="D920" s="9"/>
      <c r="E920" s="9"/>
    </row>
    <row r="921" spans="1:5" ht="15.75" customHeight="1">
      <c r="A921" s="9"/>
      <c r="B921" s="9"/>
      <c r="C921" s="9"/>
      <c r="D921" s="9"/>
      <c r="E921" s="9"/>
    </row>
    <row r="922" spans="1:5" ht="15.75" customHeight="1">
      <c r="A922" s="9"/>
      <c r="B922" s="9"/>
      <c r="C922" s="9"/>
      <c r="D922" s="9"/>
      <c r="E922" s="9"/>
    </row>
    <row r="923" spans="1:5" ht="15.75" customHeight="1">
      <c r="A923" s="9"/>
      <c r="B923" s="9"/>
      <c r="C923" s="9"/>
      <c r="D923" s="9"/>
      <c r="E923" s="9"/>
    </row>
    <row r="924" spans="1:5" ht="15.75" customHeight="1">
      <c r="A924" s="9"/>
      <c r="B924" s="9"/>
      <c r="C924" s="9"/>
      <c r="D924" s="9"/>
      <c r="E924" s="9"/>
    </row>
    <row r="925" spans="1:5" ht="15.75" customHeight="1">
      <c r="A925" s="9"/>
      <c r="B925" s="9"/>
      <c r="C925" s="9"/>
      <c r="D925" s="9"/>
      <c r="E925" s="9"/>
    </row>
    <row r="926" spans="1:5" ht="15.75" customHeight="1">
      <c r="A926" s="9"/>
      <c r="B926" s="9"/>
      <c r="C926" s="9"/>
      <c r="D926" s="9"/>
      <c r="E926" s="9"/>
    </row>
    <row r="927" spans="1:5" ht="15.75" customHeight="1">
      <c r="A927" s="9"/>
      <c r="B927" s="9"/>
      <c r="C927" s="9"/>
      <c r="D927" s="9"/>
      <c r="E927" s="9"/>
    </row>
    <row r="928" spans="1:5" ht="15.75" customHeight="1">
      <c r="A928" s="9"/>
      <c r="B928" s="9"/>
      <c r="C928" s="9"/>
      <c r="D928" s="9"/>
      <c r="E928" s="9"/>
    </row>
    <row r="929" spans="1:5" ht="15.75" customHeight="1">
      <c r="A929" s="9"/>
      <c r="B929" s="9"/>
      <c r="C929" s="9"/>
      <c r="D929" s="9"/>
      <c r="E929" s="9"/>
    </row>
    <row r="930" spans="1:5" ht="15.75" customHeight="1">
      <c r="A930" s="9"/>
      <c r="B930" s="9"/>
      <c r="C930" s="9"/>
      <c r="D930" s="9"/>
      <c r="E930" s="9"/>
    </row>
    <row r="931" spans="1:5" ht="15.75" customHeight="1">
      <c r="A931" s="9"/>
      <c r="B931" s="9"/>
      <c r="C931" s="9"/>
      <c r="D931" s="9"/>
      <c r="E931" s="9"/>
    </row>
    <row r="932" spans="1:5" ht="15.75" customHeight="1">
      <c r="A932" s="9"/>
      <c r="B932" s="9"/>
      <c r="C932" s="9"/>
      <c r="D932" s="9"/>
      <c r="E932" s="9"/>
    </row>
    <row r="933" spans="1:5" ht="15.75" customHeight="1">
      <c r="A933" s="9"/>
      <c r="B933" s="9"/>
      <c r="C933" s="9"/>
      <c r="D933" s="9"/>
      <c r="E933" s="9"/>
    </row>
    <row r="934" spans="1:5" ht="15.75" customHeight="1">
      <c r="A934" s="9"/>
      <c r="B934" s="9"/>
      <c r="C934" s="9"/>
      <c r="D934" s="9"/>
      <c r="E934" s="9"/>
    </row>
    <row r="935" spans="1:5" ht="15.75" customHeight="1">
      <c r="A935" s="9"/>
      <c r="B935" s="9"/>
      <c r="C935" s="9"/>
      <c r="D935" s="9"/>
      <c r="E935" s="9"/>
    </row>
    <row r="936" spans="1:5" ht="15.75" customHeight="1">
      <c r="A936" s="9"/>
      <c r="B936" s="9"/>
      <c r="C936" s="9"/>
      <c r="D936" s="9"/>
      <c r="E936" s="9"/>
    </row>
    <row r="937" spans="1:5" ht="15.75" customHeight="1">
      <c r="A937" s="9"/>
      <c r="B937" s="9"/>
      <c r="C937" s="9"/>
      <c r="D937" s="9"/>
      <c r="E937" s="9"/>
    </row>
    <row r="938" spans="1:5" ht="15.75" customHeight="1">
      <c r="A938" s="9"/>
      <c r="B938" s="9"/>
      <c r="C938" s="9"/>
      <c r="D938" s="9"/>
      <c r="E938" s="9"/>
    </row>
    <row r="939" spans="1:5" ht="15.75" customHeight="1">
      <c r="A939" s="9"/>
      <c r="B939" s="9"/>
      <c r="C939" s="9"/>
      <c r="D939" s="9"/>
      <c r="E939" s="9"/>
    </row>
    <row r="940" spans="1:5" ht="15.75" customHeight="1">
      <c r="A940" s="9"/>
      <c r="B940" s="9"/>
      <c r="C940" s="9"/>
      <c r="D940" s="9"/>
      <c r="E940" s="9"/>
    </row>
    <row r="941" spans="1:5" ht="15.75" customHeight="1">
      <c r="A941" s="9"/>
      <c r="B941" s="9"/>
      <c r="C941" s="9"/>
      <c r="D941" s="9"/>
      <c r="E941" s="9"/>
    </row>
    <row r="942" spans="1:5" ht="15.75" customHeight="1">
      <c r="A942" s="9"/>
      <c r="B942" s="9"/>
      <c r="C942" s="9"/>
      <c r="D942" s="9"/>
      <c r="E942" s="9"/>
    </row>
    <row r="943" spans="1:5" ht="15.75" customHeight="1">
      <c r="A943" s="9"/>
      <c r="B943" s="9"/>
      <c r="C943" s="9"/>
      <c r="D943" s="9"/>
      <c r="E943" s="9"/>
    </row>
    <row r="944" spans="1:5" ht="15.75" customHeight="1">
      <c r="A944" s="9"/>
      <c r="B944" s="9"/>
      <c r="C944" s="9"/>
      <c r="D944" s="9"/>
      <c r="E944" s="9"/>
    </row>
    <row r="945" spans="1:5" ht="15.75" customHeight="1">
      <c r="A945" s="9"/>
      <c r="B945" s="9"/>
      <c r="C945" s="9"/>
      <c r="D945" s="9"/>
      <c r="E945" s="9"/>
    </row>
    <row r="946" spans="1:5" ht="15.75" customHeight="1">
      <c r="A946" s="9"/>
      <c r="B946" s="9"/>
      <c r="C946" s="9"/>
      <c r="D946" s="9"/>
      <c r="E946" s="9"/>
    </row>
    <row r="947" spans="1:5" ht="15.75" customHeight="1">
      <c r="A947" s="9"/>
      <c r="B947" s="9"/>
      <c r="C947" s="9"/>
      <c r="D947" s="9"/>
      <c r="E947" s="9"/>
    </row>
    <row r="948" spans="1:5" ht="15.75" customHeight="1">
      <c r="A948" s="9"/>
      <c r="B948" s="9"/>
      <c r="C948" s="9"/>
      <c r="D948" s="9"/>
      <c r="E948" s="9"/>
    </row>
    <row r="949" spans="1:5" ht="15.75" customHeight="1">
      <c r="A949" s="9"/>
      <c r="B949" s="9"/>
      <c r="C949" s="9"/>
      <c r="D949" s="9"/>
      <c r="E949" s="9"/>
    </row>
    <row r="950" spans="1:5" ht="15.75" customHeight="1">
      <c r="A950" s="9"/>
      <c r="B950" s="9"/>
      <c r="C950" s="9"/>
      <c r="D950" s="9"/>
      <c r="E950" s="9"/>
    </row>
    <row r="951" spans="1:5" ht="15.75" customHeight="1">
      <c r="A951" s="9"/>
      <c r="B951" s="9"/>
      <c r="C951" s="9"/>
      <c r="D951" s="9"/>
      <c r="E951" s="9"/>
    </row>
    <row r="952" spans="1:5" ht="15.75" customHeight="1">
      <c r="A952" s="9"/>
      <c r="B952" s="9"/>
      <c r="C952" s="9"/>
      <c r="D952" s="9"/>
      <c r="E952" s="9"/>
    </row>
    <row r="953" spans="1:5" ht="15.75" customHeight="1">
      <c r="A953" s="9"/>
      <c r="B953" s="9"/>
      <c r="C953" s="9"/>
      <c r="D953" s="9"/>
      <c r="E953" s="9"/>
    </row>
    <row r="954" spans="1:5" ht="15.75" customHeight="1">
      <c r="A954" s="9"/>
      <c r="B954" s="9"/>
      <c r="C954" s="9"/>
      <c r="D954" s="9"/>
      <c r="E954" s="9"/>
    </row>
    <row r="955" spans="1:5" ht="15.75" customHeight="1">
      <c r="A955" s="9"/>
      <c r="B955" s="9"/>
      <c r="C955" s="9"/>
      <c r="D955" s="9"/>
      <c r="E955" s="9"/>
    </row>
    <row r="956" spans="1:5" ht="15.75" customHeight="1">
      <c r="A956" s="9"/>
      <c r="B956" s="9"/>
      <c r="C956" s="9"/>
      <c r="D956" s="9"/>
      <c r="E956" s="9"/>
    </row>
    <row r="957" spans="1:5" ht="15.75" customHeight="1">
      <c r="A957" s="9"/>
      <c r="B957" s="9"/>
      <c r="C957" s="9"/>
      <c r="D957" s="9"/>
      <c r="E957" s="9"/>
    </row>
    <row r="958" spans="1:5" ht="15.75" customHeight="1">
      <c r="A958" s="9"/>
      <c r="B958" s="9"/>
      <c r="C958" s="9"/>
      <c r="D958" s="9"/>
      <c r="E958" s="9"/>
    </row>
    <row r="959" spans="1:5" ht="15.75" customHeight="1">
      <c r="A959" s="9"/>
      <c r="B959" s="9"/>
      <c r="C959" s="9"/>
      <c r="D959" s="9"/>
      <c r="E959" s="9"/>
    </row>
    <row r="960" spans="1:5" ht="15.75" customHeight="1">
      <c r="A960" s="9"/>
      <c r="B960" s="9"/>
      <c r="C960" s="9"/>
      <c r="D960" s="9"/>
      <c r="E960" s="9"/>
    </row>
    <row r="961" spans="1:5" ht="15.75" customHeight="1">
      <c r="A961" s="9"/>
      <c r="B961" s="9"/>
      <c r="C961" s="9"/>
      <c r="D961" s="9"/>
      <c r="E961" s="9"/>
    </row>
    <row r="962" spans="1:5" ht="15.75" customHeight="1">
      <c r="A962" s="9"/>
      <c r="B962" s="9"/>
      <c r="C962" s="9"/>
      <c r="D962" s="9"/>
      <c r="E962" s="9"/>
    </row>
    <row r="963" spans="1:5" ht="15.75" customHeight="1">
      <c r="A963" s="9"/>
      <c r="B963" s="9"/>
      <c r="C963" s="9"/>
      <c r="D963" s="9"/>
      <c r="E963" s="9"/>
    </row>
    <row r="964" spans="1:5" ht="15.75" customHeight="1">
      <c r="A964" s="9"/>
      <c r="B964" s="9"/>
      <c r="C964" s="9"/>
      <c r="D964" s="9"/>
      <c r="E964" s="9"/>
    </row>
    <row r="965" spans="1:5" ht="15.75" customHeight="1">
      <c r="A965" s="9"/>
      <c r="B965" s="9"/>
      <c r="C965" s="9"/>
      <c r="D965" s="9"/>
      <c r="E965" s="9"/>
    </row>
    <row r="966" spans="1:5" ht="15.75" customHeight="1">
      <c r="A966" s="9"/>
      <c r="B966" s="9"/>
      <c r="C966" s="9"/>
      <c r="D966" s="9"/>
      <c r="E966" s="9"/>
    </row>
    <row r="967" spans="1:5" ht="15.75" customHeight="1">
      <c r="A967" s="9"/>
      <c r="B967" s="9"/>
      <c r="C967" s="9"/>
      <c r="D967" s="9"/>
      <c r="E967" s="9"/>
    </row>
    <row r="968" spans="1:5" ht="15.75" customHeight="1">
      <c r="A968" s="9"/>
      <c r="B968" s="9"/>
      <c r="C968" s="9"/>
      <c r="D968" s="9"/>
      <c r="E968" s="9"/>
    </row>
    <row r="969" spans="1:5" ht="15.75" customHeight="1">
      <c r="A969" s="9"/>
      <c r="B969" s="9"/>
      <c r="C969" s="9"/>
      <c r="D969" s="9"/>
      <c r="E969" s="9"/>
    </row>
    <row r="970" spans="1:5" ht="15.75" customHeight="1">
      <c r="A970" s="9"/>
      <c r="B970" s="9"/>
      <c r="C970" s="9"/>
      <c r="D970" s="9"/>
      <c r="E970" s="9"/>
    </row>
    <row r="971" spans="1:5" ht="15.75" customHeight="1">
      <c r="A971" s="9"/>
      <c r="B971" s="9"/>
      <c r="C971" s="9"/>
      <c r="D971" s="9"/>
      <c r="E971" s="9"/>
    </row>
    <row r="972" spans="1:5" ht="15.75" customHeight="1">
      <c r="A972" s="9"/>
      <c r="B972" s="9"/>
      <c r="C972" s="9"/>
      <c r="D972" s="9"/>
      <c r="E972" s="9"/>
    </row>
    <row r="973" spans="1:5" ht="15.75" customHeight="1">
      <c r="A973" s="9"/>
      <c r="B973" s="9"/>
      <c r="C973" s="9"/>
      <c r="D973" s="9"/>
      <c r="E973" s="9"/>
    </row>
    <row r="974" spans="1:5" ht="15.75" customHeight="1">
      <c r="A974" s="9"/>
      <c r="B974" s="9"/>
      <c r="C974" s="9"/>
      <c r="D974" s="9"/>
      <c r="E974" s="9"/>
    </row>
    <row r="975" spans="1:5" ht="15.75" customHeight="1">
      <c r="A975" s="9"/>
      <c r="B975" s="9"/>
      <c r="C975" s="9"/>
      <c r="D975" s="9"/>
      <c r="E975" s="9"/>
    </row>
    <row r="976" spans="1:5" ht="15.75" customHeight="1">
      <c r="A976" s="9"/>
      <c r="B976" s="9"/>
      <c r="C976" s="9"/>
      <c r="D976" s="9"/>
      <c r="E976" s="9"/>
    </row>
    <row r="977" spans="1:5" ht="15.75" customHeight="1">
      <c r="A977" s="9"/>
      <c r="B977" s="9"/>
      <c r="C977" s="9"/>
      <c r="D977" s="9"/>
      <c r="E977" s="9"/>
    </row>
    <row r="978" spans="1:5" ht="15.75" customHeight="1">
      <c r="A978" s="9"/>
      <c r="B978" s="9"/>
      <c r="C978" s="9"/>
      <c r="D978" s="9"/>
      <c r="E978" s="9"/>
    </row>
    <row r="979" spans="1:5" ht="15.75" customHeight="1">
      <c r="A979" s="9"/>
      <c r="B979" s="9"/>
      <c r="C979" s="9"/>
      <c r="D979" s="9"/>
      <c r="E979" s="9"/>
    </row>
    <row r="980" spans="1:5" ht="15.75" customHeight="1">
      <c r="A980" s="9"/>
      <c r="B980" s="9"/>
      <c r="C980" s="9"/>
      <c r="D980" s="9"/>
      <c r="E980" s="9"/>
    </row>
    <row r="981" spans="1:5" ht="15.75" customHeight="1">
      <c r="A981" s="9"/>
      <c r="B981" s="9"/>
      <c r="C981" s="9"/>
      <c r="D981" s="9"/>
      <c r="E981" s="9"/>
    </row>
    <row r="982" spans="1:5" ht="15.75" customHeight="1">
      <c r="A982" s="9"/>
      <c r="B982" s="9"/>
      <c r="C982" s="9"/>
      <c r="D982" s="9"/>
      <c r="E982" s="9"/>
    </row>
    <row r="983" spans="1:5" ht="15.75" customHeight="1">
      <c r="A983" s="9"/>
      <c r="B983" s="9"/>
      <c r="C983" s="9"/>
      <c r="D983" s="9"/>
      <c r="E983" s="9"/>
    </row>
    <row r="984" spans="1:5" ht="15.75" customHeight="1">
      <c r="A984" s="9"/>
      <c r="B984" s="9"/>
      <c r="C984" s="9"/>
      <c r="D984" s="9"/>
      <c r="E984" s="9"/>
    </row>
    <row r="985" spans="1:5" ht="15.75" customHeight="1">
      <c r="A985" s="9"/>
      <c r="B985" s="9"/>
      <c r="C985" s="9"/>
      <c r="D985" s="9"/>
      <c r="E985" s="9"/>
    </row>
    <row r="986" spans="1:5" ht="15.75" customHeight="1">
      <c r="A986" s="9"/>
      <c r="B986" s="9"/>
      <c r="C986" s="9"/>
      <c r="D986" s="9"/>
      <c r="E986" s="9"/>
    </row>
    <row r="987" spans="1:5" ht="15.75" customHeight="1">
      <c r="A987" s="9"/>
      <c r="B987" s="9"/>
      <c r="C987" s="9"/>
      <c r="D987" s="9"/>
      <c r="E987" s="9"/>
    </row>
    <row r="988" spans="1:5" ht="15.75" customHeight="1">
      <c r="A988" s="9"/>
      <c r="B988" s="9"/>
      <c r="C988" s="9"/>
      <c r="D988" s="9"/>
      <c r="E988" s="9"/>
    </row>
    <row r="989" spans="1:5" ht="15.75" customHeight="1">
      <c r="A989" s="9"/>
      <c r="B989" s="9"/>
      <c r="C989" s="9"/>
      <c r="D989" s="9"/>
      <c r="E989" s="9"/>
    </row>
    <row r="990" spans="1:5" ht="15.75" customHeight="1">
      <c r="A990" s="9"/>
      <c r="B990" s="9"/>
      <c r="C990" s="9"/>
      <c r="D990" s="9"/>
      <c r="E990" s="9"/>
    </row>
    <row r="991" spans="1:5" ht="15.75" customHeight="1">
      <c r="A991" s="9"/>
      <c r="B991" s="9"/>
      <c r="C991" s="9"/>
      <c r="D991" s="9"/>
      <c r="E991" s="9"/>
    </row>
    <row r="992" spans="1:5" ht="15.75" customHeight="1">
      <c r="A992" s="9"/>
      <c r="B992" s="9"/>
      <c r="C992" s="9"/>
      <c r="D992" s="9"/>
      <c r="E992" s="9"/>
    </row>
    <row r="993" spans="1:5" ht="15.75" customHeight="1">
      <c r="A993" s="9"/>
      <c r="B993" s="9"/>
      <c r="C993" s="9"/>
      <c r="D993" s="9"/>
      <c r="E993" s="9"/>
    </row>
    <row r="994" spans="1:5" ht="15.75" customHeight="1">
      <c r="A994" s="9"/>
      <c r="B994" s="9"/>
      <c r="C994" s="9"/>
      <c r="D994" s="9"/>
      <c r="E994" s="9"/>
    </row>
    <row r="995" spans="1:5" ht="15.75" customHeight="1">
      <c r="A995" s="9"/>
      <c r="B995" s="9"/>
      <c r="C995" s="9"/>
      <c r="D995" s="9"/>
      <c r="E995" s="9"/>
    </row>
    <row r="996" spans="1:5" ht="15.75" customHeight="1">
      <c r="A996" s="9"/>
      <c r="B996" s="9"/>
      <c r="C996" s="9"/>
      <c r="D996" s="9"/>
      <c r="E996" s="9"/>
    </row>
    <row r="997" spans="1:5" ht="15.75" customHeight="1">
      <c r="A997" s="9"/>
      <c r="B997" s="9"/>
      <c r="C997" s="9"/>
      <c r="D997" s="9"/>
      <c r="E997" s="9"/>
    </row>
    <row r="998" spans="1:5" ht="15.75" customHeight="1">
      <c r="A998" s="9"/>
      <c r="B998" s="9"/>
      <c r="C998" s="9"/>
      <c r="D998" s="9"/>
      <c r="E998" s="9"/>
    </row>
    <row r="999" spans="1:5" ht="15.75" customHeight="1">
      <c r="A999" s="9"/>
      <c r="B999" s="9"/>
      <c r="C999" s="9"/>
      <c r="D999" s="9"/>
      <c r="E999" s="9"/>
    </row>
    <row r="1000" spans="1:5" ht="15.75" customHeight="1">
      <c r="A1000" s="9"/>
      <c r="B1000" s="9"/>
      <c r="C1000" s="9"/>
      <c r="D1000" s="9"/>
      <c r="E1000" s="9"/>
    </row>
  </sheetData>
  <mergeCells count="64">
    <mergeCell ref="B159:D159"/>
    <mergeCell ref="B163:D163"/>
    <mergeCell ref="B137:D137"/>
    <mergeCell ref="B143:D143"/>
    <mergeCell ref="B149:D149"/>
    <mergeCell ref="B150:D150"/>
    <mergeCell ref="B155:D155"/>
    <mergeCell ref="B191:D191"/>
    <mergeCell ref="B192:D192"/>
    <mergeCell ref="B198:D198"/>
    <mergeCell ref="B164:D164"/>
    <mergeCell ref="B169:D169"/>
    <mergeCell ref="B11:D11"/>
    <mergeCell ref="B16:D16"/>
    <mergeCell ref="A1:B3"/>
    <mergeCell ref="C1:D1"/>
    <mergeCell ref="C2:D2"/>
    <mergeCell ref="C3:D3"/>
    <mergeCell ref="B5:D5"/>
    <mergeCell ref="B6:D6"/>
    <mergeCell ref="B21:D21"/>
    <mergeCell ref="B22:D22"/>
    <mergeCell ref="B29:D29"/>
    <mergeCell ref="B37:D37"/>
    <mergeCell ref="B42:D42"/>
    <mergeCell ref="B53:D53"/>
    <mergeCell ref="B59:D59"/>
    <mergeCell ref="B60:D60"/>
    <mergeCell ref="B65:D65"/>
    <mergeCell ref="B72:D72"/>
    <mergeCell ref="B77:D77"/>
    <mergeCell ref="B84:D84"/>
    <mergeCell ref="B92:D92"/>
    <mergeCell ref="B93:D93"/>
    <mergeCell ref="B97:D97"/>
    <mergeCell ref="A210:A226"/>
    <mergeCell ref="A6:A20"/>
    <mergeCell ref="A22:A41"/>
    <mergeCell ref="A42:A58"/>
    <mergeCell ref="A60:A76"/>
    <mergeCell ref="A77:A91"/>
    <mergeCell ref="A93:A105"/>
    <mergeCell ref="A107:A128"/>
    <mergeCell ref="A130:A148"/>
    <mergeCell ref="A150:A162"/>
    <mergeCell ref="A164:A178"/>
    <mergeCell ref="A180:A190"/>
    <mergeCell ref="A192:A208"/>
    <mergeCell ref="B210:D210"/>
    <mergeCell ref="B216:D216"/>
    <mergeCell ref="B222:D222"/>
    <mergeCell ref="B101:D101"/>
    <mergeCell ref="B106:D106"/>
    <mergeCell ref="B107:D107"/>
    <mergeCell ref="B114:D114"/>
    <mergeCell ref="B121:D121"/>
    <mergeCell ref="B129:D129"/>
    <mergeCell ref="B130:D130"/>
    <mergeCell ref="B204:D204"/>
    <mergeCell ref="B209:D209"/>
    <mergeCell ref="B174:D174"/>
    <mergeCell ref="B179:D179"/>
    <mergeCell ref="B180:D180"/>
    <mergeCell ref="B185:D185"/>
  </mergeCells>
  <dataValidations count="35">
    <dataValidation type="list" allowBlank="1" showInputMessage="1" showErrorMessage="1" prompt="Escoge de la lista el factor correspondiente" sqref="B125:B127">
      <formula1>$P$22:$P$29</formula1>
    </dataValidation>
    <dataValidation type="list" allowBlank="1" showInputMessage="1" showErrorMessage="1" prompt="De acuerdo a la actividad crítica, escoge el factor" sqref="B182:B184">
      <formula1>$N$192:$N$197</formula1>
    </dataValidation>
    <dataValidation type="list" allowBlank="1" showInputMessage="1" showErrorMessage="1" prompt="De acuerdo a la actividad crítica, escoge de la lista el tipo de factor." sqref="B13:B15 B99:B100 B139:B142">
      <formula1>#REF!</formula1>
    </dataValidation>
    <dataValidation type="list" allowBlank="1" showInputMessage="1" showErrorMessage="1" prompt="De acuerdo a la actividad crítica, escoge de la lista el tipo de factor." sqref="B55:B58">
      <formula1>$O$28:$O$37</formula1>
    </dataValidation>
    <dataValidation type="list" allowBlank="1" showInputMessage="1" showErrorMessage="1" prompt="De acuerdo a la actividad crítica, escoge el factor" sqref="B152:B154">
      <formula1>$N$163:$N$168</formula1>
    </dataValidation>
    <dataValidation type="list" allowBlank="1" showInputMessage="1" showErrorMessage="1" prompt="De acuerdo a la actividad crítica, escoge de la lista el tipo de factor." sqref="B157:B158">
      <formula1>$O$163:$O$168</formula1>
    </dataValidation>
    <dataValidation type="list" allowBlank="1" showInputMessage="1" showErrorMessage="1" prompt="De acuerdo a la actividad crítica, escoge el factor" sqref="B161:B162">
      <formula1>$P$163:$P$168</formula1>
    </dataValidation>
    <dataValidation type="list" allowBlank="1" showInputMessage="1" showErrorMessage="1" prompt="Escoge de la lista el factor correspondiente" sqref="B76">
      <formula1>$P$25:$P$32</formula1>
    </dataValidation>
    <dataValidation type="list" allowBlank="1" showInputMessage="1" showErrorMessage="1" prompt="De acuerdo a la actividad crítica, escoge el factor" sqref="B62:B64">
      <formula1>$N$25:$N$30</formula1>
    </dataValidation>
    <dataValidation type="list" allowBlank="1" showInputMessage="1" showErrorMessage="1" prompt="De acuerdo a la actividad crítica, escoge de la lista el tipo de factor." sqref="B187:B190">
      <formula1>$O$192:$O$198</formula1>
    </dataValidation>
    <dataValidation type="list" allowBlank="1" showInputMessage="1" showErrorMessage="1" prompt="De acuerdo a la actividad crítica, escoge el factor" sqref="B194:B197">
      <formula1>$N$167:$N$168</formula1>
    </dataValidation>
    <dataValidation type="list" allowBlank="1" showInputMessage="1" showErrorMessage="1" prompt="De acuerdo a la actividad crítica, escoge el factor" sqref="B176:B177">
      <formula1>$P$166:$P$169</formula1>
    </dataValidation>
    <dataValidation type="list" allowBlank="1" showInputMessage="1" showErrorMessage="1" prompt="De acuerdo a la actividad crítica, escoge de la lista el tipo de factor." sqref="B31:B36">
      <formula1>$O$165:$O$170</formula1>
    </dataValidation>
    <dataValidation type="list" allowBlank="1" showInputMessage="1" showErrorMessage="1" prompt="De acuerdo a la actividad crítica, escoge el factor" sqref="B8:B10 B18:B19 B95:B96 B103:B104 B132:B136 B145:B146 B166:B168">
      <formula1>#REF!</formula1>
    </dataValidation>
    <dataValidation type="list" allowBlank="1" showInputMessage="1" showErrorMessage="1" prompt="Escoge de la lista el factor correspondiente" sqref="B178">
      <formula1>$P$166:$P$169</formula1>
    </dataValidation>
    <dataValidation type="list" allowBlank="1" showInputMessage="1" showErrorMessage="1" prompt="Escoge de la lista el factor correspondiente" sqref="B226">
      <formula1>$P$26:$P$33</formula1>
    </dataValidation>
    <dataValidation type="list" allowBlank="1" showInputMessage="1" showErrorMessage="1" prompt="De acuerdo a la actividad crítica, escoge el factor" sqref="B206:B207">
      <formula1>$P$167:$P$170</formula1>
    </dataValidation>
    <dataValidation type="list" allowBlank="1" showInputMessage="1" showErrorMessage="1" prompt="De acuerdo a la actividad crítica, escoge de la lista el tipo de factor." sqref="B200:B203">
      <formula1>$O$167:$O$172</formula1>
    </dataValidation>
    <dataValidation type="list" allowBlank="1" showInputMessage="1" showErrorMessage="1" prompt="De acuerdo a la actividad crítica, escoge el factor" sqref="B44:B52">
      <formula1>$N$32:$N$37</formula1>
    </dataValidation>
    <dataValidation type="list" allowBlank="1" showInputMessage="1" showErrorMessage="1" prompt="De acuerdo a la actividad crítica, escoge el factor" sqref="B123:B124">
      <formula1>$P$22:$P$29</formula1>
    </dataValidation>
    <dataValidation type="list" allowBlank="1" showInputMessage="1" showErrorMessage="1" prompt="Escoge de la lista el factor correspondiente" sqref="B20 B147:B148">
      <formula1>#REF!</formula1>
    </dataValidation>
    <dataValidation type="list" allowBlank="1" showInputMessage="1" showErrorMessage="1" prompt="De acuerdo a la actividad crítica, escoge el factor" sqref="B24:B28">
      <formula1>$N$165:$N$168</formula1>
    </dataValidation>
    <dataValidation type="list" allowBlank="1" showInputMessage="1" showErrorMessage="1" prompt="De acuerdo a la actividad crítica, escoge el factor" sqref="B39:B40">
      <formula1>$P$165:$P$168</formula1>
    </dataValidation>
    <dataValidation type="list" allowBlank="1" showInputMessage="1" showErrorMessage="1" prompt="De acuerdo a la actividad crítica, escoge de la lista el tipo de factor." sqref="B171:B173">
      <formula1>$O$166:$O$171</formula1>
    </dataValidation>
    <dataValidation type="list" allowBlank="1" showInputMessage="1" showErrorMessage="1" prompt="De acuerdo a la actividad crítica, escoge el factor" sqref="B212:B215">
      <formula1>$N$26:$N$31</formula1>
    </dataValidation>
    <dataValidation type="list" allowBlank="1" showInputMessage="1" showErrorMessage="1" prompt="De acuerdo a la actividad crítica, escoge el factor" sqref="B74:B75">
      <formula1>$P$25:$P$32</formula1>
    </dataValidation>
    <dataValidation type="list" allowBlank="1" showInputMessage="1" showErrorMessage="1" prompt="De acuerdo a la actividad crítica, escoge el factor" sqref="B79:B83">
      <formula1>$N$198:$N$200</formula1>
    </dataValidation>
    <dataValidation type="list" allowBlank="1" showInputMessage="1" showErrorMessage="1" prompt="De acuerdo a la actividad crítica, escoge de la lista el tipo de factor." sqref="B218:B221">
      <formula1>$O$26:$O$35</formula1>
    </dataValidation>
    <dataValidation type="list" allowBlank="1" showInputMessage="1" showErrorMessage="1" prompt="De acuerdo a la actividad crítica, escoge de la lista el tipo de factor." sqref="B67:B71">
      <formula1>$O$25:$O$34</formula1>
    </dataValidation>
    <dataValidation type="list" allowBlank="1" showInputMessage="1" showErrorMessage="1" prompt="De acuerdo a la actividad crítica, escoge de la lista el tipo de factor." sqref="B86:B91">
      <formula1>$O$198:$O$203</formula1>
    </dataValidation>
    <dataValidation type="list" allowBlank="1" showInputMessage="1" showErrorMessage="1" prompt="De acuerdo a la actividad crítica, escoge el factor" sqref="B109:B113">
      <formula1>$N$22:$N$27</formula1>
    </dataValidation>
    <dataValidation type="list" allowBlank="1" showInputMessage="1" showErrorMessage="1" prompt="Escoge de la lista el factor correspondiente" sqref="B208">
      <formula1>$P$167:$P$170</formula1>
    </dataValidation>
    <dataValidation type="list" allowBlank="1" showInputMessage="1" showErrorMessage="1" prompt="De acuerdo a la actividad crítica, escoge de la lista el tipo de factor." sqref="B116:B120 B128">
      <formula1>$O$22:$O$31</formula1>
    </dataValidation>
    <dataValidation type="list" allowBlank="1" showInputMessage="1" showErrorMessage="1" prompt="De acuerdo a la actividad crítica, escoge el factor" sqref="B224:B225">
      <formula1>$P$26:$P$33</formula1>
    </dataValidation>
    <dataValidation type="list" allowBlank="1" showInputMessage="1" showErrorMessage="1" prompt="Escoge de la lista el factor correspondiente" sqref="B41">
      <formula1>$P$165:$P$168</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B100"/>
  <sheetViews>
    <sheetView topLeftCell="E6" zoomScale="55" zoomScaleNormal="55" workbookViewId="0">
      <pane ySplit="2" topLeftCell="A8" activePane="bottomLeft" state="frozen"/>
      <selection activeCell="A6" sqref="A6:A20"/>
      <selection pane="bottomLeft" activeCell="A6" sqref="A6:A20"/>
    </sheetView>
  </sheetViews>
  <sheetFormatPr baseColWidth="10" defaultRowHeight="15"/>
  <cols>
    <col min="1" max="1" width="11.77734375" style="142" customWidth="1"/>
    <col min="2" max="2" width="37.21875" style="142" customWidth="1"/>
    <col min="3" max="3" width="22.21875" style="143" customWidth="1"/>
    <col min="4" max="4" width="37.21875" style="142" customWidth="1"/>
    <col min="5" max="5" width="23.6640625" style="142" customWidth="1"/>
    <col min="6" max="6" width="39.4414062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19" width="29.44140625" style="142" customWidth="1"/>
    <col min="20" max="20" width="35.6640625" style="142" customWidth="1"/>
    <col min="21" max="21" width="29.33203125" style="142" customWidth="1"/>
    <col min="22" max="22" width="20.109375" style="142" customWidth="1"/>
    <col min="23" max="23" width="50.88671875" style="142" customWidth="1"/>
    <col min="24" max="24" width="47.6640625" style="142" customWidth="1"/>
    <col min="25" max="25" width="23.55468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2187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4.109375" style="142" customWidth="1"/>
    <col min="50" max="50" width="11.5546875" style="142" customWidth="1"/>
    <col min="51" max="52" width="15" style="142" customWidth="1"/>
    <col min="53" max="53" width="12.5546875" style="142" customWidth="1"/>
    <col min="54" max="58" width="11.5546875" style="142" customWidth="1"/>
    <col min="59" max="59" width="40" style="142" customWidth="1"/>
    <col min="60" max="60" width="17.6640625" style="142" customWidth="1"/>
    <col min="61" max="61" width="15.77734375" style="142" customWidth="1"/>
    <col min="62" max="62" width="11.5546875" style="142" customWidth="1"/>
    <col min="63" max="63" width="27.109375" style="142" customWidth="1"/>
    <col min="64" max="64" width="18.6640625" style="142" customWidth="1"/>
    <col min="65" max="65" width="11.5546875" style="142" customWidth="1"/>
    <col min="66" max="66" width="13.88671875" style="142" customWidth="1"/>
    <col min="67" max="67" width="16" style="142" customWidth="1"/>
    <col min="68" max="68" width="25" style="142" customWidth="1"/>
    <col min="69" max="69" width="21.77734375" style="142" customWidth="1"/>
    <col min="70" max="72" width="11.5546875" style="142" customWidth="1"/>
    <col min="73" max="73" width="35.21875" style="142" customWidth="1"/>
    <col min="74" max="74" width="11.5546875" style="142"/>
    <col min="75" max="75" width="32" style="142" customWidth="1"/>
    <col min="76" max="76" width="22.21875" style="142" customWidth="1"/>
    <col min="77" max="16384" width="11.5546875" style="142"/>
  </cols>
  <sheetData>
    <row r="1" spans="1:80" ht="27.75" customHeight="1">
      <c r="A1" s="689"/>
      <c r="B1" s="690" t="s">
        <v>0</v>
      </c>
      <c r="C1" s="690"/>
      <c r="D1" s="690"/>
      <c r="E1" s="690"/>
      <c r="F1" s="690"/>
      <c r="G1" s="690"/>
      <c r="H1" s="690"/>
      <c r="I1" s="141"/>
      <c r="J1" s="141"/>
      <c r="K1" s="141"/>
      <c r="L1" s="141"/>
      <c r="AZ1" s="141"/>
    </row>
    <row r="2" spans="1:80" ht="27.75" customHeight="1">
      <c r="A2" s="689"/>
      <c r="B2" s="691" t="s">
        <v>189</v>
      </c>
      <c r="C2" s="691"/>
      <c r="D2" s="691"/>
      <c r="E2" s="691"/>
      <c r="F2" s="691"/>
      <c r="G2" s="691"/>
      <c r="H2" s="691"/>
      <c r="I2" s="141"/>
      <c r="J2" s="141"/>
      <c r="K2" s="141"/>
      <c r="L2" s="141"/>
      <c r="AZ2" s="141"/>
    </row>
    <row r="3" spans="1:80" ht="27.75" customHeight="1">
      <c r="A3" s="689"/>
      <c r="B3" s="690" t="s">
        <v>2</v>
      </c>
      <c r="C3" s="690"/>
      <c r="D3" s="690"/>
      <c r="E3" s="690"/>
      <c r="F3" s="690"/>
      <c r="G3" s="690"/>
      <c r="H3" s="690"/>
      <c r="I3" s="141"/>
      <c r="J3" s="141"/>
      <c r="K3" s="141"/>
      <c r="L3" s="141"/>
      <c r="AZ3" s="141"/>
    </row>
    <row r="4" spans="1:80" ht="18.75" customHeight="1">
      <c r="E4" s="144"/>
      <c r="F4" s="144"/>
      <c r="G4" s="145"/>
      <c r="H4" s="141"/>
      <c r="I4" s="141"/>
      <c r="J4" s="141"/>
      <c r="K4" s="141"/>
      <c r="L4" s="141"/>
      <c r="AZ4" s="141"/>
    </row>
    <row r="5" spans="1:80" s="147" customFormat="1" ht="15" customHeight="1">
      <c r="A5" s="692" t="s">
        <v>190</v>
      </c>
      <c r="B5" s="692" t="s">
        <v>191</v>
      </c>
      <c r="C5" s="692" t="s">
        <v>192</v>
      </c>
      <c r="D5" s="693" t="s">
        <v>193</v>
      </c>
      <c r="E5" s="693"/>
      <c r="F5" s="693"/>
      <c r="G5" s="693"/>
      <c r="H5" s="693"/>
      <c r="I5" s="693"/>
      <c r="J5" s="693"/>
      <c r="K5" s="693"/>
      <c r="L5" s="693"/>
      <c r="M5" s="693"/>
      <c r="N5" s="146"/>
      <c r="O5" s="146"/>
      <c r="P5" s="146"/>
      <c r="Q5" s="146"/>
      <c r="R5" s="146"/>
      <c r="S5" s="693" t="s">
        <v>194</v>
      </c>
      <c r="T5" s="696" t="s">
        <v>195</v>
      </c>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4" t="s">
        <v>196</v>
      </c>
      <c r="AU5" s="694"/>
      <c r="AV5" s="694"/>
      <c r="AW5" s="694"/>
      <c r="AX5" s="694"/>
      <c r="AY5" s="694"/>
      <c r="AZ5" s="694"/>
      <c r="BA5" s="694"/>
      <c r="BB5" s="146"/>
      <c r="BC5" s="146"/>
      <c r="BD5" s="146"/>
      <c r="BE5" s="146"/>
      <c r="BF5" s="146"/>
      <c r="BG5" s="683" t="s">
        <v>363</v>
      </c>
      <c r="BH5" s="683"/>
      <c r="BI5" s="683"/>
      <c r="BJ5" s="683"/>
      <c r="BK5" s="683"/>
      <c r="BL5" s="684" t="s">
        <v>198</v>
      </c>
      <c r="BM5" s="684"/>
      <c r="BN5" s="684"/>
      <c r="BO5" s="684"/>
      <c r="BP5" s="684"/>
      <c r="BQ5" s="684"/>
      <c r="BR5" s="685" t="s">
        <v>199</v>
      </c>
      <c r="BS5" s="525"/>
      <c r="BT5" s="518"/>
      <c r="BU5" s="546" t="s">
        <v>200</v>
      </c>
      <c r="BV5" s="547"/>
      <c r="BW5" s="547"/>
      <c r="BX5" s="548"/>
      <c r="BY5" s="546" t="s">
        <v>201</v>
      </c>
      <c r="BZ5" s="525"/>
      <c r="CA5" s="518"/>
      <c r="CB5" s="762"/>
    </row>
    <row r="6" spans="1:80" s="147" customFormat="1" ht="15" customHeight="1">
      <c r="A6" s="692"/>
      <c r="B6" s="692"/>
      <c r="C6" s="692"/>
      <c r="D6" s="693" t="s">
        <v>202</v>
      </c>
      <c r="E6" s="693" t="s">
        <v>364</v>
      </c>
      <c r="F6" s="693" t="s">
        <v>204</v>
      </c>
      <c r="G6" s="699" t="s">
        <v>205</v>
      </c>
      <c r="H6" s="693" t="s">
        <v>206</v>
      </c>
      <c r="I6" s="693"/>
      <c r="J6" s="693" t="s">
        <v>207</v>
      </c>
      <c r="K6" s="693"/>
      <c r="L6" s="148"/>
      <c r="M6" s="693" t="s">
        <v>208</v>
      </c>
      <c r="N6" s="146"/>
      <c r="O6" s="146"/>
      <c r="P6" s="146"/>
      <c r="Q6" s="146"/>
      <c r="R6" s="146"/>
      <c r="S6" s="693"/>
      <c r="T6" s="695" t="s">
        <v>209</v>
      </c>
      <c r="U6" s="695"/>
      <c r="V6" s="695"/>
      <c r="W6" s="695"/>
      <c r="X6" s="695"/>
      <c r="Y6" s="695"/>
      <c r="Z6" s="695"/>
      <c r="AA6" s="686" t="s">
        <v>210</v>
      </c>
      <c r="AB6" s="686"/>
      <c r="AC6" s="686"/>
      <c r="AD6" s="686"/>
      <c r="AE6" s="686"/>
      <c r="AF6" s="686"/>
      <c r="AG6" s="686"/>
      <c r="AH6" s="686"/>
      <c r="AI6" s="686"/>
      <c r="AJ6" s="686"/>
      <c r="AK6" s="686"/>
      <c r="AL6" s="686"/>
      <c r="AM6" s="686"/>
      <c r="AN6" s="686"/>
      <c r="AO6" s="686"/>
      <c r="AP6" s="686"/>
      <c r="AQ6" s="687" t="s">
        <v>211</v>
      </c>
      <c r="AR6" s="687" t="s">
        <v>212</v>
      </c>
      <c r="AS6" s="687" t="s">
        <v>213</v>
      </c>
      <c r="AT6" s="694"/>
      <c r="AU6" s="694"/>
      <c r="AV6" s="694"/>
      <c r="AW6" s="694"/>
      <c r="AX6" s="694"/>
      <c r="AY6" s="694"/>
      <c r="AZ6" s="694"/>
      <c r="BA6" s="694"/>
      <c r="BB6" s="146"/>
      <c r="BC6" s="146"/>
      <c r="BD6" s="146"/>
      <c r="BE6" s="146"/>
      <c r="BF6" s="146"/>
      <c r="BG6" s="683"/>
      <c r="BH6" s="683"/>
      <c r="BI6" s="683"/>
      <c r="BJ6" s="683"/>
      <c r="BK6" s="683"/>
      <c r="BL6" s="684"/>
      <c r="BM6" s="684"/>
      <c r="BN6" s="684"/>
      <c r="BO6" s="684"/>
      <c r="BP6" s="684"/>
      <c r="BQ6" s="684"/>
      <c r="BR6" s="650"/>
      <c r="BS6" s="526"/>
      <c r="BT6" s="516"/>
      <c r="BU6" s="549"/>
      <c r="BV6" s="550"/>
      <c r="BW6" s="550"/>
      <c r="BX6" s="551"/>
      <c r="BY6" s="650"/>
      <c r="BZ6" s="526"/>
      <c r="CA6" s="516"/>
      <c r="CB6" s="709"/>
    </row>
    <row r="7" spans="1:80" s="147" customFormat="1" ht="105.75" customHeight="1">
      <c r="A7" s="692"/>
      <c r="B7" s="692"/>
      <c r="C7" s="692"/>
      <c r="D7" s="693"/>
      <c r="E7" s="693"/>
      <c r="F7" s="693"/>
      <c r="G7" s="699"/>
      <c r="H7" s="693"/>
      <c r="I7" s="693"/>
      <c r="J7" s="693"/>
      <c r="K7" s="693"/>
      <c r="L7" s="148"/>
      <c r="M7" s="693"/>
      <c r="N7" s="149" t="s">
        <v>214</v>
      </c>
      <c r="O7" s="149" t="s">
        <v>215</v>
      </c>
      <c r="P7" s="149" t="s">
        <v>216</v>
      </c>
      <c r="Q7" s="149" t="s">
        <v>217</v>
      </c>
      <c r="R7" s="149" t="s">
        <v>218</v>
      </c>
      <c r="S7" s="693"/>
      <c r="T7" s="150" t="s">
        <v>219</v>
      </c>
      <c r="U7" s="150" t="s">
        <v>220</v>
      </c>
      <c r="V7" s="150" t="s">
        <v>221</v>
      </c>
      <c r="W7" s="150" t="s">
        <v>222</v>
      </c>
      <c r="X7" s="150" t="s">
        <v>223</v>
      </c>
      <c r="Y7" s="150" t="s">
        <v>224</v>
      </c>
      <c r="Z7" s="150" t="s">
        <v>225</v>
      </c>
      <c r="AA7" s="151" t="s">
        <v>226</v>
      </c>
      <c r="AB7" s="152" t="s">
        <v>227</v>
      </c>
      <c r="AC7" s="151" t="s">
        <v>902</v>
      </c>
      <c r="AD7" s="152" t="s">
        <v>227</v>
      </c>
      <c r="AE7" s="151" t="s">
        <v>903</v>
      </c>
      <c r="AF7" s="152" t="s">
        <v>227</v>
      </c>
      <c r="AG7" s="151" t="s">
        <v>904</v>
      </c>
      <c r="AH7" s="152" t="s">
        <v>227</v>
      </c>
      <c r="AI7" s="151" t="s">
        <v>905</v>
      </c>
      <c r="AJ7" s="152" t="s">
        <v>227</v>
      </c>
      <c r="AK7" s="151" t="s">
        <v>232</v>
      </c>
      <c r="AL7" s="152" t="s">
        <v>227</v>
      </c>
      <c r="AM7" s="152" t="s">
        <v>233</v>
      </c>
      <c r="AN7" s="152" t="s">
        <v>227</v>
      </c>
      <c r="AO7" s="153" t="s">
        <v>234</v>
      </c>
      <c r="AP7" s="151" t="s">
        <v>235</v>
      </c>
      <c r="AQ7" s="687"/>
      <c r="AR7" s="688"/>
      <c r="AS7" s="688"/>
      <c r="AT7" s="154" t="s">
        <v>236</v>
      </c>
      <c r="AU7" s="694" t="s">
        <v>206</v>
      </c>
      <c r="AV7" s="694"/>
      <c r="AW7" s="154" t="s">
        <v>237</v>
      </c>
      <c r="AX7" s="694" t="s">
        <v>207</v>
      </c>
      <c r="AY7" s="694"/>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23" t="s">
        <v>249</v>
      </c>
      <c r="BS7" s="23" t="s">
        <v>250</v>
      </c>
      <c r="BT7" s="23" t="s">
        <v>251</v>
      </c>
      <c r="BU7" s="23" t="s">
        <v>249</v>
      </c>
      <c r="BV7" s="23" t="s">
        <v>250</v>
      </c>
      <c r="BW7" s="23" t="s">
        <v>251</v>
      </c>
      <c r="BX7" s="418" t="s">
        <v>1697</v>
      </c>
      <c r="BY7" s="23" t="s">
        <v>249</v>
      </c>
      <c r="BZ7" s="23" t="s">
        <v>250</v>
      </c>
      <c r="CA7" s="23" t="s">
        <v>251</v>
      </c>
      <c r="CB7" s="23" t="s">
        <v>1557</v>
      </c>
    </row>
    <row r="8" spans="1:80" ht="88.5" customHeight="1">
      <c r="A8" s="689" t="s">
        <v>106</v>
      </c>
      <c r="B8" s="697" t="s">
        <v>906</v>
      </c>
      <c r="C8" s="689" t="s">
        <v>907</v>
      </c>
      <c r="D8" s="697" t="s">
        <v>908</v>
      </c>
      <c r="E8" s="697" t="s">
        <v>909</v>
      </c>
      <c r="F8" s="697" t="s">
        <v>910</v>
      </c>
      <c r="G8" s="689" t="s">
        <v>18</v>
      </c>
      <c r="H8" s="698">
        <v>4</v>
      </c>
      <c r="I8" s="704" t="str">
        <f>IF(H8=5,"CASI SEGURO",IF(H8=4,"PROBABLE",IF(H8=3,"POSIBLE",IF(H8=2,"IMPROBABLE","RARA VEZ"))))</f>
        <v>PROBABLE</v>
      </c>
      <c r="J8" s="705">
        <v>4</v>
      </c>
      <c r="K8" s="704" t="str">
        <f>IF(J8=1,"INSIGNIFICANTE",IF(J8=2,"MENOR",IF(J8=3,"MODERADO",IF(J8=4,"MAYOR","CATASTRÓFICO"))))</f>
        <v>MAYOR</v>
      </c>
      <c r="L8" s="704">
        <f>IF(J8=2,H8+20,IF(J8=3,H8+30,IF(J8=4,H8+40,IF(J8=5,H8+50,H8+10))))</f>
        <v>44</v>
      </c>
      <c r="M8" s="706" t="str">
        <f>IF(J8=1,$N$8,IF(J8=2,$O$8,IF(J8=3,$P$8,IF(J8=4,$Q$8,$R$8))))</f>
        <v>EXTREMA 4:4</v>
      </c>
      <c r="N8" s="700" t="str">
        <f>IF($L8=11,"BAJA 1:1",IF($L8=12,"BAJA 2:1",IF($L8=13,"BAJA 3:1",IF($L8=14,"MODERADA 4:1","ALTA 5:1"))))</f>
        <v>ALTA 5:1</v>
      </c>
      <c r="O8" s="700" t="str">
        <f>IF($L8=21,"BAJA 1:2",IF($L8=22,"BAJA 2:2",IF($L8=23,"MODERADA 3:2",IF($L8=24,"ALTA 4:2","ALTA 5:2"))))</f>
        <v>ALTA 5:2</v>
      </c>
      <c r="P8" s="700" t="str">
        <f>IF($L8=31,"MODERADA 1:3",IF($L8=32,"MODERADA 2:3",IF($L8=33,"ALTA 3:3",IF($L8=34,"ALTA 4:3","EXTREMA 5:3"))))</f>
        <v>EXTREMA 5:3</v>
      </c>
      <c r="Q8" s="700" t="str">
        <f>IF($L8=41,"ALTA 1:4",IF($L8=42,"ALTA 2:4",IF($L8=43,"EXTREMA 3:4",IF($L8=44,"EXTREMA 4:4","EXTREMA 5:4"))))</f>
        <v>EXTREMA 4:4</v>
      </c>
      <c r="R8" s="700" t="str">
        <f>IF($L8=51,"ALTA 1:5",IF($L8=52,"EXTREMA 2:5",IF($L8=53,"EXTREMA 3:5",IF($L8=54,"EXTREMA 4:5","EXTREMA 5:5"))))</f>
        <v>EXTREMA 5:5</v>
      </c>
      <c r="S8" s="701" t="s">
        <v>306</v>
      </c>
      <c r="T8" s="158" t="s">
        <v>911</v>
      </c>
      <c r="U8" s="158" t="s">
        <v>912</v>
      </c>
      <c r="V8" s="158" t="s">
        <v>913</v>
      </c>
      <c r="W8" s="158" t="s">
        <v>914</v>
      </c>
      <c r="X8" s="158" t="s">
        <v>915</v>
      </c>
      <c r="Y8" s="159" t="s">
        <v>916</v>
      </c>
      <c r="Z8" s="160" t="s">
        <v>917</v>
      </c>
      <c r="AA8" s="161" t="s">
        <v>264</v>
      </c>
      <c r="AB8" s="161">
        <f t="shared" ref="AB8:AB16" si="0">IF(AA8 = "Asignado",$AB$98,IF(AA8="No asignado",0,""))</f>
        <v>15</v>
      </c>
      <c r="AC8" s="161" t="s">
        <v>265</v>
      </c>
      <c r="AD8" s="161">
        <f t="shared" ref="AD8:AD16" si="1">IF(AC8 = "Adecuado",$AB$98,IF(AC8="No adecuado",0,""))</f>
        <v>15</v>
      </c>
      <c r="AE8" s="161" t="s">
        <v>266</v>
      </c>
      <c r="AF8" s="161">
        <f t="shared" ref="AF8:AF16" si="2">IF(AE8 = "Oportuna",$AB$98,IF(AE8="Inoportuna",0,""))</f>
        <v>15</v>
      </c>
      <c r="AG8" s="161" t="s">
        <v>267</v>
      </c>
      <c r="AH8" s="161">
        <f t="shared" ref="AH8:AH16" si="3">IF(AG8 = "Prevenir",$AB$98,IF(AG8="Detectar",$AB$99,IF(AG8="No es un control",0,"")))</f>
        <v>15</v>
      </c>
      <c r="AI8" s="161" t="s">
        <v>268</v>
      </c>
      <c r="AJ8" s="161">
        <f t="shared" ref="AJ8:AJ16" si="4">IF(AI8 = "Confiable",$AB$98,IF(AI8="No confiable",0,""))</f>
        <v>15</v>
      </c>
      <c r="AK8" s="162" t="s">
        <v>281</v>
      </c>
      <c r="AL8" s="161">
        <f t="shared" ref="AL8:AL16" si="5">IF(AK8 = "Se investigan y resuelven oportunamente",$AB$98,IF(AK8="No se investigan y resuelven oportunamente",0,""))</f>
        <v>15</v>
      </c>
      <c r="AM8" s="161" t="s">
        <v>270</v>
      </c>
      <c r="AN8" s="161">
        <f t="shared" ref="AN8:AN16" si="6">IF(AM8 = "Completa",$AN$98,IF(AM8="Incompleta",$AN$99,IF(AM8="No existe",0,"")))</f>
        <v>10</v>
      </c>
      <c r="AO8" s="161">
        <f>+AB8+AD8+AF8+AH8+AJ8+AL8+AN8</f>
        <v>100</v>
      </c>
      <c r="AP8" s="161" t="str">
        <f>+IF(AO8&gt;96,"Fuerte",IF(AO8&lt;86,"Débil","Moderado"))</f>
        <v>Fuerte</v>
      </c>
      <c r="AQ8" s="161" t="s">
        <v>271</v>
      </c>
      <c r="AR8" s="161" t="s">
        <v>271</v>
      </c>
      <c r="AS8" s="702" t="s">
        <v>271</v>
      </c>
      <c r="AT8" s="724" t="s">
        <v>272</v>
      </c>
      <c r="AU8" s="725">
        <v>3</v>
      </c>
      <c r="AV8" s="712" t="str">
        <f>IF(AU8=5,"CASI SEGURO",IF(AU8=4,"PROBABLE",IF(AU8=3,"POSIBLE",IF(AU8=2,"IMPROBABLE","RARA VEZ"))))</f>
        <v>POSIBLE</v>
      </c>
      <c r="AW8" s="724" t="s">
        <v>272</v>
      </c>
      <c r="AX8" s="724">
        <v>3</v>
      </c>
      <c r="AY8" s="712" t="str">
        <f>IF(AX8=1,"INSIGNIFICANTE",IF(AX8=2,"MENOR",IF(AX8=3,"MODERADO",IF(AX8=4,"MAYOR","CATASTRÓFICO"))))</f>
        <v>MODERADO</v>
      </c>
      <c r="AZ8" s="712">
        <f>IF(AX8=2,AU8+20,IF(AX8=3,AU8+30,IF(AX8=4,AU8+40,IF(AX8=5,AU8+50,AU8+10))))</f>
        <v>33</v>
      </c>
      <c r="BA8" s="714" t="str">
        <f>IF(AX8=1,$BB8,IF(AX8=2,$BC$8,IF(AX8=3,$BD$8,IF(AX8=4,$BE$8,$BF$8))))</f>
        <v>ALTA 3:3</v>
      </c>
      <c r="BB8" s="715" t="str">
        <f>IF($AZ8=11,"BAJA 1:1",IF($AZ8=12,"BAJA 2:1",IF($AZ8=13,"BAJA 3:1",IF($AZ8=14,"MODERADA 4:1","ALTA 5:1"))))</f>
        <v>ALTA 5:1</v>
      </c>
      <c r="BC8" s="723" t="str">
        <f>IF($AZ8=21,"BAJA 1:2",IF($AZ8=22,"BAJA 2:2",IF($AZ8=23,"MODERADA 3:2",IF($AZ8=24,"ALTA 4:2","ALTA 5:2"))))</f>
        <v>ALTA 5:2</v>
      </c>
      <c r="BD8" s="723" t="str">
        <f>IF($AZ8=31,"MODERADA 1:3",IF($AZ8=32,"MODERADA 2:3",IF($AZ8=33,"ALTA 3:3",IF($AZ8=34,"ALTA 4:3","EXTREMA 5:3"))))</f>
        <v>ALTA 3:3</v>
      </c>
      <c r="BE8" s="723" t="str">
        <f>IF($AZ8=41,"ALTA 1:4",IF($AZ8=42,"ALTA 2:4",IF($AZ8=43,"EXTREMA 3:4",IF($AZ8=44,"EXTREMA 4:4","EXTREMA 5:4"))))</f>
        <v>EXTREMA 5:4</v>
      </c>
      <c r="BF8" s="710" t="str">
        <f>IF($AZ8=51,"ALTA 1:5",IF($AZ8=52,"EXTREMA 2:5",IF($AZ8=53,"EXTREMA 3:5",IF($AZ8=54,"EXTREMA 4:5","EXTREMA 5:5"))))</f>
        <v>EXTREMA 5:5</v>
      </c>
      <c r="BG8" s="689" t="s">
        <v>918</v>
      </c>
      <c r="BH8" s="689" t="s">
        <v>919</v>
      </c>
      <c r="BI8" s="711">
        <v>43891</v>
      </c>
      <c r="BJ8" s="711">
        <v>44196</v>
      </c>
      <c r="BK8" s="689" t="s">
        <v>920</v>
      </c>
      <c r="BL8" s="689"/>
      <c r="BM8" s="689"/>
      <c r="BN8" s="689"/>
      <c r="BO8" s="689"/>
      <c r="BP8" s="689"/>
      <c r="BQ8" s="689"/>
      <c r="BR8" s="707" t="s">
        <v>1558</v>
      </c>
      <c r="BS8" s="707">
        <v>2</v>
      </c>
      <c r="BT8" s="707" t="s">
        <v>1558</v>
      </c>
      <c r="BU8" s="707"/>
      <c r="BV8" s="707"/>
      <c r="BW8" s="720"/>
      <c r="BX8" s="766"/>
      <c r="BY8" s="639"/>
      <c r="BZ8" s="707"/>
      <c r="CA8" s="707"/>
      <c r="CB8" s="707" t="s">
        <v>1559</v>
      </c>
    </row>
    <row r="9" spans="1:80" ht="97.5" customHeight="1">
      <c r="A9" s="689"/>
      <c r="B9" s="697"/>
      <c r="C9" s="689"/>
      <c r="D9" s="697"/>
      <c r="E9" s="697"/>
      <c r="F9" s="697"/>
      <c r="G9" s="689"/>
      <c r="H9" s="698"/>
      <c r="I9" s="704"/>
      <c r="J9" s="705"/>
      <c r="K9" s="704"/>
      <c r="L9" s="704">
        <f>IF(J9=2,H9+20,IF(J9=3,H9+30,IF(J9=4,H9+40,IF(J9=5,H9+50,H9+10))))</f>
        <v>10</v>
      </c>
      <c r="M9" s="706"/>
      <c r="N9" s="700"/>
      <c r="O9" s="700"/>
      <c r="P9" s="700"/>
      <c r="Q9" s="700"/>
      <c r="R9" s="700"/>
      <c r="S9" s="701"/>
      <c r="T9" s="158" t="s">
        <v>921</v>
      </c>
      <c r="U9" s="163" t="s">
        <v>922</v>
      </c>
      <c r="V9" s="158" t="s">
        <v>913</v>
      </c>
      <c r="W9" s="163" t="s">
        <v>923</v>
      </c>
      <c r="X9" s="158" t="s">
        <v>915</v>
      </c>
      <c r="Y9" s="159" t="s">
        <v>916</v>
      </c>
      <c r="Z9" s="160" t="s">
        <v>917</v>
      </c>
      <c r="AA9" s="164" t="s">
        <v>264</v>
      </c>
      <c r="AB9" s="161">
        <f t="shared" si="0"/>
        <v>15</v>
      </c>
      <c r="AC9" s="164" t="s">
        <v>265</v>
      </c>
      <c r="AD9" s="161">
        <f t="shared" si="1"/>
        <v>15</v>
      </c>
      <c r="AE9" s="164" t="s">
        <v>266</v>
      </c>
      <c r="AF9" s="161">
        <f t="shared" si="2"/>
        <v>15</v>
      </c>
      <c r="AG9" s="164" t="s">
        <v>267</v>
      </c>
      <c r="AH9" s="161">
        <f t="shared" si="3"/>
        <v>15</v>
      </c>
      <c r="AI9" s="164" t="s">
        <v>268</v>
      </c>
      <c r="AJ9" s="161">
        <f t="shared" si="4"/>
        <v>15</v>
      </c>
      <c r="AK9" s="165" t="s">
        <v>281</v>
      </c>
      <c r="AL9" s="161">
        <f t="shared" si="5"/>
        <v>15</v>
      </c>
      <c r="AM9" s="164" t="s">
        <v>339</v>
      </c>
      <c r="AN9" s="161">
        <f t="shared" si="6"/>
        <v>5</v>
      </c>
      <c r="AO9" s="161">
        <f t="shared" ref="AO9:AO25" si="7">+AB9+AD9+AF9+AH9+AJ9+AL9+AN9</f>
        <v>95</v>
      </c>
      <c r="AP9" s="164" t="str">
        <f t="shared" ref="AP9:AP25" si="8">+IF(AO9&gt;96,"Fuerte",IF(AO9&lt;85,"Débil","Moderado"))</f>
        <v>Moderado</v>
      </c>
      <c r="AQ9" s="164" t="s">
        <v>333</v>
      </c>
      <c r="AR9" s="161" t="s">
        <v>333</v>
      </c>
      <c r="AS9" s="703"/>
      <c r="AT9" s="689"/>
      <c r="AU9" s="726"/>
      <c r="AV9" s="713"/>
      <c r="AW9" s="689"/>
      <c r="AX9" s="689"/>
      <c r="AY9" s="713"/>
      <c r="AZ9" s="713">
        <f>IF(AX9=2,AV9+20,IF(AX9=3,AV9+30,IF(AX9=4,AV9+40,IF(AX9=5,AV9+50,AV9+10))))</f>
        <v>10</v>
      </c>
      <c r="BA9" s="706"/>
      <c r="BB9" s="715"/>
      <c r="BC9" s="723"/>
      <c r="BD9" s="723"/>
      <c r="BE9" s="723"/>
      <c r="BF9" s="710"/>
      <c r="BG9" s="689"/>
      <c r="BH9" s="689"/>
      <c r="BI9" s="689"/>
      <c r="BJ9" s="689"/>
      <c r="BK9" s="689"/>
      <c r="BL9" s="689"/>
      <c r="BM9" s="689"/>
      <c r="BN9" s="689"/>
      <c r="BO9" s="689"/>
      <c r="BP9" s="689"/>
      <c r="BQ9" s="689"/>
      <c r="BR9" s="708"/>
      <c r="BS9" s="708"/>
      <c r="BT9" s="708"/>
      <c r="BU9" s="708"/>
      <c r="BV9" s="708"/>
      <c r="BW9" s="721"/>
      <c r="BX9" s="767"/>
      <c r="BY9" s="515"/>
      <c r="BZ9" s="708"/>
      <c r="CA9" s="708"/>
      <c r="CB9" s="708"/>
    </row>
    <row r="10" spans="1:80" ht="90" customHeight="1">
      <c r="A10" s="689"/>
      <c r="B10" s="697"/>
      <c r="C10" s="689"/>
      <c r="D10" s="697"/>
      <c r="E10" s="697"/>
      <c r="F10" s="697"/>
      <c r="G10" s="689"/>
      <c r="H10" s="698"/>
      <c r="I10" s="704"/>
      <c r="J10" s="705"/>
      <c r="K10" s="704"/>
      <c r="L10" s="704">
        <f>IF(J10=2,H10+20,IF(J10=3,H10+30,IF(J10=4,H10+40,IF(J10=5,H10+50,H10+10))))</f>
        <v>10</v>
      </c>
      <c r="M10" s="706"/>
      <c r="N10" s="700"/>
      <c r="O10" s="700"/>
      <c r="P10" s="700"/>
      <c r="Q10" s="700"/>
      <c r="R10" s="700"/>
      <c r="S10" s="701"/>
      <c r="T10" s="158" t="s">
        <v>924</v>
      </c>
      <c r="U10" s="163" t="s">
        <v>925</v>
      </c>
      <c r="V10" s="158" t="s">
        <v>913</v>
      </c>
      <c r="W10" s="163" t="s">
        <v>926</v>
      </c>
      <c r="X10" s="158" t="s">
        <v>915</v>
      </c>
      <c r="Y10" s="159" t="s">
        <v>916</v>
      </c>
      <c r="Z10" s="166" t="s">
        <v>927</v>
      </c>
      <c r="AA10" s="161" t="s">
        <v>264</v>
      </c>
      <c r="AB10" s="161">
        <f t="shared" si="0"/>
        <v>15</v>
      </c>
      <c r="AC10" s="164" t="s">
        <v>265</v>
      </c>
      <c r="AD10" s="161">
        <f t="shared" si="1"/>
        <v>15</v>
      </c>
      <c r="AE10" s="164" t="s">
        <v>266</v>
      </c>
      <c r="AF10" s="161">
        <f t="shared" si="2"/>
        <v>15</v>
      </c>
      <c r="AG10" s="164" t="s">
        <v>337</v>
      </c>
      <c r="AH10" s="161">
        <f t="shared" si="3"/>
        <v>10</v>
      </c>
      <c r="AI10" s="164" t="s">
        <v>268</v>
      </c>
      <c r="AJ10" s="161">
        <f t="shared" si="4"/>
        <v>15</v>
      </c>
      <c r="AK10" s="165" t="s">
        <v>281</v>
      </c>
      <c r="AL10" s="161">
        <f t="shared" si="5"/>
        <v>15</v>
      </c>
      <c r="AM10" s="164" t="s">
        <v>270</v>
      </c>
      <c r="AN10" s="161">
        <f t="shared" si="6"/>
        <v>10</v>
      </c>
      <c r="AO10" s="161">
        <f t="shared" si="7"/>
        <v>95</v>
      </c>
      <c r="AP10" s="164" t="str">
        <f t="shared" si="8"/>
        <v>Moderado</v>
      </c>
      <c r="AQ10" s="164" t="s">
        <v>271</v>
      </c>
      <c r="AR10" s="161" t="s">
        <v>271</v>
      </c>
      <c r="AS10" s="703"/>
      <c r="AT10" s="689"/>
      <c r="AU10" s="726"/>
      <c r="AV10" s="713"/>
      <c r="AW10" s="689"/>
      <c r="AX10" s="689"/>
      <c r="AY10" s="713"/>
      <c r="AZ10" s="713">
        <f>IF(AX10=2,AV10+20,IF(AX10=3,AV10+30,IF(AX10=4,AV10+40,IF(AX10=5,AV10+50,AV10+10))))</f>
        <v>10</v>
      </c>
      <c r="BA10" s="706"/>
      <c r="BB10" s="715"/>
      <c r="BC10" s="723"/>
      <c r="BD10" s="723"/>
      <c r="BE10" s="723"/>
      <c r="BF10" s="710"/>
      <c r="BG10" s="689"/>
      <c r="BH10" s="689"/>
      <c r="BI10" s="689"/>
      <c r="BJ10" s="689"/>
      <c r="BK10" s="689"/>
      <c r="BL10" s="689"/>
      <c r="BM10" s="689"/>
      <c r="BN10" s="689"/>
      <c r="BO10" s="689"/>
      <c r="BP10" s="689"/>
      <c r="BQ10" s="689"/>
      <c r="BR10" s="708"/>
      <c r="BS10" s="708"/>
      <c r="BT10" s="708"/>
      <c r="BU10" s="708"/>
      <c r="BV10" s="708"/>
      <c r="BW10" s="721"/>
      <c r="BX10" s="767"/>
      <c r="BY10" s="515"/>
      <c r="BZ10" s="708"/>
      <c r="CA10" s="708"/>
      <c r="CB10" s="708"/>
    </row>
    <row r="11" spans="1:80" ht="91.5" customHeight="1">
      <c r="A11" s="689"/>
      <c r="B11" s="697"/>
      <c r="C11" s="689"/>
      <c r="D11" s="697"/>
      <c r="E11" s="697"/>
      <c r="F11" s="697"/>
      <c r="G11" s="689"/>
      <c r="H11" s="698"/>
      <c r="I11" s="704"/>
      <c r="J11" s="705"/>
      <c r="K11" s="704"/>
      <c r="L11" s="704">
        <f>IF(J11=2,H11+20,IF(J11=3,H11+30,IF(J11=4,H11+40,IF(J11=5,H11+50,H11+10))))</f>
        <v>10</v>
      </c>
      <c r="M11" s="706"/>
      <c r="N11" s="700"/>
      <c r="O11" s="700"/>
      <c r="P11" s="700"/>
      <c r="Q11" s="700"/>
      <c r="R11" s="700"/>
      <c r="S11" s="701"/>
      <c r="T11" s="167" t="s">
        <v>928</v>
      </c>
      <c r="U11" s="167" t="s">
        <v>929</v>
      </c>
      <c r="V11" s="158" t="s">
        <v>913</v>
      </c>
      <c r="W11" s="163" t="s">
        <v>930</v>
      </c>
      <c r="X11" s="163" t="s">
        <v>931</v>
      </c>
      <c r="Y11" s="163" t="s">
        <v>932</v>
      </c>
      <c r="Z11" s="166" t="s">
        <v>927</v>
      </c>
      <c r="AA11" s="164" t="s">
        <v>264</v>
      </c>
      <c r="AB11" s="161">
        <f t="shared" si="0"/>
        <v>15</v>
      </c>
      <c r="AC11" s="164" t="s">
        <v>265</v>
      </c>
      <c r="AD11" s="161">
        <f t="shared" si="1"/>
        <v>15</v>
      </c>
      <c r="AE11" s="164" t="s">
        <v>266</v>
      </c>
      <c r="AF11" s="161">
        <f t="shared" si="2"/>
        <v>15</v>
      </c>
      <c r="AG11" s="164" t="s">
        <v>337</v>
      </c>
      <c r="AH11" s="161">
        <f t="shared" si="3"/>
        <v>10</v>
      </c>
      <c r="AI11" s="160" t="s">
        <v>268</v>
      </c>
      <c r="AJ11" s="161">
        <f t="shared" si="4"/>
        <v>15</v>
      </c>
      <c r="AK11" s="165" t="s">
        <v>281</v>
      </c>
      <c r="AL11" s="161">
        <f t="shared" si="5"/>
        <v>15</v>
      </c>
      <c r="AM11" s="164" t="s">
        <v>270</v>
      </c>
      <c r="AN11" s="161">
        <f t="shared" si="6"/>
        <v>10</v>
      </c>
      <c r="AO11" s="161">
        <f t="shared" si="7"/>
        <v>95</v>
      </c>
      <c r="AP11" s="164" t="str">
        <f>+IF(AO11&gt;96,"Fuerte",IF(AO11&lt;85,"Débil","Moderado"))</f>
        <v>Moderado</v>
      </c>
      <c r="AQ11" s="166" t="s">
        <v>271</v>
      </c>
      <c r="AR11" s="161" t="s">
        <v>271</v>
      </c>
      <c r="AS11" s="703"/>
      <c r="AT11" s="689"/>
      <c r="AU11" s="726"/>
      <c r="AV11" s="713"/>
      <c r="AW11" s="689"/>
      <c r="AX11" s="689"/>
      <c r="AY11" s="713"/>
      <c r="AZ11" s="713">
        <f>IF(AX11=2,AV11+20,IF(AX11=3,AV11+30,IF(AX11=4,AV11+40,IF(AX11=5,AV11+50,AV11+10))))</f>
        <v>10</v>
      </c>
      <c r="BA11" s="706"/>
      <c r="BB11" s="715"/>
      <c r="BC11" s="723"/>
      <c r="BD11" s="723"/>
      <c r="BE11" s="723"/>
      <c r="BF11" s="710"/>
      <c r="BG11" s="689"/>
      <c r="BH11" s="689"/>
      <c r="BI11" s="689"/>
      <c r="BJ11" s="689"/>
      <c r="BK11" s="689"/>
      <c r="BL11" s="689"/>
      <c r="BM11" s="689"/>
      <c r="BN11" s="689"/>
      <c r="BO11" s="689"/>
      <c r="BP11" s="689"/>
      <c r="BQ11" s="689"/>
      <c r="BR11" s="709"/>
      <c r="BS11" s="709"/>
      <c r="BT11" s="709"/>
      <c r="BU11" s="709"/>
      <c r="BV11" s="709"/>
      <c r="BW11" s="722"/>
      <c r="BX11" s="768"/>
      <c r="BY11" s="516"/>
      <c r="BZ11" s="709"/>
      <c r="CA11" s="709"/>
      <c r="CB11" s="709"/>
    </row>
    <row r="12" spans="1:80" ht="82.5" customHeight="1">
      <c r="A12" s="689" t="s">
        <v>106</v>
      </c>
      <c r="B12" s="697" t="s">
        <v>906</v>
      </c>
      <c r="C12" s="689" t="s">
        <v>933</v>
      </c>
      <c r="D12" s="697" t="s">
        <v>934</v>
      </c>
      <c r="E12" s="697" t="s">
        <v>935</v>
      </c>
      <c r="F12" s="697" t="s">
        <v>936</v>
      </c>
      <c r="G12" s="689" t="s">
        <v>305</v>
      </c>
      <c r="H12" s="716">
        <v>4</v>
      </c>
      <c r="I12" s="717" t="str">
        <f>IF(H12=5,"CASI SEGURO",IF(H12=4,"PROBABLE",IF(H12=3,"POSIBLE",IF(H12=2,"IMPROBABLE","RARA VEZ"))))</f>
        <v>PROBABLE</v>
      </c>
      <c r="J12" s="718">
        <v>4</v>
      </c>
      <c r="K12" s="717" t="str">
        <f>IF(J12=1,"INSIGNIFICANTE",IF(J12=2,"MENOR",IF(J12=3,"MODERADO",IF(J12=4,"MAYOR","CATASTRÓFICO"))))</f>
        <v>MAYOR</v>
      </c>
      <c r="L12" s="717">
        <f>IF(J12=2,H12+20,IF(J12=3,H12+30,IF(J12=4,H12+40,IF(J12=5,H12+50,H12+10))))</f>
        <v>44</v>
      </c>
      <c r="M12" s="719" t="str">
        <f>IF(J12=1,$N$8,IF(J12=2,$O$8,IF(J12=3,$P$8,IF(J12=4,$Q$8,$R$8))))</f>
        <v>EXTREMA 4:4</v>
      </c>
      <c r="N12" s="700" t="str">
        <f>IF($L12=11,"BAJA 1:1",IF($L12=12,"BAJA 2:1",IF($L12=13,"BAJA 3:1",IF($L12=14,"MODERADA 4:1","ALTA 5:1"))))</f>
        <v>ALTA 5:1</v>
      </c>
      <c r="O12" s="700" t="str">
        <f>IF($L12=21,"BAJA 1:2",IF($L12=22,"BAJA 2:2",IF($L12=23,"MODERADA 3:2",IF($L12=24,"ALTA 4:2","ALTA 5:2"))))</f>
        <v>ALTA 5:2</v>
      </c>
      <c r="P12" s="700" t="str">
        <f>IF($L12=31,"MODERADA 1:3",IF($L12=32,"MODERADA 2:3",IF($L12=33,"ALTA 3:3",IF($L12=34,"ALTA 4:3","EXTREMA 5:3"))))</f>
        <v>EXTREMA 5:3</v>
      </c>
      <c r="Q12" s="700" t="str">
        <f>IF($L12=41,"ALTA 1:4",IF($L12=42,"ALTA 2:4",IF($L12=43,"EXTREMA 3:4",IF($L12=44,"EXTREMA 4:4","EXTREMA 5:4"))))</f>
        <v>EXTREMA 4:4</v>
      </c>
      <c r="R12" s="700" t="str">
        <f>IF($L12=51,"ALTA 1:5",IF($L12=52,"EXTREMA 2:5",IF($L12=53,"EXTREMA 3:5",IF($L12=54,"EXTREMA 4:5","EXTREMA 5:5"))))</f>
        <v>EXTREMA 5:5</v>
      </c>
      <c r="S12" s="734" t="s">
        <v>257</v>
      </c>
      <c r="T12" s="163" t="s">
        <v>937</v>
      </c>
      <c r="U12" s="167" t="s">
        <v>929</v>
      </c>
      <c r="V12" s="158" t="s">
        <v>938</v>
      </c>
      <c r="W12" s="163" t="s">
        <v>939</v>
      </c>
      <c r="X12" s="727" t="s">
        <v>940</v>
      </c>
      <c r="Y12" s="163" t="s">
        <v>941</v>
      </c>
      <c r="Z12" s="730" t="s">
        <v>927</v>
      </c>
      <c r="AA12" s="166" t="s">
        <v>264</v>
      </c>
      <c r="AB12" s="160">
        <f t="shared" si="0"/>
        <v>15</v>
      </c>
      <c r="AC12" s="166" t="s">
        <v>265</v>
      </c>
      <c r="AD12" s="160">
        <f t="shared" si="1"/>
        <v>15</v>
      </c>
      <c r="AE12" s="166" t="s">
        <v>336</v>
      </c>
      <c r="AF12" s="160">
        <f t="shared" si="2"/>
        <v>0</v>
      </c>
      <c r="AG12" s="166" t="s">
        <v>337</v>
      </c>
      <c r="AH12" s="160">
        <f t="shared" si="3"/>
        <v>10</v>
      </c>
      <c r="AI12" s="166" t="s">
        <v>268</v>
      </c>
      <c r="AJ12" s="160">
        <f t="shared" si="4"/>
        <v>15</v>
      </c>
      <c r="AK12" s="168" t="s">
        <v>281</v>
      </c>
      <c r="AL12" s="160">
        <f t="shared" si="5"/>
        <v>15</v>
      </c>
      <c r="AM12" s="166" t="s">
        <v>270</v>
      </c>
      <c r="AN12" s="160">
        <f t="shared" si="6"/>
        <v>10</v>
      </c>
      <c r="AO12" s="160">
        <f t="shared" si="7"/>
        <v>80</v>
      </c>
      <c r="AP12" s="166" t="str">
        <f t="shared" si="8"/>
        <v>Débil</v>
      </c>
      <c r="AQ12" s="166" t="s">
        <v>333</v>
      </c>
      <c r="AR12" s="160" t="s">
        <v>333</v>
      </c>
      <c r="AS12" s="733" t="s">
        <v>271</v>
      </c>
      <c r="AT12" s="689" t="s">
        <v>340</v>
      </c>
      <c r="AU12" s="726">
        <v>3</v>
      </c>
      <c r="AV12" s="713" t="str">
        <f>IF(AU12=5,"CASI SEGURO",IF(AU12=4,"PROBABLE",IF(AU12=3,"POSIBLE",IF(AU12=2,"IMPROBABLE","RARA VEZ"))))</f>
        <v>POSIBLE</v>
      </c>
      <c r="AW12" s="689" t="s">
        <v>272</v>
      </c>
      <c r="AX12" s="689">
        <v>3</v>
      </c>
      <c r="AY12" s="713" t="str">
        <f>IF(AX12=1,"INSIGNIFICANTE",IF(AX12=2,"MENOR",IF(AX12=3,"MODERADO",IF(AX12=4,"MAYOR","CATASTRÓFICO"))))</f>
        <v>MODERADO</v>
      </c>
      <c r="AZ12" s="713">
        <f>IF(AX12=2,AU12+20,IF(AX12=3,AU12+30,IF(AX12=4,AU12+40,IF(AX12=5,AU12+50,AU12+10))))</f>
        <v>33</v>
      </c>
      <c r="BA12" s="706" t="str">
        <f>IF(AX12=1,$BB12,IF(AX12=2,$BC$8,IF(AX12=3,$BD$8,IF(AX12=4,$BE$8,$BF$8))))</f>
        <v>ALTA 3:3</v>
      </c>
      <c r="BB12" s="715" t="str">
        <f>IF($AZ12=11,"BAJA 1:1",IF($AZ12=12,"BAJA 2:1",IF($AZ12=13,"BAJA 3:1",IF($AZ12=14,"MODERADA 4:1","ALTA 5:1"))))</f>
        <v>ALTA 5:1</v>
      </c>
      <c r="BC12" s="723" t="str">
        <f>IF($AZ12=21,"BAJA 1:2",IF($AZ12=22,"BAJA 2:2",IF($AZ12=23,"MODERADA 3:2",IF($AZ12=24,"ALTA 4:2","ALTA 5:2"))))</f>
        <v>ALTA 5:2</v>
      </c>
      <c r="BD12" s="723" t="str">
        <f>IF($AZ12=31,"MODERADA 1:3",IF($AZ12=32,"MODERADA 2:3",IF($AZ12=33,"ALTA 3:3",IF($AZ12=34,"ALTA 4:3","EXTREMA 5:3"))))</f>
        <v>ALTA 3:3</v>
      </c>
      <c r="BE12" s="723" t="str">
        <f>IF($AZ12=41,"ALTA 1:4",IF($AZ12=42,"ALTA 2:4",IF($AZ12=43,"EXTREMA 3:4",IF($AZ12=44,"EXTREMA 4:4","EXTREMA 5:4"))))</f>
        <v>EXTREMA 5:4</v>
      </c>
      <c r="BF12" s="710" t="str">
        <f>IF($AZ12=51,"ALTA 1:5",IF($AZ12=52,"EXTREMA 2:5",IF($AZ12=53,"EXTREMA 3:5",IF($AZ12=54,"EXTREMA 4:5","EXTREMA 5:5"))))</f>
        <v>EXTREMA 5:5</v>
      </c>
      <c r="BG12" s="697" t="s">
        <v>942</v>
      </c>
      <c r="BH12" s="689" t="s">
        <v>943</v>
      </c>
      <c r="BI12" s="711">
        <v>43864</v>
      </c>
      <c r="BJ12" s="711">
        <v>44196</v>
      </c>
      <c r="BK12" s="689" t="s">
        <v>944</v>
      </c>
      <c r="BL12" s="689"/>
      <c r="BM12" s="689"/>
      <c r="BN12" s="689"/>
      <c r="BO12" s="689"/>
      <c r="BP12" s="689"/>
      <c r="BQ12" s="689"/>
      <c r="BR12" s="736" t="s">
        <v>1560</v>
      </c>
      <c r="BS12" s="737">
        <v>44138</v>
      </c>
      <c r="BT12" s="707" t="s">
        <v>1561</v>
      </c>
      <c r="BU12" s="736"/>
      <c r="BV12" s="737"/>
      <c r="BW12" s="738"/>
      <c r="BX12" s="769"/>
      <c r="BY12" s="639"/>
      <c r="BZ12" s="707"/>
      <c r="CA12" s="707"/>
      <c r="CB12" s="736" t="s">
        <v>1562</v>
      </c>
    </row>
    <row r="13" spans="1:80" ht="108.75" customHeight="1">
      <c r="A13" s="689"/>
      <c r="B13" s="697"/>
      <c r="C13" s="689"/>
      <c r="D13" s="697"/>
      <c r="E13" s="697"/>
      <c r="F13" s="697"/>
      <c r="G13" s="689"/>
      <c r="H13" s="698"/>
      <c r="I13" s="704"/>
      <c r="J13" s="705"/>
      <c r="K13" s="704"/>
      <c r="L13" s="704"/>
      <c r="M13" s="719"/>
      <c r="N13" s="700"/>
      <c r="O13" s="700"/>
      <c r="P13" s="700"/>
      <c r="Q13" s="700"/>
      <c r="R13" s="700"/>
      <c r="S13" s="701"/>
      <c r="T13" s="163" t="s">
        <v>945</v>
      </c>
      <c r="U13" s="167" t="s">
        <v>929</v>
      </c>
      <c r="V13" s="158" t="s">
        <v>946</v>
      </c>
      <c r="W13" s="163" t="s">
        <v>947</v>
      </c>
      <c r="X13" s="728"/>
      <c r="Y13" s="163" t="s">
        <v>941</v>
      </c>
      <c r="Z13" s="731"/>
      <c r="AA13" s="166" t="s">
        <v>264</v>
      </c>
      <c r="AB13" s="160">
        <f t="shared" si="0"/>
        <v>15</v>
      </c>
      <c r="AC13" s="166" t="s">
        <v>265</v>
      </c>
      <c r="AD13" s="160">
        <f t="shared" si="1"/>
        <v>15</v>
      </c>
      <c r="AE13" s="166" t="s">
        <v>336</v>
      </c>
      <c r="AF13" s="160">
        <f t="shared" si="2"/>
        <v>0</v>
      </c>
      <c r="AG13" s="166" t="s">
        <v>337</v>
      </c>
      <c r="AH13" s="160">
        <f t="shared" si="3"/>
        <v>10</v>
      </c>
      <c r="AI13" s="166" t="s">
        <v>268</v>
      </c>
      <c r="AJ13" s="160">
        <f t="shared" si="4"/>
        <v>15</v>
      </c>
      <c r="AK13" s="168" t="s">
        <v>281</v>
      </c>
      <c r="AL13" s="160">
        <f t="shared" si="5"/>
        <v>15</v>
      </c>
      <c r="AM13" s="166" t="s">
        <v>270</v>
      </c>
      <c r="AN13" s="160">
        <f t="shared" si="6"/>
        <v>10</v>
      </c>
      <c r="AO13" s="160">
        <f t="shared" si="7"/>
        <v>80</v>
      </c>
      <c r="AP13" s="166" t="str">
        <f t="shared" si="8"/>
        <v>Débil</v>
      </c>
      <c r="AQ13" s="166" t="s">
        <v>333</v>
      </c>
      <c r="AR13" s="160" t="s">
        <v>333</v>
      </c>
      <c r="AS13" s="733"/>
      <c r="AT13" s="689"/>
      <c r="AU13" s="726"/>
      <c r="AV13" s="713"/>
      <c r="AW13" s="689"/>
      <c r="AX13" s="689"/>
      <c r="AY13" s="713"/>
      <c r="AZ13" s="713">
        <f t="shared" ref="AZ13:AZ18" si="9">IF(AX13=2,AV13+20,IF(AX13=3,AV13+30,IF(AX13=4,AV13+40,IF(AX13=5,AV13+50,AV13+10))))</f>
        <v>10</v>
      </c>
      <c r="BA13" s="706"/>
      <c r="BB13" s="715"/>
      <c r="BC13" s="723"/>
      <c r="BD13" s="723"/>
      <c r="BE13" s="723"/>
      <c r="BF13" s="710"/>
      <c r="BG13" s="697"/>
      <c r="BH13" s="689"/>
      <c r="BI13" s="689"/>
      <c r="BJ13" s="689"/>
      <c r="BK13" s="689"/>
      <c r="BL13" s="689"/>
      <c r="BM13" s="689"/>
      <c r="BN13" s="689"/>
      <c r="BO13" s="689"/>
      <c r="BP13" s="689"/>
      <c r="BQ13" s="689"/>
      <c r="BR13" s="708"/>
      <c r="BS13" s="708"/>
      <c r="BT13" s="708"/>
      <c r="BU13" s="708"/>
      <c r="BV13" s="708"/>
      <c r="BW13" s="519"/>
      <c r="BX13" s="770"/>
      <c r="BY13" s="515"/>
      <c r="BZ13" s="708"/>
      <c r="CA13" s="708"/>
      <c r="CB13" s="708"/>
    </row>
    <row r="14" spans="1:80" ht="60">
      <c r="A14" s="689"/>
      <c r="B14" s="697"/>
      <c r="C14" s="689"/>
      <c r="D14" s="697"/>
      <c r="E14" s="697"/>
      <c r="F14" s="697"/>
      <c r="G14" s="689"/>
      <c r="H14" s="698"/>
      <c r="I14" s="704"/>
      <c r="J14" s="705"/>
      <c r="K14" s="704"/>
      <c r="L14" s="704"/>
      <c r="M14" s="719"/>
      <c r="N14" s="700"/>
      <c r="O14" s="700"/>
      <c r="P14" s="700"/>
      <c r="Q14" s="700"/>
      <c r="R14" s="700"/>
      <c r="S14" s="701"/>
      <c r="T14" s="163" t="s">
        <v>948</v>
      </c>
      <c r="U14" s="169" t="s">
        <v>949</v>
      </c>
      <c r="V14" s="158" t="s">
        <v>938</v>
      </c>
      <c r="W14" s="163" t="s">
        <v>950</v>
      </c>
      <c r="X14" s="728"/>
      <c r="Y14" s="166" t="s">
        <v>951</v>
      </c>
      <c r="Z14" s="731"/>
      <c r="AA14" s="166" t="s">
        <v>264</v>
      </c>
      <c r="AB14" s="160">
        <f t="shared" si="0"/>
        <v>15</v>
      </c>
      <c r="AC14" s="166" t="s">
        <v>265</v>
      </c>
      <c r="AD14" s="160">
        <f t="shared" si="1"/>
        <v>15</v>
      </c>
      <c r="AE14" s="166" t="s">
        <v>336</v>
      </c>
      <c r="AF14" s="160">
        <f t="shared" si="2"/>
        <v>0</v>
      </c>
      <c r="AG14" s="166" t="s">
        <v>337</v>
      </c>
      <c r="AH14" s="160">
        <f t="shared" si="3"/>
        <v>10</v>
      </c>
      <c r="AI14" s="166" t="s">
        <v>268</v>
      </c>
      <c r="AJ14" s="160">
        <f t="shared" si="4"/>
        <v>15</v>
      </c>
      <c r="AK14" s="168" t="s">
        <v>281</v>
      </c>
      <c r="AL14" s="160">
        <f t="shared" si="5"/>
        <v>15</v>
      </c>
      <c r="AM14" s="166" t="s">
        <v>270</v>
      </c>
      <c r="AN14" s="160">
        <f t="shared" si="6"/>
        <v>10</v>
      </c>
      <c r="AO14" s="160">
        <f t="shared" si="7"/>
        <v>80</v>
      </c>
      <c r="AP14" s="166" t="str">
        <f t="shared" si="8"/>
        <v>Débil</v>
      </c>
      <c r="AQ14" s="166" t="s">
        <v>271</v>
      </c>
      <c r="AR14" s="160" t="s">
        <v>271</v>
      </c>
      <c r="AS14" s="733"/>
      <c r="AT14" s="689"/>
      <c r="AU14" s="726"/>
      <c r="AV14" s="713"/>
      <c r="AW14" s="689"/>
      <c r="AX14" s="689"/>
      <c r="AY14" s="713"/>
      <c r="AZ14" s="713">
        <f t="shared" si="9"/>
        <v>10</v>
      </c>
      <c r="BA14" s="706"/>
      <c r="BB14" s="715"/>
      <c r="BC14" s="723"/>
      <c r="BD14" s="723"/>
      <c r="BE14" s="723"/>
      <c r="BF14" s="710"/>
      <c r="BG14" s="697"/>
      <c r="BH14" s="689"/>
      <c r="BI14" s="689"/>
      <c r="BJ14" s="689"/>
      <c r="BK14" s="689"/>
      <c r="BL14" s="689"/>
      <c r="BM14" s="689"/>
      <c r="BN14" s="689"/>
      <c r="BO14" s="689"/>
      <c r="BP14" s="689"/>
      <c r="BQ14" s="689"/>
      <c r="BR14" s="708"/>
      <c r="BS14" s="708"/>
      <c r="BT14" s="708"/>
      <c r="BU14" s="708"/>
      <c r="BV14" s="708"/>
      <c r="BW14" s="519"/>
      <c r="BX14" s="770"/>
      <c r="BY14" s="515"/>
      <c r="BZ14" s="708"/>
      <c r="CA14" s="708"/>
      <c r="CB14" s="708"/>
    </row>
    <row r="15" spans="1:80" ht="60.75" customHeight="1">
      <c r="A15" s="689"/>
      <c r="B15" s="697"/>
      <c r="C15" s="689"/>
      <c r="D15" s="697"/>
      <c r="E15" s="697"/>
      <c r="F15" s="697"/>
      <c r="G15" s="689"/>
      <c r="H15" s="698"/>
      <c r="I15" s="704"/>
      <c r="J15" s="705"/>
      <c r="K15" s="704"/>
      <c r="L15" s="704"/>
      <c r="M15" s="719"/>
      <c r="N15" s="700"/>
      <c r="O15" s="700"/>
      <c r="P15" s="700"/>
      <c r="Q15" s="700"/>
      <c r="R15" s="700"/>
      <c r="S15" s="701"/>
      <c r="T15" s="163" t="s">
        <v>952</v>
      </c>
      <c r="U15" s="169" t="s">
        <v>949</v>
      </c>
      <c r="V15" s="158" t="s">
        <v>938</v>
      </c>
      <c r="W15" s="163" t="s">
        <v>953</v>
      </c>
      <c r="X15" s="729"/>
      <c r="Y15" s="166" t="s">
        <v>951</v>
      </c>
      <c r="Z15" s="732"/>
      <c r="AA15" s="166" t="s">
        <v>264</v>
      </c>
      <c r="AB15" s="160">
        <f t="shared" si="0"/>
        <v>15</v>
      </c>
      <c r="AC15" s="166" t="s">
        <v>265</v>
      </c>
      <c r="AD15" s="160">
        <f t="shared" si="1"/>
        <v>15</v>
      </c>
      <c r="AE15" s="166" t="s">
        <v>336</v>
      </c>
      <c r="AF15" s="160">
        <f t="shared" si="2"/>
        <v>0</v>
      </c>
      <c r="AG15" s="166" t="s">
        <v>337</v>
      </c>
      <c r="AH15" s="160">
        <f t="shared" si="3"/>
        <v>10</v>
      </c>
      <c r="AI15" s="166" t="s">
        <v>268</v>
      </c>
      <c r="AJ15" s="160">
        <f t="shared" si="4"/>
        <v>15</v>
      </c>
      <c r="AK15" s="168" t="s">
        <v>281</v>
      </c>
      <c r="AL15" s="160">
        <f t="shared" si="5"/>
        <v>15</v>
      </c>
      <c r="AM15" s="166" t="s">
        <v>270</v>
      </c>
      <c r="AN15" s="160">
        <f t="shared" si="6"/>
        <v>10</v>
      </c>
      <c r="AO15" s="160">
        <f t="shared" si="7"/>
        <v>80</v>
      </c>
      <c r="AP15" s="166" t="str">
        <f t="shared" si="8"/>
        <v>Débil</v>
      </c>
      <c r="AQ15" s="166" t="s">
        <v>271</v>
      </c>
      <c r="AR15" s="160" t="s">
        <v>271</v>
      </c>
      <c r="AS15" s="733"/>
      <c r="AT15" s="689"/>
      <c r="AU15" s="726"/>
      <c r="AV15" s="713"/>
      <c r="AW15" s="689"/>
      <c r="AX15" s="689"/>
      <c r="AY15" s="713"/>
      <c r="AZ15" s="713">
        <f t="shared" si="9"/>
        <v>10</v>
      </c>
      <c r="BA15" s="706"/>
      <c r="BB15" s="715"/>
      <c r="BC15" s="723"/>
      <c r="BD15" s="723"/>
      <c r="BE15" s="723"/>
      <c r="BF15" s="710"/>
      <c r="BG15" s="697"/>
      <c r="BH15" s="689"/>
      <c r="BI15" s="689"/>
      <c r="BJ15" s="689"/>
      <c r="BK15" s="689"/>
      <c r="BL15" s="689"/>
      <c r="BM15" s="689"/>
      <c r="BN15" s="689"/>
      <c r="BO15" s="689"/>
      <c r="BP15" s="689"/>
      <c r="BQ15" s="689"/>
      <c r="BR15" s="709"/>
      <c r="BS15" s="709"/>
      <c r="BT15" s="709"/>
      <c r="BU15" s="709"/>
      <c r="BV15" s="709"/>
      <c r="BW15" s="650"/>
      <c r="BX15" s="770"/>
      <c r="BY15" s="516"/>
      <c r="BZ15" s="709"/>
      <c r="CA15" s="709"/>
      <c r="CB15" s="709"/>
    </row>
    <row r="16" spans="1:80" ht="72.75" customHeight="1">
      <c r="A16" s="689" t="s">
        <v>106</v>
      </c>
      <c r="B16" s="697" t="s">
        <v>906</v>
      </c>
      <c r="C16" s="689" t="s">
        <v>933</v>
      </c>
      <c r="D16" s="735" t="s">
        <v>954</v>
      </c>
      <c r="E16" s="735" t="s">
        <v>955</v>
      </c>
      <c r="F16" s="735" t="s">
        <v>956</v>
      </c>
      <c r="G16" s="689" t="s">
        <v>18</v>
      </c>
      <c r="H16" s="740">
        <v>4</v>
      </c>
      <c r="I16" s="713" t="str">
        <f>IF(H16=5,"CASI SEGURO",IF(H16=4,"PROBABLE",IF(H16=3,"POSIBLE",IF(H16=2,"IMPROBABLE","RARA VEZ"))))</f>
        <v>PROBABLE</v>
      </c>
      <c r="J16" s="689">
        <v>4</v>
      </c>
      <c r="K16" s="717" t="str">
        <f>IF(J16=1,"INSIGNIFICANTE",IF(J16=2,"MENOR",IF(J16=3,"MODERADO",IF(J16=4,"MAYOR","CATASTRÓFICO"))))</f>
        <v>MAYOR</v>
      </c>
      <c r="L16" s="717">
        <f>IF(J16=2,H16+20,IF(J16=3,H16+30,IF(J16=4,H16+40,IF(J16=5,H16+50,H16+10))))</f>
        <v>44</v>
      </c>
      <c r="M16" s="739" t="str">
        <f>IF(J16=1,N16,IF(J16=2,O16,IF(J16=3,P16,IF(J16=4,Q16,R16))))</f>
        <v>EXTREMA 4:4</v>
      </c>
      <c r="N16" s="700" t="str">
        <f>IF($L16=11,"BAJA 1:1",IF($L16=12,"BAJA 2:1",IF($L16=13,"BAJA 3:1",IF($L16=14,"MODERADA 4:1","ALTA 5:1"))))</f>
        <v>ALTA 5:1</v>
      </c>
      <c r="O16" s="700" t="str">
        <f>IF($L16=21,"BAJA 1:2",IF($L16=22,"BAJA 2:2",IF($L16=23,"MODERADA 3:2",IF($L16=24,"ALTA 4:2","ALTA 5:2"))))</f>
        <v>ALTA 5:2</v>
      </c>
      <c r="P16" s="700" t="str">
        <f>IF($L16=31,"MODERADA 1:3",IF($L16=32,"MODERADA 2:3",IF($L16=33,"ALTA 3:3",IF($L16=34,"ALTA 4:3","EXTREMA 5:3"))))</f>
        <v>EXTREMA 5:3</v>
      </c>
      <c r="Q16" s="700" t="str">
        <f>IF($L16=41,"ALTA 1:4",IF($L16=42,"ALTA 2:4",IF($L16=43,"EXTREMA 3:4",IF($L16=44,"EXTREMA 4:4","EXTREMA 5:4"))))</f>
        <v>EXTREMA 4:4</v>
      </c>
      <c r="R16" s="700" t="str">
        <f>IF($L16=51,"ALTA 1:5",IF($L16=52,"EXTREMA 2:5",IF($L16=53,"EXTREMA 3:5",IF($L16=54,"EXTREMA 4:5","EXTREMA 5:5"))))</f>
        <v>EXTREMA 5:5</v>
      </c>
      <c r="S16" s="697" t="s">
        <v>257</v>
      </c>
      <c r="T16" s="727" t="s">
        <v>957</v>
      </c>
      <c r="U16" s="741"/>
      <c r="V16" s="741"/>
      <c r="W16" s="746"/>
      <c r="X16" s="746"/>
      <c r="Y16" s="741"/>
      <c r="Z16" s="741"/>
      <c r="AA16" s="741"/>
      <c r="AB16" s="744" t="str">
        <f t="shared" si="0"/>
        <v/>
      </c>
      <c r="AC16" s="741"/>
      <c r="AD16" s="744" t="str">
        <f t="shared" si="1"/>
        <v/>
      </c>
      <c r="AE16" s="741"/>
      <c r="AF16" s="744" t="str">
        <f t="shared" si="2"/>
        <v/>
      </c>
      <c r="AG16" s="744"/>
      <c r="AH16" s="744" t="str">
        <f t="shared" si="3"/>
        <v/>
      </c>
      <c r="AI16" s="741"/>
      <c r="AJ16" s="744" t="str">
        <f t="shared" si="4"/>
        <v/>
      </c>
      <c r="AK16" s="741"/>
      <c r="AL16" s="744" t="str">
        <f t="shared" si="5"/>
        <v/>
      </c>
      <c r="AM16" s="741"/>
      <c r="AN16" s="744" t="str">
        <f t="shared" si="6"/>
        <v/>
      </c>
      <c r="AO16" s="744" t="e">
        <f t="shared" si="7"/>
        <v>#VALUE!</v>
      </c>
      <c r="AP16" s="744"/>
      <c r="AQ16" s="750"/>
      <c r="AR16" s="750"/>
      <c r="AS16" s="753"/>
      <c r="AT16" s="749" t="s">
        <v>299</v>
      </c>
      <c r="AU16" s="740">
        <v>4</v>
      </c>
      <c r="AV16" s="713" t="str">
        <f>IF(AU16=5,"CASI SEGURO",IF(AU16=4,"PROBABLE",IF(AU16=3,"POSIBLE",IF(AU16=2,"IMPROBABLE","RARA VEZ"))))</f>
        <v>PROBABLE</v>
      </c>
      <c r="AW16" s="749" t="s">
        <v>272</v>
      </c>
      <c r="AX16" s="749">
        <v>4</v>
      </c>
      <c r="AY16" s="713" t="str">
        <f>IF(AX16=1,"INSIGNIFICANTE",IF(AX16=2,"MENOR",IF(AX16=3,"MODERADO",IF(AX16=4,"MAYOR","CATASTRÓFICO"))))</f>
        <v>MAYOR</v>
      </c>
      <c r="AZ16" s="713">
        <f>IF(AX16=2,AU16+20,IF(AX16=3,AU16+30,IF(AX16=4,AU16+40,IF(AX16=5,AU16+50,AU16+10))))</f>
        <v>44</v>
      </c>
      <c r="BA16" s="706" t="str">
        <f>IF(AX16=1,$BB16,IF(AX16=2,$BC$8,IF(AX16=3,$BD$8,IF(AX16=4,$BE$8,$BF$8))))</f>
        <v>EXTREMA 5:4</v>
      </c>
      <c r="BB16" s="715" t="str">
        <f>IF($AZ16=11,"BAJA 1:1",IF($AZ16=12,"BAJA 2:1",IF($AZ16=13,"BAJA 3:1",IF($AZ16=14,"MODERADA 4:1","ALTA 5:1"))))</f>
        <v>ALTA 5:1</v>
      </c>
      <c r="BC16" s="723" t="str">
        <f>IF($AZ16=21,"BAJA 1:2",IF($AZ16=22,"BAJA 2:2",IF($AZ16=23,"MODERADA 3:2",IF($AZ16=24,"ALTA 4:2","ALTA 5:2"))))</f>
        <v>ALTA 5:2</v>
      </c>
      <c r="BD16" s="723" t="str">
        <f>IF($AZ16=31,"MODERADA 1:3",IF($AZ16=32,"MODERADA 2:3",IF($AZ16=33,"ALTA 3:3",IF($AZ16=34,"ALTA 4:3","EXTREMA 5:3"))))</f>
        <v>EXTREMA 5:3</v>
      </c>
      <c r="BE16" s="723" t="str">
        <f>IF($AZ16=41,"ALTA 1:4",IF($AZ16=42,"ALTA 2:4",IF($AZ16=43,"EXTREMA 3:4",IF($AZ16=44,"EXTREMA 4:4","EXTREMA 5:4"))))</f>
        <v>EXTREMA 4:4</v>
      </c>
      <c r="BF16" s="710" t="str">
        <f>IF($AZ16=51,"ALTA 1:5",IF($AZ16=52,"EXTREMA 2:5",IF($AZ16=53,"EXTREMA 3:5",IF($AZ16=54,"EXTREMA 4:5","EXTREMA 5:5"))))</f>
        <v>EXTREMA 5:5</v>
      </c>
      <c r="BG16" s="735" t="s">
        <v>1552</v>
      </c>
      <c r="BH16" s="689" t="s">
        <v>943</v>
      </c>
      <c r="BI16" s="711">
        <v>43864</v>
      </c>
      <c r="BJ16" s="711">
        <v>44196</v>
      </c>
      <c r="BK16" s="689" t="s">
        <v>958</v>
      </c>
      <c r="BL16" s="689" t="s">
        <v>959</v>
      </c>
      <c r="BM16" s="689" t="s">
        <v>960</v>
      </c>
      <c r="BN16" s="689" t="s">
        <v>961</v>
      </c>
      <c r="BO16" s="689" t="s">
        <v>962</v>
      </c>
      <c r="BP16" s="689" t="s">
        <v>963</v>
      </c>
      <c r="BQ16" s="689" t="s">
        <v>964</v>
      </c>
      <c r="BR16" s="707" t="s">
        <v>1563</v>
      </c>
      <c r="BS16" s="707">
        <v>1</v>
      </c>
      <c r="BT16" s="707" t="s">
        <v>1564</v>
      </c>
      <c r="BU16" s="707"/>
      <c r="BV16" s="707"/>
      <c r="BW16" s="760"/>
      <c r="BX16" s="771"/>
      <c r="BY16" s="639"/>
      <c r="BZ16" s="707"/>
      <c r="CA16" s="707"/>
      <c r="CB16" s="707" t="s">
        <v>1565</v>
      </c>
    </row>
    <row r="17" spans="1:80" ht="72.75" customHeight="1">
      <c r="A17" s="689"/>
      <c r="B17" s="697"/>
      <c r="C17" s="689"/>
      <c r="D17" s="735"/>
      <c r="E17" s="735"/>
      <c r="F17" s="697"/>
      <c r="G17" s="689"/>
      <c r="H17" s="740"/>
      <c r="I17" s="713"/>
      <c r="J17" s="689"/>
      <c r="K17" s="704"/>
      <c r="L17" s="704"/>
      <c r="M17" s="719"/>
      <c r="N17" s="700"/>
      <c r="O17" s="700"/>
      <c r="P17" s="700"/>
      <c r="Q17" s="700"/>
      <c r="R17" s="700"/>
      <c r="S17" s="697"/>
      <c r="T17" s="728"/>
      <c r="U17" s="742"/>
      <c r="V17" s="742"/>
      <c r="W17" s="747"/>
      <c r="X17" s="747"/>
      <c r="Y17" s="742"/>
      <c r="Z17" s="742"/>
      <c r="AA17" s="742"/>
      <c r="AB17" s="745"/>
      <c r="AC17" s="742"/>
      <c r="AD17" s="745"/>
      <c r="AE17" s="742"/>
      <c r="AF17" s="745"/>
      <c r="AG17" s="745"/>
      <c r="AH17" s="745"/>
      <c r="AI17" s="742"/>
      <c r="AJ17" s="745"/>
      <c r="AK17" s="742"/>
      <c r="AL17" s="745"/>
      <c r="AM17" s="742"/>
      <c r="AN17" s="745"/>
      <c r="AO17" s="745"/>
      <c r="AP17" s="745"/>
      <c r="AQ17" s="751"/>
      <c r="AR17" s="751"/>
      <c r="AS17" s="753"/>
      <c r="AT17" s="749"/>
      <c r="AU17" s="740"/>
      <c r="AV17" s="713"/>
      <c r="AW17" s="749"/>
      <c r="AX17" s="749"/>
      <c r="AY17" s="713"/>
      <c r="AZ17" s="713">
        <f t="shared" si="9"/>
        <v>10</v>
      </c>
      <c r="BA17" s="706"/>
      <c r="BB17" s="715"/>
      <c r="BC17" s="723"/>
      <c r="BD17" s="723"/>
      <c r="BE17" s="723"/>
      <c r="BF17" s="710"/>
      <c r="BG17" s="735"/>
      <c r="BH17" s="689"/>
      <c r="BI17" s="689"/>
      <c r="BJ17" s="689"/>
      <c r="BK17" s="689"/>
      <c r="BL17" s="689"/>
      <c r="BM17" s="689"/>
      <c r="BN17" s="689"/>
      <c r="BO17" s="689"/>
      <c r="BP17" s="689"/>
      <c r="BQ17" s="689"/>
      <c r="BR17" s="708"/>
      <c r="BS17" s="708"/>
      <c r="BT17" s="708"/>
      <c r="BU17" s="708"/>
      <c r="BV17" s="708"/>
      <c r="BW17" s="519"/>
      <c r="BX17" s="771"/>
      <c r="BY17" s="515"/>
      <c r="BZ17" s="708"/>
      <c r="CA17" s="708"/>
      <c r="CB17" s="708"/>
    </row>
    <row r="18" spans="1:80" ht="72.75" customHeight="1">
      <c r="A18" s="689"/>
      <c r="B18" s="697"/>
      <c r="C18" s="689"/>
      <c r="D18" s="735"/>
      <c r="E18" s="735"/>
      <c r="F18" s="697"/>
      <c r="G18" s="689"/>
      <c r="H18" s="740"/>
      <c r="I18" s="713"/>
      <c r="J18" s="689"/>
      <c r="K18" s="704"/>
      <c r="L18" s="704"/>
      <c r="M18" s="714"/>
      <c r="N18" s="700"/>
      <c r="O18" s="700"/>
      <c r="P18" s="700"/>
      <c r="Q18" s="700"/>
      <c r="R18" s="700"/>
      <c r="S18" s="697"/>
      <c r="T18" s="729"/>
      <c r="U18" s="743"/>
      <c r="V18" s="743"/>
      <c r="W18" s="748"/>
      <c r="X18" s="748"/>
      <c r="Y18" s="743"/>
      <c r="Z18" s="743"/>
      <c r="AA18" s="743"/>
      <c r="AB18" s="702"/>
      <c r="AC18" s="743"/>
      <c r="AD18" s="702"/>
      <c r="AE18" s="743"/>
      <c r="AF18" s="702"/>
      <c r="AG18" s="702"/>
      <c r="AH18" s="702"/>
      <c r="AI18" s="743"/>
      <c r="AJ18" s="702"/>
      <c r="AK18" s="743"/>
      <c r="AL18" s="702"/>
      <c r="AM18" s="743"/>
      <c r="AN18" s="702"/>
      <c r="AO18" s="702"/>
      <c r="AP18" s="702"/>
      <c r="AQ18" s="752"/>
      <c r="AR18" s="752"/>
      <c r="AS18" s="753"/>
      <c r="AT18" s="749"/>
      <c r="AU18" s="740"/>
      <c r="AV18" s="713"/>
      <c r="AW18" s="749"/>
      <c r="AX18" s="749"/>
      <c r="AY18" s="713"/>
      <c r="AZ18" s="713">
        <f t="shared" si="9"/>
        <v>10</v>
      </c>
      <c r="BA18" s="706"/>
      <c r="BB18" s="715"/>
      <c r="BC18" s="723"/>
      <c r="BD18" s="723"/>
      <c r="BE18" s="723"/>
      <c r="BF18" s="710"/>
      <c r="BG18" s="735"/>
      <c r="BH18" s="689"/>
      <c r="BI18" s="689"/>
      <c r="BJ18" s="689"/>
      <c r="BK18" s="689"/>
      <c r="BL18" s="689"/>
      <c r="BM18" s="689"/>
      <c r="BN18" s="689"/>
      <c r="BO18" s="689"/>
      <c r="BP18" s="689"/>
      <c r="BQ18" s="689"/>
      <c r="BR18" s="709"/>
      <c r="BS18" s="709"/>
      <c r="BT18" s="709"/>
      <c r="BU18" s="709"/>
      <c r="BV18" s="709"/>
      <c r="BW18" s="650"/>
      <c r="BX18" s="771"/>
      <c r="BY18" s="516"/>
      <c r="BZ18" s="709"/>
      <c r="CA18" s="709"/>
      <c r="CB18" s="709"/>
    </row>
    <row r="19" spans="1:80" ht="409.5">
      <c r="A19" s="689" t="s">
        <v>106</v>
      </c>
      <c r="B19" s="697" t="s">
        <v>906</v>
      </c>
      <c r="C19" s="718" t="s">
        <v>965</v>
      </c>
      <c r="D19" s="697" t="s">
        <v>966</v>
      </c>
      <c r="E19" s="697" t="s">
        <v>967</v>
      </c>
      <c r="F19" s="697" t="s">
        <v>968</v>
      </c>
      <c r="G19" s="689" t="s">
        <v>305</v>
      </c>
      <c r="H19" s="754">
        <v>3</v>
      </c>
      <c r="I19" s="717" t="str">
        <f>IF(H19=5,"CASI SEGURO",IF(H19=4,"PROBABLE",IF(H19=3,"POSIBLE",IF(H19=2,"IMPROBABLE","RARA VEZ"))))</f>
        <v>POSIBLE</v>
      </c>
      <c r="J19" s="756">
        <v>4</v>
      </c>
      <c r="K19" s="717" t="str">
        <f>IF(J19=1,"INSIGNIFICANTE",IF(J19=2,"MENOR",IF(J19=3,"MODERADO",IF(J19=4,"MAYOR","CATASTRÓFICO"))))</f>
        <v>MAYOR</v>
      </c>
      <c r="L19" s="717">
        <f>IF(J19=2,H19+20,IF(J19=3,H19+30,IF(J19=4,H19+40,IF(J19=5,H19+50,H19+10))))</f>
        <v>43</v>
      </c>
      <c r="M19" s="739" t="str">
        <f>IF(J19=1,N19,IF(J19=2,O19,IF(J19=3,P19,IF(J19=4,Q19,R19))))</f>
        <v>EXTREMA 3:4</v>
      </c>
      <c r="N19" s="700" t="str">
        <f>IF($L19=11,"BAJA 1:1",IF($L19=12,"BAJA 2:1",IF($L19=13,"BAJA 3:1",IF($L19=14,"MODERADA 4:1","ALTA 5:1"))))</f>
        <v>ALTA 5:1</v>
      </c>
      <c r="O19" s="700" t="str">
        <f>IF($L19=21,"BAJA 1:2",IF($L19=22,"BAJA 2:2",IF($L19=23,"MODERADA 3:2",IF($L19=24,"ALTA 4:2","ALTA 5:2"))))</f>
        <v>ALTA 5:2</v>
      </c>
      <c r="P19" s="700" t="str">
        <f>IF($L19=31,"MODERADA 1:3",IF($L19=32,"MODERADA 2:3",IF($L19=33,"ALTA 3:3",IF($L19=34,"ALTA 4:3","EXTREMA 5:3"))))</f>
        <v>EXTREMA 5:3</v>
      </c>
      <c r="Q19" s="700" t="str">
        <f>IF($L19=41,"ALTA 1:4",IF($L19=42,"ALTA 2:4",IF($L19=43,"EXTREMA 3:4",IF($L19=44,"EXTREMA 4:4","EXTREMA 5:4"))))</f>
        <v>EXTREMA 3:4</v>
      </c>
      <c r="R19" s="700" t="str">
        <f>IF($L19=51,"ALTA 1:5",IF($L19=52,"EXTREMA 2:5",IF($L19=53,"EXTREMA 3:5",IF($L19=54,"EXTREMA 4:5","EXTREMA 5:5"))))</f>
        <v>EXTREMA 5:5</v>
      </c>
      <c r="S19" s="734" t="s">
        <v>306</v>
      </c>
      <c r="T19" s="727" t="s">
        <v>969</v>
      </c>
      <c r="U19" s="730" t="s">
        <v>970</v>
      </c>
      <c r="V19" s="727" t="s">
        <v>971</v>
      </c>
      <c r="W19" s="727" t="s">
        <v>972</v>
      </c>
      <c r="X19" s="727" t="s">
        <v>973</v>
      </c>
      <c r="Y19" s="727" t="s">
        <v>974</v>
      </c>
      <c r="Z19" s="730" t="s">
        <v>917</v>
      </c>
      <c r="AA19" s="730" t="s">
        <v>264</v>
      </c>
      <c r="AB19" s="730">
        <f>IF(AA19 = "Asignado",$AB$98,IF(AA19="No asignado",0,""))</f>
        <v>15</v>
      </c>
      <c r="AC19" s="730" t="s">
        <v>265</v>
      </c>
      <c r="AD19" s="730">
        <f>IF(AC19 = "Adecuado",$AB$98,IF(AC19="No adecuado",0,""))</f>
        <v>15</v>
      </c>
      <c r="AE19" s="730" t="s">
        <v>336</v>
      </c>
      <c r="AF19" s="730">
        <f>IF(AE19 = "Oportuna",$AB$98,IF(AE19="Inoportuna",0,""))</f>
        <v>0</v>
      </c>
      <c r="AG19" s="730" t="s">
        <v>267</v>
      </c>
      <c r="AH19" s="730">
        <f>IF(AG19 = "Prevenir",$AB$98,IF(AG19="Detectar",$AB$99,IF(AG19="No es un control",0,"")))</f>
        <v>15</v>
      </c>
      <c r="AI19" s="730" t="s">
        <v>268</v>
      </c>
      <c r="AJ19" s="730">
        <f>IF(AI19 = "Confiable",$AB$98,IF(AI19="No confiable",0,""))</f>
        <v>15</v>
      </c>
      <c r="AK19" s="727" t="s">
        <v>281</v>
      </c>
      <c r="AL19" s="730">
        <f>IF(AK19 = "Se investigan y resuelven oportunamente",$AB$98,IF(AK19="No se investigan y resuelven oportunamente",0,""))</f>
        <v>15</v>
      </c>
      <c r="AM19" s="730" t="s">
        <v>270</v>
      </c>
      <c r="AN19" s="730">
        <f>IF(AM19 = "Completa",$AN$98,IF(AM19="Incompleta",$AN$99,IF(AM19="No existe",0,"")))</f>
        <v>10</v>
      </c>
      <c r="AO19" s="730">
        <f t="shared" si="7"/>
        <v>85</v>
      </c>
      <c r="AP19" s="730" t="str">
        <f t="shared" si="8"/>
        <v>Moderado</v>
      </c>
      <c r="AQ19" s="730" t="s">
        <v>271</v>
      </c>
      <c r="AR19" s="730" t="s">
        <v>271</v>
      </c>
      <c r="AS19" s="730" t="s">
        <v>271</v>
      </c>
      <c r="AT19" s="718" t="s">
        <v>272</v>
      </c>
      <c r="AU19" s="716">
        <v>3</v>
      </c>
      <c r="AV19" s="713" t="s">
        <v>975</v>
      </c>
      <c r="AW19" s="718" t="s">
        <v>272</v>
      </c>
      <c r="AX19" s="718">
        <v>3</v>
      </c>
      <c r="AY19" s="713" t="s">
        <v>976</v>
      </c>
      <c r="AZ19" s="170"/>
      <c r="BA19" s="706" t="s">
        <v>977</v>
      </c>
      <c r="BB19" s="171"/>
      <c r="BC19" s="172"/>
      <c r="BD19" s="172"/>
      <c r="BE19" s="172"/>
      <c r="BF19" s="173"/>
      <c r="BG19" s="174" t="s">
        <v>978</v>
      </c>
      <c r="BH19" s="175" t="s">
        <v>919</v>
      </c>
      <c r="BI19" s="176">
        <v>43891</v>
      </c>
      <c r="BJ19" s="176">
        <v>44196</v>
      </c>
      <c r="BK19" s="175" t="s">
        <v>979</v>
      </c>
      <c r="BL19" s="175"/>
      <c r="BM19" s="175"/>
      <c r="BN19" s="175"/>
      <c r="BO19" s="175"/>
      <c r="BP19" s="175"/>
      <c r="BQ19" s="175"/>
      <c r="BR19" s="192" t="s">
        <v>1566</v>
      </c>
      <c r="BS19" s="193">
        <v>43956</v>
      </c>
      <c r="BT19" s="27" t="s">
        <v>1567</v>
      </c>
      <c r="BU19" s="194"/>
      <c r="BV19" s="194"/>
      <c r="BW19" s="441"/>
      <c r="BX19" s="445"/>
      <c r="BY19" s="443"/>
      <c r="BZ19" s="27"/>
      <c r="CA19" s="27"/>
      <c r="CB19" s="5" t="s">
        <v>1562</v>
      </c>
    </row>
    <row r="20" spans="1:80" ht="120">
      <c r="A20" s="689"/>
      <c r="B20" s="697"/>
      <c r="C20" s="705"/>
      <c r="D20" s="697"/>
      <c r="E20" s="697"/>
      <c r="F20" s="697"/>
      <c r="G20" s="689"/>
      <c r="H20" s="755"/>
      <c r="I20" s="704"/>
      <c r="J20" s="757"/>
      <c r="K20" s="704"/>
      <c r="L20" s="704"/>
      <c r="M20" s="714"/>
      <c r="N20" s="700"/>
      <c r="O20" s="700"/>
      <c r="P20" s="700"/>
      <c r="Q20" s="700"/>
      <c r="R20" s="700"/>
      <c r="S20" s="701"/>
      <c r="T20" s="729"/>
      <c r="U20" s="732"/>
      <c r="V20" s="729"/>
      <c r="W20" s="729"/>
      <c r="X20" s="729"/>
      <c r="Y20" s="729"/>
      <c r="Z20" s="732"/>
      <c r="AA20" s="732"/>
      <c r="AB20" s="732"/>
      <c r="AC20" s="732"/>
      <c r="AD20" s="732"/>
      <c r="AE20" s="732"/>
      <c r="AF20" s="732"/>
      <c r="AG20" s="732"/>
      <c r="AH20" s="732"/>
      <c r="AI20" s="732"/>
      <c r="AJ20" s="732"/>
      <c r="AK20" s="729"/>
      <c r="AL20" s="732"/>
      <c r="AM20" s="732"/>
      <c r="AN20" s="732"/>
      <c r="AO20" s="732"/>
      <c r="AP20" s="732"/>
      <c r="AQ20" s="732"/>
      <c r="AR20" s="732"/>
      <c r="AS20" s="732"/>
      <c r="AT20" s="724"/>
      <c r="AU20" s="725"/>
      <c r="AV20" s="713"/>
      <c r="AW20" s="724"/>
      <c r="AX20" s="724"/>
      <c r="AY20" s="713"/>
      <c r="AZ20" s="170"/>
      <c r="BA20" s="706"/>
      <c r="BB20" s="171"/>
      <c r="BC20" s="172"/>
      <c r="BD20" s="172"/>
      <c r="BE20" s="172"/>
      <c r="BF20" s="173"/>
      <c r="BG20" s="174" t="s">
        <v>980</v>
      </c>
      <c r="BH20" s="175" t="s">
        <v>981</v>
      </c>
      <c r="BI20" s="176">
        <v>43922</v>
      </c>
      <c r="BJ20" s="176">
        <v>44196</v>
      </c>
      <c r="BK20" s="175" t="s">
        <v>982</v>
      </c>
      <c r="BL20" s="175"/>
      <c r="BM20" s="175"/>
      <c r="BN20" s="175"/>
      <c r="BO20" s="175"/>
      <c r="BP20" s="175"/>
      <c r="BQ20" s="175"/>
      <c r="BR20" s="27" t="s">
        <v>1568</v>
      </c>
      <c r="BS20" s="27">
        <v>0</v>
      </c>
      <c r="BT20" s="27" t="s">
        <v>1569</v>
      </c>
      <c r="BU20" s="27"/>
      <c r="BV20" s="27"/>
      <c r="BW20" s="442"/>
      <c r="BX20" s="444"/>
      <c r="BY20" s="443"/>
      <c r="BZ20" s="27"/>
      <c r="CA20" s="27"/>
      <c r="CB20" s="30" t="s">
        <v>1570</v>
      </c>
    </row>
    <row r="21" spans="1:80" ht="89.25" customHeight="1">
      <c r="A21" s="689" t="s">
        <v>106</v>
      </c>
      <c r="B21" s="697" t="s">
        <v>906</v>
      </c>
      <c r="C21" s="689" t="s">
        <v>933</v>
      </c>
      <c r="D21" s="697" t="s">
        <v>983</v>
      </c>
      <c r="E21" s="697" t="s">
        <v>984</v>
      </c>
      <c r="F21" s="697" t="s">
        <v>985</v>
      </c>
      <c r="G21" s="689" t="s">
        <v>305</v>
      </c>
      <c r="H21" s="754">
        <v>3</v>
      </c>
      <c r="I21" s="717" t="str">
        <f>IF(H21=5,"CASI SEGURO",IF(H21=4,"PROBABLE",IF(H21=3,"POSIBLE",IF(H21=2,"IMPROBABLE","RARA VEZ"))))</f>
        <v>POSIBLE</v>
      </c>
      <c r="J21" s="756">
        <v>3</v>
      </c>
      <c r="K21" s="717" t="str">
        <f>IF(J21=1,"INSIGNIFICANTE",IF(J21=2,"MENOR",IF(J21=3,"MODERADO",IF(J21=4,"MAYOR","CATASTRÓFICO"))))</f>
        <v>MODERADO</v>
      </c>
      <c r="L21" s="717">
        <f>IF(J21=2,H21+20,IF(J21=3,H21+30,IF(J21=4,H21+40,IF(J21=5,H21+50,H21+10))))</f>
        <v>33</v>
      </c>
      <c r="M21" s="739" t="str">
        <f>IF(J21=1,N21,IF(J21=2,O21,IF(J21=3,P21,IF(J21=4,Q21,R21))))</f>
        <v>ALTA 3:3</v>
      </c>
      <c r="N21" s="700" t="str">
        <f>IF($L21=11,"BAJA 1:1",IF($L21=12,"BAJA 2:1",IF($L21=13,"BAJA 3:1",IF($L21=14,"MODERADA 4:1","ALTA 5:1"))))</f>
        <v>ALTA 5:1</v>
      </c>
      <c r="O21" s="700" t="str">
        <f>IF($L21=21,"BAJA 1:2",IF($L21=22,"BAJA 2:2",IF($L21=23,"MODERADA 3:2",IF($L21=24,"ALTA 4:2","ALTA 5:2"))))</f>
        <v>ALTA 5:2</v>
      </c>
      <c r="P21" s="700" t="str">
        <f>IF($L21=31,"MODERADA 1:3",IF($L21=32,"MODERADA 2:3",IF($L21=33,"ALTA 3:3",IF($L21=34,"ALTA 4:3","EXTREMA 5:3"))))</f>
        <v>ALTA 3:3</v>
      </c>
      <c r="Q21" s="700" t="str">
        <f>IF($L21=41,"ALTA 1:4",IF($L21=42,"ALTA 2:4",IF($L21=43,"EXTREMA 3:4",IF($L21=44,"EXTREMA 4:4","EXTREMA 5:4"))))</f>
        <v>EXTREMA 5:4</v>
      </c>
      <c r="R21" s="700" t="str">
        <f>IF($L21=51,"ALTA 1:5",IF($L21=52,"EXTREMA 2:5",IF($L21=53,"EXTREMA 3:5",IF($L21=54,"EXTREMA 4:5","EXTREMA 5:5"))))</f>
        <v>EXTREMA 5:5</v>
      </c>
      <c r="S21" s="734" t="s">
        <v>257</v>
      </c>
      <c r="T21" s="727" t="s">
        <v>986</v>
      </c>
      <c r="U21" s="730" t="s">
        <v>987</v>
      </c>
      <c r="V21" s="727" t="s">
        <v>988</v>
      </c>
      <c r="W21" s="727" t="s">
        <v>989</v>
      </c>
      <c r="X21" s="727" t="s">
        <v>990</v>
      </c>
      <c r="Y21" s="727" t="s">
        <v>991</v>
      </c>
      <c r="Z21" s="730" t="s">
        <v>917</v>
      </c>
      <c r="AA21" s="730" t="s">
        <v>264</v>
      </c>
      <c r="AB21" s="730">
        <f>IF(AA21 = "Asignado",$AB$98,IF(AA21="No asignado",0,""))</f>
        <v>15</v>
      </c>
      <c r="AC21" s="730" t="s">
        <v>265</v>
      </c>
      <c r="AD21" s="730">
        <f>IF(AC21 = "Adecuado",$AB$98,IF(AC21="No adecuado",0,""))</f>
        <v>15</v>
      </c>
      <c r="AE21" s="730" t="s">
        <v>266</v>
      </c>
      <c r="AF21" s="730">
        <f>IF(AE21 = "Oportuna",$AB$98,IF(AE21="Inoportuna",0,""))</f>
        <v>15</v>
      </c>
      <c r="AG21" s="730" t="s">
        <v>267</v>
      </c>
      <c r="AH21" s="730">
        <f>IF(AG21 = "Prevenir",$AB$98,IF(AG21="Detectar",$AB$99,IF(AG21="No es un control",0,"")))</f>
        <v>15</v>
      </c>
      <c r="AI21" s="730" t="s">
        <v>268</v>
      </c>
      <c r="AJ21" s="730">
        <f>IF(AI21 = "Confiable",$AB$98,IF(AI21="No confiable",0,""))</f>
        <v>15</v>
      </c>
      <c r="AK21" s="727" t="s">
        <v>281</v>
      </c>
      <c r="AL21" s="730">
        <f>IF(AK21 = "Se investigan y resuelven oportunamente",$AB$98,IF(AK21="No se investigan y resuelven oportunamente",0,""))</f>
        <v>15</v>
      </c>
      <c r="AM21" s="730" t="s">
        <v>342</v>
      </c>
      <c r="AN21" s="730">
        <f>IF(AM21 = "Completa",$AN$98,IF(AM21="Incompleta",$AN$99,IF(AM21="No existe",0,"")))</f>
        <v>0</v>
      </c>
      <c r="AO21" s="730">
        <f t="shared" si="7"/>
        <v>90</v>
      </c>
      <c r="AP21" s="730" t="str">
        <f t="shared" si="8"/>
        <v>Moderado</v>
      </c>
      <c r="AQ21" s="730" t="s">
        <v>271</v>
      </c>
      <c r="AR21" s="730" t="s">
        <v>271</v>
      </c>
      <c r="AS21" s="733" t="s">
        <v>271</v>
      </c>
      <c r="AT21" s="689" t="s">
        <v>272</v>
      </c>
      <c r="AU21" s="726">
        <v>1</v>
      </c>
      <c r="AV21" s="713" t="str">
        <f>IF(AU21=5,"CASI SEGURO",IF(AU21=4,"PROBABLE",IF(AU21=3,"POSIBLE",IF(AU21=2,"IMPROBABLE","RARA VEZ"))))</f>
        <v>RARA VEZ</v>
      </c>
      <c r="AW21" s="689" t="s">
        <v>340</v>
      </c>
      <c r="AX21" s="689">
        <v>4</v>
      </c>
      <c r="AY21" s="713" t="str">
        <f>IF(AX21=1,"INSIGNIFICANTE",IF(AX21=2,"MENOR",IF(AX21=3,"MODERADO",IF(AX21=4,"MAYOR","CATASTRÓFICO"))))</f>
        <v>MAYOR</v>
      </c>
      <c r="AZ21" s="713">
        <f>IF(AX21=2,AU21+20,IF(AX21=3,AU21+30,IF(AX21=4,AU21+40,IF(AX21=5,AU21+50,AU21+10))))</f>
        <v>41</v>
      </c>
      <c r="BA21" s="706" t="str">
        <f>IF(AX21=1,$BB21,IF(AX21=2,$BC$8,IF(AX21=3,$BD$8,IF(AX21=4,$BE$8,$BF$8))))</f>
        <v>EXTREMA 5:4</v>
      </c>
      <c r="BB21" s="715" t="str">
        <f>IF($AZ21=11,"BAJA 1:1",IF($AZ21=12,"BAJA 2:1",IF($AZ21=13,"BAJA 3:1",IF($AZ21=14,"MODERADA 4:1","ALTA 5:1"))))</f>
        <v>ALTA 5:1</v>
      </c>
      <c r="BC21" s="723" t="str">
        <f>IF($AZ21=21,"BAJA 1:2",IF($AZ21=22,"BAJA 2:2",IF($AZ21=23,"MODERADA 3:2",IF($AZ21=24,"ALTA 4:2","ALTA 5:2"))))</f>
        <v>ALTA 5:2</v>
      </c>
      <c r="BD21" s="723" t="str">
        <f>IF($AZ21=31,"MODERADA 1:3",IF($AZ21=32,"MODERADA 2:3",IF($AZ21=33,"ALTA 3:3",IF($AZ21=34,"ALTA 4:3","EXTREMA 5:3"))))</f>
        <v>EXTREMA 5:3</v>
      </c>
      <c r="BE21" s="723" t="str">
        <f>IF($AZ21=41,"ALTA 1:4",IF($AZ21=42,"ALTA 2:4",IF($AZ21=43,"EXTREMA 3:4",IF($AZ21=44,"EXTREMA 4:4","EXTREMA 5:4"))))</f>
        <v>ALTA 1:4</v>
      </c>
      <c r="BF21" s="710" t="str">
        <f>IF($AZ21=51,"ALTA 1:5",IF($AZ21=52,"EXTREMA 2:5",IF($AZ21=53,"EXTREMA 3:5",IF($AZ21=54,"EXTREMA 4:5","EXTREMA 5:5"))))</f>
        <v>EXTREMA 5:5</v>
      </c>
      <c r="BG21" s="174" t="s">
        <v>992</v>
      </c>
      <c r="BH21" s="175" t="s">
        <v>993</v>
      </c>
      <c r="BI21" s="758">
        <v>43893</v>
      </c>
      <c r="BJ21" s="758">
        <v>44196</v>
      </c>
      <c r="BK21" s="689" t="s">
        <v>994</v>
      </c>
      <c r="BL21" s="689" t="s">
        <v>995</v>
      </c>
      <c r="BM21" s="689" t="s">
        <v>996</v>
      </c>
      <c r="BN21" s="689" t="s">
        <v>997</v>
      </c>
      <c r="BO21" s="697" t="s">
        <v>998</v>
      </c>
      <c r="BP21" s="697" t="s">
        <v>999</v>
      </c>
      <c r="BQ21" s="697" t="s">
        <v>1000</v>
      </c>
      <c r="BR21" s="707" t="s">
        <v>1571</v>
      </c>
      <c r="BS21" s="707">
        <v>0</v>
      </c>
      <c r="BT21" s="707" t="s">
        <v>1572</v>
      </c>
      <c r="BU21" s="707"/>
      <c r="BV21" s="707"/>
      <c r="BW21" s="760"/>
      <c r="BX21" s="771"/>
      <c r="BY21" s="639"/>
      <c r="BZ21" s="707"/>
      <c r="CA21" s="707"/>
      <c r="CB21" s="707" t="s">
        <v>1573</v>
      </c>
    </row>
    <row r="22" spans="1:80" ht="72.75" customHeight="1">
      <c r="A22" s="689"/>
      <c r="B22" s="697"/>
      <c r="C22" s="689"/>
      <c r="D22" s="697"/>
      <c r="E22" s="697"/>
      <c r="F22" s="697"/>
      <c r="G22" s="689"/>
      <c r="H22" s="755"/>
      <c r="I22" s="704"/>
      <c r="J22" s="757"/>
      <c r="K22" s="704"/>
      <c r="L22" s="704"/>
      <c r="M22" s="714"/>
      <c r="N22" s="700"/>
      <c r="O22" s="700"/>
      <c r="P22" s="700"/>
      <c r="Q22" s="700"/>
      <c r="R22" s="700"/>
      <c r="S22" s="701"/>
      <c r="T22" s="729"/>
      <c r="U22" s="732"/>
      <c r="V22" s="729"/>
      <c r="W22" s="729"/>
      <c r="X22" s="729"/>
      <c r="Y22" s="729"/>
      <c r="Z22" s="732"/>
      <c r="AA22" s="732"/>
      <c r="AB22" s="732"/>
      <c r="AC22" s="732"/>
      <c r="AD22" s="732"/>
      <c r="AE22" s="732"/>
      <c r="AF22" s="732"/>
      <c r="AG22" s="732"/>
      <c r="AH22" s="732"/>
      <c r="AI22" s="732"/>
      <c r="AJ22" s="732"/>
      <c r="AK22" s="729"/>
      <c r="AL22" s="732"/>
      <c r="AM22" s="732"/>
      <c r="AN22" s="732"/>
      <c r="AO22" s="732"/>
      <c r="AP22" s="732"/>
      <c r="AQ22" s="732"/>
      <c r="AR22" s="732"/>
      <c r="AS22" s="733"/>
      <c r="AT22" s="689"/>
      <c r="AU22" s="726"/>
      <c r="AV22" s="713"/>
      <c r="AW22" s="689"/>
      <c r="AX22" s="689"/>
      <c r="AY22" s="713"/>
      <c r="AZ22" s="713">
        <f>IF(AX22=2,AV22+20,IF(AX22=3,AV22+30,IF(AX22=4,AV22+40,IF(AX22=5,AV22+50,AV22+10))))</f>
        <v>10</v>
      </c>
      <c r="BA22" s="706"/>
      <c r="BB22" s="715"/>
      <c r="BC22" s="723"/>
      <c r="BD22" s="723"/>
      <c r="BE22" s="723"/>
      <c r="BF22" s="710"/>
      <c r="BG22" s="174" t="s">
        <v>1001</v>
      </c>
      <c r="BH22" s="175" t="s">
        <v>1002</v>
      </c>
      <c r="BI22" s="759"/>
      <c r="BJ22" s="759"/>
      <c r="BK22" s="689"/>
      <c r="BL22" s="689"/>
      <c r="BM22" s="689"/>
      <c r="BN22" s="689"/>
      <c r="BO22" s="697"/>
      <c r="BP22" s="697"/>
      <c r="BQ22" s="697"/>
      <c r="BR22" s="709"/>
      <c r="BS22" s="709"/>
      <c r="BT22" s="709"/>
      <c r="BU22" s="709"/>
      <c r="BV22" s="709"/>
      <c r="BW22" s="650"/>
      <c r="BX22" s="772"/>
      <c r="BY22" s="516"/>
      <c r="BZ22" s="709"/>
      <c r="CA22" s="709"/>
      <c r="CB22" s="709"/>
    </row>
    <row r="23" spans="1:80" ht="105" customHeight="1">
      <c r="A23" s="689" t="s">
        <v>106</v>
      </c>
      <c r="B23" s="697" t="s">
        <v>906</v>
      </c>
      <c r="C23" s="718" t="s">
        <v>907</v>
      </c>
      <c r="D23" s="697" t="s">
        <v>1003</v>
      </c>
      <c r="E23" s="697" t="s">
        <v>1004</v>
      </c>
      <c r="F23" s="697" t="s">
        <v>1005</v>
      </c>
      <c r="G23" s="689" t="s">
        <v>330</v>
      </c>
      <c r="H23" s="716">
        <v>1</v>
      </c>
      <c r="I23" s="717" t="str">
        <f>IF(H23=5,"CASI SEGURO",IF(H23=4,"PROBABLE",IF(H23=3,"POSIBLE",IF(H23=2,"IMPROBABLE","RARA VEZ"))))</f>
        <v>RARA VEZ</v>
      </c>
      <c r="J23" s="718">
        <v>4</v>
      </c>
      <c r="K23" s="717" t="str">
        <f>IF(J23=1,"INSIGNIFICANTE",IF(J23=2,"MENOR",IF(J23=3,"MODERADO",IF(J23=4,"MAYOR","CATASTRÓFICO"))))</f>
        <v>MAYOR</v>
      </c>
      <c r="L23" s="717">
        <f>IF(J23=2,H23+20,IF(J23=3,H23+30,IF(J23=4,H23+40,IF(J23=5,H23+50,H23+10))))</f>
        <v>41</v>
      </c>
      <c r="M23" s="739" t="str">
        <f>IF(J23=1,N23,IF(J23=2,O23,IF(J23=3,P23,IF(J23=4,Q23,R23))))</f>
        <v>ALTA 1:4</v>
      </c>
      <c r="N23" s="700" t="str">
        <f>IF($L23=11,"BAJA 1:1",IF($L23=12,"BAJA 2:1",IF($L23=13,"BAJA 3:1",IF($L23=14,"MODERADA 4:1","ALTA 5:1"))))</f>
        <v>ALTA 5:1</v>
      </c>
      <c r="O23" s="700" t="str">
        <f>IF($L23=21,"BAJA 1:2",IF($L23=22,"BAJA 2:2",IF($L23=23,"MODERADA 3:2",IF($L23=24,"ALTA 4:2","ALTA 5:2"))))</f>
        <v>ALTA 5:2</v>
      </c>
      <c r="P23" s="700" t="str">
        <f>IF($L23=31,"MODERADA 1:3",IF($L23=32,"MODERADA 2:3",IF($L23=33,"ALTA 3:3",IF($L23=34,"ALTA 4:3","EXTREMA 5:3"))))</f>
        <v>EXTREMA 5:3</v>
      </c>
      <c r="Q23" s="700" t="str">
        <f>IF($L23=41,"ALTA 1:4",IF($L23=42,"ALTA 2:4",IF($L23=43,"EXTREMA 3:4",IF($L23=44,"EXTREMA 4:4","EXTREMA 5:4"))))</f>
        <v>ALTA 1:4</v>
      </c>
      <c r="R23" s="700" t="str">
        <f>IF($L23=51,"ALTA 1:5",IF($L23=52,"EXTREMA 2:5",IF($L23=53,"EXTREMA 3:5",IF($L23=54,"EXTREMA 4:5","EXTREMA 5:5"))))</f>
        <v>EXTREMA 5:5</v>
      </c>
      <c r="S23" s="734" t="s">
        <v>257</v>
      </c>
      <c r="T23" s="168" t="s">
        <v>1006</v>
      </c>
      <c r="U23" s="168" t="s">
        <v>1007</v>
      </c>
      <c r="V23" s="167" t="s">
        <v>1008</v>
      </c>
      <c r="W23" s="163" t="s">
        <v>1009</v>
      </c>
      <c r="X23" s="177" t="s">
        <v>1010</v>
      </c>
      <c r="Y23" s="727" t="s">
        <v>1011</v>
      </c>
      <c r="Z23" s="166" t="s">
        <v>927</v>
      </c>
      <c r="AA23" s="166" t="s">
        <v>264</v>
      </c>
      <c r="AB23" s="160">
        <f>IF(AA23 = "Asignado",$AB$98,IF(AA23="No asignado",0,""))</f>
        <v>15</v>
      </c>
      <c r="AC23" s="166" t="s">
        <v>265</v>
      </c>
      <c r="AD23" s="160">
        <f>IF(AC23 = "Adecuado",$AB$98,IF(AC23="No adecuado",0,""))</f>
        <v>15</v>
      </c>
      <c r="AE23" s="166" t="s">
        <v>266</v>
      </c>
      <c r="AF23" s="160">
        <f>IF(AE23 = "Oportuna",$AB$98,IF(AE23="Inoportuna",0,""))</f>
        <v>15</v>
      </c>
      <c r="AG23" s="166" t="s">
        <v>337</v>
      </c>
      <c r="AH23" s="160">
        <f>IF(AG23 = "Prevenir",$AB$98,IF(AG23="Detectar",$AB$99,IF(AG23="No es un control",0,"")))</f>
        <v>10</v>
      </c>
      <c r="AI23" s="166" t="s">
        <v>268</v>
      </c>
      <c r="AJ23" s="160">
        <f>IF(AI23 = "Confiable",$AB$98,IF(AI23="No confiable",0,""))</f>
        <v>15</v>
      </c>
      <c r="AK23" s="168" t="s">
        <v>281</v>
      </c>
      <c r="AL23" s="160">
        <f>IF(AK23 = "Se investigan y resuelven oportunamente",$AB$98,IF(AK23="No se investigan y resuelven oportunamente",0,""))</f>
        <v>15</v>
      </c>
      <c r="AM23" s="166" t="s">
        <v>270</v>
      </c>
      <c r="AN23" s="160">
        <f>IF(AM23 = "Completa",$AN$98,IF(AM23="Incompleta",$AN$99,IF(AM23="No existe",0,"")))</f>
        <v>10</v>
      </c>
      <c r="AO23" s="160">
        <f t="shared" si="7"/>
        <v>95</v>
      </c>
      <c r="AP23" s="166" t="str">
        <f t="shared" si="8"/>
        <v>Moderado</v>
      </c>
      <c r="AQ23" s="166" t="s">
        <v>271</v>
      </c>
      <c r="AR23" s="160" t="s">
        <v>271</v>
      </c>
      <c r="AS23" s="730" t="s">
        <v>271</v>
      </c>
      <c r="AT23" s="718" t="s">
        <v>340</v>
      </c>
      <c r="AU23" s="716">
        <v>1</v>
      </c>
      <c r="AV23" s="717" t="str">
        <f>IF(AU23=5,"CASI SEGURO",IF(AU23=4,"PROBABLE",IF(AU23=3,"POSIBLE",IF(AU23=2,"IMPROBABLE","RARA VEZ"))))</f>
        <v>RARA VEZ</v>
      </c>
      <c r="AW23" s="718" t="s">
        <v>340</v>
      </c>
      <c r="AX23" s="718">
        <v>4</v>
      </c>
      <c r="AY23" s="717" t="str">
        <f>IF(AX23=1,"INSIGNIFICANTE",IF(AX23=2,"MENOR",IF(AX23=3,"MODERADO",IF(AX23=4,"MAYOR","CATASTRÓFICO"))))</f>
        <v>MAYOR</v>
      </c>
      <c r="AZ23" s="170"/>
      <c r="BA23" s="739" t="str">
        <f>IF(AX23=1,$BB23,IF(AX23=2,$BC$8,IF(AX23=3,$BD$8,IF(AX23=4,$BE$8,$BF$8))))</f>
        <v>EXTREMA 5:4</v>
      </c>
      <c r="BB23" s="171"/>
      <c r="BC23" s="172"/>
      <c r="BD23" s="172"/>
      <c r="BE23" s="172"/>
      <c r="BF23" s="173"/>
      <c r="BG23" s="734" t="s">
        <v>1012</v>
      </c>
      <c r="BH23" s="718" t="s">
        <v>1013</v>
      </c>
      <c r="BI23" s="758">
        <v>43893</v>
      </c>
      <c r="BJ23" s="758">
        <v>44196</v>
      </c>
      <c r="BK23" s="727" t="s">
        <v>1014</v>
      </c>
      <c r="BL23" s="718" t="s">
        <v>1015</v>
      </c>
      <c r="BM23" s="718" t="s">
        <v>1016</v>
      </c>
      <c r="BN23" s="718" t="s">
        <v>961</v>
      </c>
      <c r="BO23" s="734" t="s">
        <v>1017</v>
      </c>
      <c r="BP23" s="734" t="s">
        <v>1018</v>
      </c>
      <c r="BQ23" s="734" t="s">
        <v>1019</v>
      </c>
      <c r="BR23" s="763" t="s">
        <v>1574</v>
      </c>
      <c r="BS23" s="707">
        <v>0</v>
      </c>
      <c r="BT23" s="763" t="s">
        <v>1575</v>
      </c>
      <c r="BU23" s="763"/>
      <c r="BV23" s="707"/>
      <c r="BW23" s="764"/>
      <c r="BX23" s="771"/>
      <c r="BY23" s="765"/>
      <c r="BZ23" s="763"/>
      <c r="CA23" s="763"/>
      <c r="CB23" s="707" t="s">
        <v>1576</v>
      </c>
    </row>
    <row r="24" spans="1:80" ht="105">
      <c r="A24" s="689"/>
      <c r="B24" s="697"/>
      <c r="C24" s="705"/>
      <c r="D24" s="697"/>
      <c r="E24" s="697"/>
      <c r="F24" s="697"/>
      <c r="G24" s="718"/>
      <c r="H24" s="698"/>
      <c r="I24" s="704"/>
      <c r="J24" s="705"/>
      <c r="K24" s="704"/>
      <c r="L24" s="704"/>
      <c r="M24" s="719"/>
      <c r="N24" s="761"/>
      <c r="O24" s="761"/>
      <c r="P24" s="761"/>
      <c r="Q24" s="761"/>
      <c r="R24" s="761"/>
      <c r="S24" s="701"/>
      <c r="T24" s="177" t="s">
        <v>1020</v>
      </c>
      <c r="U24" s="177" t="s">
        <v>1021</v>
      </c>
      <c r="V24" s="178" t="s">
        <v>1008</v>
      </c>
      <c r="W24" s="179" t="s">
        <v>1022</v>
      </c>
      <c r="X24" s="177" t="s">
        <v>1023</v>
      </c>
      <c r="Y24" s="728"/>
      <c r="Z24" s="180" t="s">
        <v>927</v>
      </c>
      <c r="AA24" s="180" t="s">
        <v>264</v>
      </c>
      <c r="AB24" s="181">
        <f>IF(AA24 = "Asignado",$AB$98,IF(AA24="No asignado",0,""))</f>
        <v>15</v>
      </c>
      <c r="AC24" s="180" t="s">
        <v>265</v>
      </c>
      <c r="AD24" s="181">
        <f>IF(AC24 = "Adecuado",$AB$98,IF(AC24="No adecuado",0,""))</f>
        <v>15</v>
      </c>
      <c r="AE24" s="180" t="s">
        <v>266</v>
      </c>
      <c r="AF24" s="181">
        <f>IF(AE24 = "Oportuna",$AB$98,IF(AE24="Inoportuna",0,""))</f>
        <v>15</v>
      </c>
      <c r="AG24" s="180" t="s">
        <v>337</v>
      </c>
      <c r="AH24" s="181">
        <f>IF(AG24 = "Prevenir",$AB$98,IF(AG24="Detectar",$AB$99,IF(AG24="No es un control",0,"")))</f>
        <v>10</v>
      </c>
      <c r="AI24" s="180" t="s">
        <v>268</v>
      </c>
      <c r="AJ24" s="181">
        <f>IF(AI24 = "Confiable",$AB$98,IF(AI24="No confiable",0,""))</f>
        <v>15</v>
      </c>
      <c r="AK24" s="177" t="s">
        <v>281</v>
      </c>
      <c r="AL24" s="181">
        <f>IF(AK24 = "Se investigan y resuelven oportunamente",$AB$98,IF(AK24="No se investigan y resuelven oportunamente",0,""))</f>
        <v>15</v>
      </c>
      <c r="AM24" s="180" t="s">
        <v>270</v>
      </c>
      <c r="AN24" s="181">
        <f>IF(AM24 = "Completa",$AN$98,IF(AM24="Incompleta",$AN$99,IF(AM24="No existe",0,"")))</f>
        <v>10</v>
      </c>
      <c r="AO24" s="181">
        <f t="shared" si="7"/>
        <v>95</v>
      </c>
      <c r="AP24" s="180" t="str">
        <f t="shared" si="8"/>
        <v>Moderado</v>
      </c>
      <c r="AQ24" s="180" t="s">
        <v>271</v>
      </c>
      <c r="AR24" s="181" t="s">
        <v>271</v>
      </c>
      <c r="AS24" s="731"/>
      <c r="AT24" s="705"/>
      <c r="AU24" s="698"/>
      <c r="AV24" s="704"/>
      <c r="AW24" s="705"/>
      <c r="AX24" s="705"/>
      <c r="AY24" s="704"/>
      <c r="AZ24" s="182"/>
      <c r="BA24" s="719"/>
      <c r="BB24" s="171"/>
      <c r="BC24" s="172"/>
      <c r="BD24" s="172"/>
      <c r="BE24" s="172"/>
      <c r="BF24" s="173"/>
      <c r="BG24" s="701"/>
      <c r="BH24" s="705"/>
      <c r="BI24" s="705"/>
      <c r="BJ24" s="705"/>
      <c r="BK24" s="728"/>
      <c r="BL24" s="705"/>
      <c r="BM24" s="705"/>
      <c r="BN24" s="705"/>
      <c r="BO24" s="701"/>
      <c r="BP24" s="701"/>
      <c r="BQ24" s="701"/>
      <c r="BR24" s="708"/>
      <c r="BS24" s="708"/>
      <c r="BT24" s="708"/>
      <c r="BU24" s="708"/>
      <c r="BV24" s="708"/>
      <c r="BW24" s="519"/>
      <c r="BX24" s="772"/>
      <c r="BY24" s="515"/>
      <c r="BZ24" s="708"/>
      <c r="CA24" s="708"/>
      <c r="CB24" s="708"/>
    </row>
    <row r="25" spans="1:80" ht="156.75" customHeight="1">
      <c r="A25" s="175" t="s">
        <v>106</v>
      </c>
      <c r="B25" s="174" t="s">
        <v>906</v>
      </c>
      <c r="C25" s="175" t="s">
        <v>933</v>
      </c>
      <c r="D25" s="174" t="s">
        <v>1024</v>
      </c>
      <c r="E25" s="174" t="s">
        <v>1025</v>
      </c>
      <c r="F25" s="174" t="s">
        <v>1026</v>
      </c>
      <c r="G25" s="175" t="s">
        <v>330</v>
      </c>
      <c r="H25" s="184">
        <v>1</v>
      </c>
      <c r="I25" s="170" t="str">
        <f>IF(H25=5,"CASI SEGURO",IF(H25=4,"PROBABLE",IF(H25=3,"POSIBLE",IF(H25=2,"IMPROBABLE","RARA VEZ"))))</f>
        <v>RARA VEZ</v>
      </c>
      <c r="J25" s="175">
        <v>4</v>
      </c>
      <c r="K25" s="170" t="str">
        <f>IF(J25=1,"INSIGNIFICANTE",IF(J25=2,"MENOR",IF(J25=3,"MODERADO",IF(J25=4,"MAYOR","CATASTRÓFICO"))))</f>
        <v>MAYOR</v>
      </c>
      <c r="L25" s="170">
        <f>IF(J25=2,H25+20,IF(J25=3,H25+30,IF(J25=4,H25+40,IF(J25=5,H25+50,H25+10))))</f>
        <v>41</v>
      </c>
      <c r="M25" s="185" t="str">
        <f>IF(J25=1,N25,IF(J25=2,O25,IF(J25=3,P25,IF(J25=4,Q25,R25))))</f>
        <v>ALTA 1:4</v>
      </c>
      <c r="N25" s="186" t="str">
        <f>IF($L25=11,"BAJA 1:1",IF($L25=12,"BAJA 2:1",IF($L25=13,"BAJA 3:1",IF($L25=14,"MODERADA 4:1","ALTA 5:1"))))</f>
        <v>ALTA 5:1</v>
      </c>
      <c r="O25" s="186" t="str">
        <f>IF($L25=21,"BAJA 1:2",IF($L25=22,"BAJA 2:2",IF($L25=23,"MODERADA 3:2",IF($L25=24,"ALTA 4:2","ALTA 5:2"))))</f>
        <v>ALTA 5:2</v>
      </c>
      <c r="P25" s="186" t="str">
        <f>IF($L25=31,"MODERADA 1:3",IF($L25=32,"MODERADA 2:3",IF($L25=33,"ALTA 3:3",IF($L25=34,"ALTA 4:3","EXTREMA 5:3"))))</f>
        <v>EXTREMA 5:3</v>
      </c>
      <c r="Q25" s="186" t="str">
        <f>IF($L25=41,"ALTA 1:4",IF($L25=42,"ALTA 2:4",IF($L25=43,"EXTREMA 3:4",IF($L25=44,"EXTREMA 4:4","EXTREMA 5:4"))))</f>
        <v>ALTA 1:4</v>
      </c>
      <c r="R25" s="186" t="str">
        <f>IF($L25=51,"ALTA 1:5",IF($L25=52,"EXTREMA 2:5",IF($L25=53,"EXTREMA 3:5",IF($L25=54,"EXTREMA 4:5","EXTREMA 5:5"))))</f>
        <v>EXTREMA 5:5</v>
      </c>
      <c r="S25" s="174" t="s">
        <v>306</v>
      </c>
      <c r="T25" s="168" t="s">
        <v>1027</v>
      </c>
      <c r="U25" s="168" t="s">
        <v>1028</v>
      </c>
      <c r="V25" s="166" t="s">
        <v>566</v>
      </c>
      <c r="W25" s="163" t="s">
        <v>1029</v>
      </c>
      <c r="X25" s="168" t="s">
        <v>1030</v>
      </c>
      <c r="Y25" s="166" t="s">
        <v>1031</v>
      </c>
      <c r="Z25" s="166" t="s">
        <v>927</v>
      </c>
      <c r="AA25" s="166" t="s">
        <v>264</v>
      </c>
      <c r="AB25" s="166">
        <f>IF(AA25 = "Asignado",$AB$98,IF(AA25="No asignado",0,""))</f>
        <v>15</v>
      </c>
      <c r="AC25" s="166" t="s">
        <v>265</v>
      </c>
      <c r="AD25" s="166">
        <f>IF(AC25 = "Adecuado",$AB$98,IF(AC25="No adecuado",0,""))</f>
        <v>15</v>
      </c>
      <c r="AE25" s="166" t="s">
        <v>266</v>
      </c>
      <c r="AF25" s="166">
        <f>IF(AE25 = "Oportuna",$AB$98,IF(AE25="Inoportuna",0,""))</f>
        <v>15</v>
      </c>
      <c r="AG25" s="166" t="s">
        <v>337</v>
      </c>
      <c r="AH25" s="166">
        <f>IF(AG25 = "Prevenir",$AB$98,IF(AG25="Detectar",$AB$99,IF(AG25="No es un control",0,"")))</f>
        <v>10</v>
      </c>
      <c r="AI25" s="166" t="s">
        <v>268</v>
      </c>
      <c r="AJ25" s="166">
        <f>IF(AI25 = "Confiable",$AB$98,IF(AI25="No confiable",0,""))</f>
        <v>15</v>
      </c>
      <c r="AK25" s="168" t="s">
        <v>281</v>
      </c>
      <c r="AL25" s="166">
        <f>IF(AK25 = "Se investigan y resuelven oportunamente",$AB$98,IF(AK25="No se investigan y resuelven oportunamente",0,""))</f>
        <v>15</v>
      </c>
      <c r="AM25" s="166" t="s">
        <v>270</v>
      </c>
      <c r="AN25" s="166">
        <f>IF(AM25 = "Completa",$AN$98,IF(AM25="Incompleta",$AN$99,IF(AM25="No existe",0,"")))</f>
        <v>10</v>
      </c>
      <c r="AO25" s="166">
        <f t="shared" si="7"/>
        <v>95</v>
      </c>
      <c r="AP25" s="166" t="str">
        <f t="shared" si="8"/>
        <v>Moderado</v>
      </c>
      <c r="AQ25" s="166" t="s">
        <v>271</v>
      </c>
      <c r="AR25" s="166" t="s">
        <v>271</v>
      </c>
      <c r="AS25" s="166" t="s">
        <v>271</v>
      </c>
      <c r="AT25" s="175" t="s">
        <v>340</v>
      </c>
      <c r="AU25" s="184">
        <v>1</v>
      </c>
      <c r="AV25" s="170" t="str">
        <f>IF(AU25=5,"CASI SEGURO",IF(AU25=4,"PROBABLE",IF(AU25=3,"POSIBLE",IF(AU25=2,"IMPROBABLE","RARA VEZ"))))</f>
        <v>RARA VEZ</v>
      </c>
      <c r="AW25" s="175" t="s">
        <v>340</v>
      </c>
      <c r="AX25" s="175">
        <v>4</v>
      </c>
      <c r="AY25" s="170" t="str">
        <f>IF(AX25=1,"INSIGNIFICANTE",IF(AX25=2,"MENOR",IF(AX25=3,"MODERADO",IF(AX25=4,"MAYOR","CATASTRÓFICO"))))</f>
        <v>MAYOR</v>
      </c>
      <c r="AZ25" s="170">
        <f>IF(AX25=2,AU25+20,IF(AX25=3,AU25+30,IF(AX25=4,AU25+40,IF(AX25=5,AU25+50,AU25+10))))</f>
        <v>41</v>
      </c>
      <c r="BA25" s="185" t="str">
        <f>IF(AX25=1,$BB25,IF(AX25=2,$BC$8,IF(AX25=3,$BD$8,IF(AX25=4,$BE$8,$BF$8))))</f>
        <v>EXTREMA 5:4</v>
      </c>
      <c r="BB25" s="186" t="str">
        <f>IF($AZ25=11,"BAJA 1:1",IF($AZ25=12,"BAJA 2:1",IF($AZ25=13,"BAJA 3:1",IF($AZ25=14,"MODERADA 4:1","ALTA 5:1"))))</f>
        <v>ALTA 5:1</v>
      </c>
      <c r="BC25" s="186" t="str">
        <f>IF($AZ25=21,"BAJA 1:2",IF($AZ25=22,"BAJA 2:2",IF($AZ25=23,"MODERADA 3:2",IF($AZ25=24,"ALTA 4:2","ALTA 5:2"))))</f>
        <v>ALTA 5:2</v>
      </c>
      <c r="BD25" s="186" t="str">
        <f>IF($AZ25=31,"MODERADA 1:3",IF($AZ25=32,"MODERADA 2:3",IF($AZ25=33,"ALTA 3:3",IF($AZ25=34,"ALTA 4:3","EXTREMA 5:3"))))</f>
        <v>EXTREMA 5:3</v>
      </c>
      <c r="BE25" s="186" t="str">
        <f>IF($AZ25=41,"ALTA 1:4",IF($AZ25=42,"ALTA 2:4",IF($AZ25=43,"EXTREMA 3:4",IF($AZ25=44,"EXTREMA 4:4","EXTREMA 5:4"))))</f>
        <v>ALTA 1:4</v>
      </c>
      <c r="BF25" s="186" t="str">
        <f>IF($AZ25=51,"ALTA 1:5",IF($AZ25=52,"EXTREMA 2:5",IF($AZ25=53,"EXTREMA 3:5",IF($AZ25=54,"EXTREMA 4:5","EXTREMA 5:5"))))</f>
        <v>EXTREMA 5:5</v>
      </c>
      <c r="BG25" s="163" t="s">
        <v>1032</v>
      </c>
      <c r="BH25" s="175" t="s">
        <v>1033</v>
      </c>
      <c r="BI25" s="176">
        <v>43893</v>
      </c>
      <c r="BJ25" s="176">
        <v>44196</v>
      </c>
      <c r="BK25" s="175" t="s">
        <v>1034</v>
      </c>
      <c r="BL25" s="175" t="s">
        <v>1015</v>
      </c>
      <c r="BM25" s="175" t="s">
        <v>1016</v>
      </c>
      <c r="BN25" s="175" t="s">
        <v>961</v>
      </c>
      <c r="BO25" s="175" t="s">
        <v>1035</v>
      </c>
      <c r="BP25" s="174" t="s">
        <v>1018</v>
      </c>
      <c r="BQ25" s="174" t="s">
        <v>1036</v>
      </c>
      <c r="BR25" s="27" t="s">
        <v>1577</v>
      </c>
      <c r="BS25" s="27">
        <v>0</v>
      </c>
      <c r="BT25" s="27" t="s">
        <v>1578</v>
      </c>
      <c r="BU25" s="27"/>
      <c r="BV25" s="27"/>
      <c r="BW25" s="441"/>
      <c r="BX25" s="445"/>
      <c r="BY25" s="443"/>
      <c r="BZ25" s="27"/>
      <c r="CA25" s="27"/>
      <c r="CB25" s="5" t="s">
        <v>1559</v>
      </c>
    </row>
    <row r="26" spans="1:80">
      <c r="BH26" s="187"/>
    </row>
    <row r="27" spans="1:80">
      <c r="AG27" s="188"/>
    </row>
    <row r="28" spans="1:80" ht="45" hidden="1">
      <c r="AF28" s="142" t="s">
        <v>360</v>
      </c>
      <c r="AG28" s="188"/>
      <c r="AH28" s="142" t="s">
        <v>18</v>
      </c>
      <c r="AI28" s="142">
        <v>1</v>
      </c>
    </row>
    <row r="29" spans="1:80" ht="60" hidden="1">
      <c r="AC29" s="142" t="s">
        <v>10</v>
      </c>
      <c r="AD29" s="142" t="s">
        <v>40</v>
      </c>
      <c r="AE29" s="142" t="s">
        <v>27</v>
      </c>
      <c r="AF29" s="142" t="s">
        <v>361</v>
      </c>
      <c r="AG29" s="188"/>
      <c r="AH29" s="142" t="s">
        <v>362</v>
      </c>
      <c r="AI29" s="142">
        <v>2</v>
      </c>
    </row>
    <row r="30" spans="1:80" ht="50.25" hidden="1" customHeight="1">
      <c r="S30" s="189" t="s">
        <v>1553</v>
      </c>
      <c r="T30" s="189"/>
      <c r="AC30" s="142" t="s">
        <v>13</v>
      </c>
      <c r="AD30" s="142" t="s">
        <v>20</v>
      </c>
      <c r="AE30" s="142" t="s">
        <v>119</v>
      </c>
      <c r="AF30" s="142" t="s">
        <v>318</v>
      </c>
      <c r="AG30" s="188"/>
      <c r="AH30" s="142" t="s">
        <v>319</v>
      </c>
      <c r="AI30" s="142">
        <v>3</v>
      </c>
    </row>
    <row r="31" spans="1:80" ht="56.25" hidden="1" customHeight="1">
      <c r="S31" s="189" t="s">
        <v>1554</v>
      </c>
      <c r="T31" s="189"/>
      <c r="AC31" s="142" t="s">
        <v>33</v>
      </c>
      <c r="AD31" s="142" t="s">
        <v>43</v>
      </c>
      <c r="AE31" s="142" t="s">
        <v>25</v>
      </c>
      <c r="AF31" s="142" t="s">
        <v>321</v>
      </c>
      <c r="AG31" s="188"/>
      <c r="AH31" s="142" t="s">
        <v>40</v>
      </c>
      <c r="AI31" s="142">
        <v>4</v>
      </c>
    </row>
    <row r="32" spans="1:80" ht="50.25" hidden="1" customHeight="1">
      <c r="S32" s="189" t="s">
        <v>1555</v>
      </c>
      <c r="T32" s="189"/>
      <c r="AC32" s="142" t="s">
        <v>57</v>
      </c>
      <c r="AD32" s="142" t="s">
        <v>18</v>
      </c>
      <c r="AE32" s="142" t="s">
        <v>323</v>
      </c>
      <c r="AF32" s="142" t="s">
        <v>324</v>
      </c>
      <c r="AG32" s="188"/>
      <c r="AH32" s="142" t="s">
        <v>57</v>
      </c>
      <c r="AI32" s="142">
        <v>5</v>
      </c>
    </row>
    <row r="33" spans="19:34" s="142" customFormat="1" ht="63.75" hidden="1">
      <c r="S33" s="189" t="s">
        <v>1556</v>
      </c>
      <c r="T33" s="189"/>
      <c r="AC33" s="142" t="s">
        <v>71</v>
      </c>
      <c r="AD33" s="142" t="s">
        <v>75</v>
      </c>
      <c r="AE33" s="142" t="s">
        <v>80</v>
      </c>
      <c r="AF33" s="142" t="s">
        <v>401</v>
      </c>
      <c r="AG33" s="188"/>
      <c r="AH33" s="142" t="s">
        <v>305</v>
      </c>
    </row>
    <row r="34" spans="19:34" s="142" customFormat="1" ht="75" hidden="1">
      <c r="AC34" s="142" t="s">
        <v>36</v>
      </c>
      <c r="AD34" s="142" t="s">
        <v>65</v>
      </c>
      <c r="AE34" s="142" t="s">
        <v>82</v>
      </c>
      <c r="AF34" s="142" t="s">
        <v>326</v>
      </c>
      <c r="AG34" s="190"/>
      <c r="AH34" s="142" t="s">
        <v>327</v>
      </c>
    </row>
    <row r="35" spans="19:34" s="142" customFormat="1" ht="60" hidden="1">
      <c r="AC35" s="142" t="s">
        <v>328</v>
      </c>
      <c r="AD35" s="142" t="s">
        <v>46</v>
      </c>
      <c r="AE35" s="142" t="s">
        <v>84</v>
      </c>
      <c r="AF35" s="142" t="s">
        <v>329</v>
      </c>
      <c r="AG35" s="190"/>
      <c r="AH35" s="142" t="s">
        <v>330</v>
      </c>
    </row>
    <row r="36" spans="19:34" s="142" customFormat="1" ht="75" hidden="1">
      <c r="AD36" s="142" t="s">
        <v>78</v>
      </c>
      <c r="AE36" s="142" t="s">
        <v>29</v>
      </c>
      <c r="AF36" s="142" t="s">
        <v>43</v>
      </c>
      <c r="AG36" s="190"/>
      <c r="AH36" s="142" t="s">
        <v>331</v>
      </c>
    </row>
    <row r="37" spans="19:34" s="142" customFormat="1" ht="30" hidden="1">
      <c r="AD37" s="142" t="s">
        <v>115</v>
      </c>
      <c r="AG37" s="191"/>
      <c r="AH37" s="142" t="s">
        <v>71</v>
      </c>
    </row>
    <row r="38" spans="19:34" s="142" customFormat="1" ht="120" hidden="1">
      <c r="AD38" s="142" t="s">
        <v>332</v>
      </c>
    </row>
    <row r="39" spans="19:34" s="142" customFormat="1" hidden="1">
      <c r="AG39" s="191"/>
    </row>
    <row r="40" spans="19:34" s="142" customFormat="1" hidden="1">
      <c r="AG40" s="191"/>
    </row>
    <row r="41" spans="19:34" s="142" customFormat="1" hidden="1">
      <c r="AG41" s="191"/>
    </row>
    <row r="42" spans="19:34" s="142" customFormat="1" hidden="1">
      <c r="AG42" s="191"/>
    </row>
    <row r="43" spans="19:34" s="142" customFormat="1">
      <c r="AG43" s="191"/>
    </row>
    <row r="47" spans="19:34" s="142" customFormat="1" ht="45">
      <c r="AF47" s="142" t="s">
        <v>12</v>
      </c>
    </row>
    <row r="48" spans="19:34" s="142" customFormat="1" ht="30">
      <c r="AF48" s="142" t="s">
        <v>402</v>
      </c>
    </row>
    <row r="50" spans="32:32" s="142" customFormat="1" ht="30">
      <c r="AF50" s="142" t="s">
        <v>23</v>
      </c>
    </row>
    <row r="51" spans="32:32" s="142" customFormat="1" ht="30">
      <c r="AF51" s="142" t="s">
        <v>130</v>
      </c>
    </row>
    <row r="98" spans="27:46" s="142" customFormat="1" ht="30">
      <c r="AA98" s="142" t="s">
        <v>264</v>
      </c>
      <c r="AB98" s="142">
        <v>15</v>
      </c>
      <c r="AC98" s="142" t="s">
        <v>265</v>
      </c>
      <c r="AD98" s="142">
        <v>15</v>
      </c>
      <c r="AE98" s="142" t="s">
        <v>266</v>
      </c>
      <c r="AG98" s="142" t="s">
        <v>267</v>
      </c>
      <c r="AI98" s="142" t="s">
        <v>268</v>
      </c>
      <c r="AK98" s="142" t="s">
        <v>281</v>
      </c>
      <c r="AM98" s="142" t="s">
        <v>270</v>
      </c>
      <c r="AN98" s="142">
        <v>10</v>
      </c>
      <c r="AQ98" s="142" t="s">
        <v>333</v>
      </c>
      <c r="AT98" s="142" t="s">
        <v>272</v>
      </c>
    </row>
    <row r="99" spans="27:46" s="142" customFormat="1" ht="30">
      <c r="AA99" s="142" t="s">
        <v>334</v>
      </c>
      <c r="AB99" s="142">
        <v>10</v>
      </c>
      <c r="AC99" s="142" t="s">
        <v>335</v>
      </c>
      <c r="AD99" s="142">
        <v>0</v>
      </c>
      <c r="AE99" s="142" t="s">
        <v>336</v>
      </c>
      <c r="AG99" s="142" t="s">
        <v>337</v>
      </c>
      <c r="AI99" s="142" t="s">
        <v>338</v>
      </c>
      <c r="AK99" s="142" t="s">
        <v>269</v>
      </c>
      <c r="AM99" s="142" t="s">
        <v>339</v>
      </c>
      <c r="AN99" s="142">
        <v>5</v>
      </c>
      <c r="AQ99" s="142" t="s">
        <v>271</v>
      </c>
      <c r="AT99" s="142" t="s">
        <v>340</v>
      </c>
    </row>
    <row r="100" spans="27:46" s="142" customFormat="1">
      <c r="AB100" s="142">
        <v>5</v>
      </c>
      <c r="AG100" s="142" t="s">
        <v>341</v>
      </c>
      <c r="AM100" s="142" t="s">
        <v>342</v>
      </c>
      <c r="AN100" s="142">
        <v>0</v>
      </c>
      <c r="AQ100" s="142" t="s">
        <v>343</v>
      </c>
      <c r="AT100" s="142" t="s">
        <v>299</v>
      </c>
    </row>
  </sheetData>
  <mergeCells count="403">
    <mergeCell ref="CA23:CA24"/>
    <mergeCell ref="CB23:CB24"/>
    <mergeCell ref="BU5:BX6"/>
    <mergeCell ref="BT23:BT24"/>
    <mergeCell ref="BU23:BU24"/>
    <mergeCell ref="BV23:BV24"/>
    <mergeCell ref="BW23:BW24"/>
    <mergeCell ref="BY23:BY24"/>
    <mergeCell ref="BZ23:BZ24"/>
    <mergeCell ref="BZ12:BZ15"/>
    <mergeCell ref="CA12:CA15"/>
    <mergeCell ref="BY5:CA6"/>
    <mergeCell ref="BX8:BX11"/>
    <mergeCell ref="BX12:BX15"/>
    <mergeCell ref="BX16:BX18"/>
    <mergeCell ref="BX21:BX22"/>
    <mergeCell ref="BX23:BX24"/>
    <mergeCell ref="BO23:BO24"/>
    <mergeCell ref="BP23:BP24"/>
    <mergeCell ref="BQ23:BQ24"/>
    <mergeCell ref="CB5:CB6"/>
    <mergeCell ref="CB8:CB11"/>
    <mergeCell ref="CB12:CB15"/>
    <mergeCell ref="CB16:CB18"/>
    <mergeCell ref="CB21:CB22"/>
    <mergeCell ref="BR23:BR24"/>
    <mergeCell ref="BS23:BS24"/>
    <mergeCell ref="CA21:CA22"/>
    <mergeCell ref="BU16:BU18"/>
    <mergeCell ref="BV16:BV18"/>
    <mergeCell ref="BW16:BW18"/>
    <mergeCell ref="BY16:BY18"/>
    <mergeCell ref="BZ16:BZ18"/>
    <mergeCell ref="CA16:CA18"/>
    <mergeCell ref="BO16:BO18"/>
    <mergeCell ref="BP16:BP18"/>
    <mergeCell ref="BQ16:BQ18"/>
    <mergeCell ref="BR16:BR18"/>
    <mergeCell ref="BS16:BS18"/>
    <mergeCell ref="BT16:BT18"/>
    <mergeCell ref="BY12:BY15"/>
    <mergeCell ref="BI23:BI24"/>
    <mergeCell ref="BJ23:BJ24"/>
    <mergeCell ref="BK23:BK24"/>
    <mergeCell ref="BL23:BL24"/>
    <mergeCell ref="BM23:BM24"/>
    <mergeCell ref="BN23:BN24"/>
    <mergeCell ref="AW23:AW24"/>
    <mergeCell ref="AX23:AX24"/>
    <mergeCell ref="AY23:AY24"/>
    <mergeCell ref="BA23:BA24"/>
    <mergeCell ref="BG23:BG24"/>
    <mergeCell ref="BH23:BH24"/>
    <mergeCell ref="S23:S24"/>
    <mergeCell ref="Y23:Y24"/>
    <mergeCell ref="AS23:AS24"/>
    <mergeCell ref="AT23:AT24"/>
    <mergeCell ref="AU23:AU24"/>
    <mergeCell ref="AV23:AV24"/>
    <mergeCell ref="M23:M24"/>
    <mergeCell ref="N23:N24"/>
    <mergeCell ref="O23:O24"/>
    <mergeCell ref="P23:P24"/>
    <mergeCell ref="Q23:Q24"/>
    <mergeCell ref="R23:R24"/>
    <mergeCell ref="G23:G24"/>
    <mergeCell ref="H23:H24"/>
    <mergeCell ref="I23:I24"/>
    <mergeCell ref="J23:J24"/>
    <mergeCell ref="K23:K24"/>
    <mergeCell ref="L23:L24"/>
    <mergeCell ref="BW21:BW22"/>
    <mergeCell ref="BY21:BY22"/>
    <mergeCell ref="BZ21:BZ22"/>
    <mergeCell ref="BT21:BT22"/>
    <mergeCell ref="BU21:BU22"/>
    <mergeCell ref="BV21:BV22"/>
    <mergeCell ref="AZ21:AZ22"/>
    <mergeCell ref="BA21:BA22"/>
    <mergeCell ref="BB21:BB22"/>
    <mergeCell ref="AQ21:AQ22"/>
    <mergeCell ref="AR21:AR22"/>
    <mergeCell ref="AS21:AS22"/>
    <mergeCell ref="AT21:AT22"/>
    <mergeCell ref="AU21:AU22"/>
    <mergeCell ref="AV21:AV22"/>
    <mergeCell ref="AK21:AK22"/>
    <mergeCell ref="AL21:AL22"/>
    <mergeCell ref="AM21:AM22"/>
    <mergeCell ref="A23:A24"/>
    <mergeCell ref="B23:B24"/>
    <mergeCell ref="C23:C24"/>
    <mergeCell ref="D23:D24"/>
    <mergeCell ref="E23:E24"/>
    <mergeCell ref="F23:F24"/>
    <mergeCell ref="BQ21:BQ22"/>
    <mergeCell ref="BR21:BR22"/>
    <mergeCell ref="BS21:BS22"/>
    <mergeCell ref="BK21:BK22"/>
    <mergeCell ref="BL21:BL22"/>
    <mergeCell ref="BM21:BM22"/>
    <mergeCell ref="BN21:BN22"/>
    <mergeCell ref="BO21:BO22"/>
    <mergeCell ref="BP21:BP22"/>
    <mergeCell ref="BC21:BC22"/>
    <mergeCell ref="BD21:BD22"/>
    <mergeCell ref="BE21:BE22"/>
    <mergeCell ref="BF21:BF22"/>
    <mergeCell ref="BI21:BI22"/>
    <mergeCell ref="BJ21:BJ22"/>
    <mergeCell ref="AW21:AW22"/>
    <mergeCell ref="AX21:AX22"/>
    <mergeCell ref="AY21:AY22"/>
    <mergeCell ref="AN21:AN22"/>
    <mergeCell ref="AO21:AO22"/>
    <mergeCell ref="AP21:AP22"/>
    <mergeCell ref="AE21:AE22"/>
    <mergeCell ref="AF21:AF22"/>
    <mergeCell ref="AG21:AG22"/>
    <mergeCell ref="AH21:AH22"/>
    <mergeCell ref="AI21:AI22"/>
    <mergeCell ref="AJ21:AJ22"/>
    <mergeCell ref="Y21:Y22"/>
    <mergeCell ref="Z21:Z22"/>
    <mergeCell ref="AA21:AA22"/>
    <mergeCell ref="AB21:AB22"/>
    <mergeCell ref="AC21:AC22"/>
    <mergeCell ref="AD21:AD22"/>
    <mergeCell ref="S21:S22"/>
    <mergeCell ref="T21:T22"/>
    <mergeCell ref="U21:U22"/>
    <mergeCell ref="V21:V22"/>
    <mergeCell ref="W21:W22"/>
    <mergeCell ref="X21:X22"/>
    <mergeCell ref="M21:M22"/>
    <mergeCell ref="N21:N22"/>
    <mergeCell ref="O21:O22"/>
    <mergeCell ref="P21:P22"/>
    <mergeCell ref="Q21:Q22"/>
    <mergeCell ref="R21:R22"/>
    <mergeCell ref="G21:G22"/>
    <mergeCell ref="H21:H22"/>
    <mergeCell ref="I21:I22"/>
    <mergeCell ref="J21:J22"/>
    <mergeCell ref="K21:K22"/>
    <mergeCell ref="L21:L22"/>
    <mergeCell ref="AW19:AW20"/>
    <mergeCell ref="AX19:AX20"/>
    <mergeCell ref="AY19:AY20"/>
    <mergeCell ref="BA19:BA20"/>
    <mergeCell ref="A21:A22"/>
    <mergeCell ref="B21:B22"/>
    <mergeCell ref="C21:C22"/>
    <mergeCell ref="D21:D22"/>
    <mergeCell ref="E21:E22"/>
    <mergeCell ref="F21:F22"/>
    <mergeCell ref="AQ19:AQ20"/>
    <mergeCell ref="AR19:AR20"/>
    <mergeCell ref="AS19:AS20"/>
    <mergeCell ref="AT19:AT20"/>
    <mergeCell ref="AU19:AU20"/>
    <mergeCell ref="AV19:AV20"/>
    <mergeCell ref="AK19:AK20"/>
    <mergeCell ref="AL19:AL20"/>
    <mergeCell ref="AM19:AM20"/>
    <mergeCell ref="AN19:AN20"/>
    <mergeCell ref="AO19:AO20"/>
    <mergeCell ref="AP19:AP20"/>
    <mergeCell ref="AE19:AE20"/>
    <mergeCell ref="AF19:AF20"/>
    <mergeCell ref="AG19:AG20"/>
    <mergeCell ref="AH19:AH20"/>
    <mergeCell ref="AI19:AI20"/>
    <mergeCell ref="AJ19:AJ20"/>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19:A20"/>
    <mergeCell ref="B19:B20"/>
    <mergeCell ref="C19:C20"/>
    <mergeCell ref="D19:D20"/>
    <mergeCell ref="E19:E20"/>
    <mergeCell ref="F19:F20"/>
    <mergeCell ref="BI16:BI18"/>
    <mergeCell ref="BJ16:BJ18"/>
    <mergeCell ref="BK16:BK18"/>
    <mergeCell ref="BL16:BL18"/>
    <mergeCell ref="BM16:BM18"/>
    <mergeCell ref="BN16:BN18"/>
    <mergeCell ref="BC16:BC18"/>
    <mergeCell ref="BD16:BD18"/>
    <mergeCell ref="BE16:BE18"/>
    <mergeCell ref="BF16:BF18"/>
    <mergeCell ref="BG16:BG18"/>
    <mergeCell ref="BH16:BH18"/>
    <mergeCell ref="AW16:AW18"/>
    <mergeCell ref="AX16:AX18"/>
    <mergeCell ref="AY16:AY18"/>
    <mergeCell ref="AZ16:AZ18"/>
    <mergeCell ref="BA16:BA18"/>
    <mergeCell ref="BB16:BB18"/>
    <mergeCell ref="AQ16:AQ18"/>
    <mergeCell ref="AR16:AR18"/>
    <mergeCell ref="AS16:AS18"/>
    <mergeCell ref="AT16:AT18"/>
    <mergeCell ref="AU16:AU18"/>
    <mergeCell ref="AV16:AV18"/>
    <mergeCell ref="AK16:AK18"/>
    <mergeCell ref="AL16:AL18"/>
    <mergeCell ref="AM16:AM18"/>
    <mergeCell ref="AN16:AN18"/>
    <mergeCell ref="AO16:AO18"/>
    <mergeCell ref="AP16:AP18"/>
    <mergeCell ref="AE16:AE18"/>
    <mergeCell ref="AF16:AF18"/>
    <mergeCell ref="AG16:AG18"/>
    <mergeCell ref="AH16:AH18"/>
    <mergeCell ref="AI16:AI18"/>
    <mergeCell ref="AJ16:AJ18"/>
    <mergeCell ref="Y16:Y18"/>
    <mergeCell ref="Z16:Z18"/>
    <mergeCell ref="AA16:AA18"/>
    <mergeCell ref="AB16:AB18"/>
    <mergeCell ref="AC16:AC18"/>
    <mergeCell ref="AD16:AD18"/>
    <mergeCell ref="S16:S18"/>
    <mergeCell ref="T16:T18"/>
    <mergeCell ref="U16:U18"/>
    <mergeCell ref="V16:V18"/>
    <mergeCell ref="W16:W18"/>
    <mergeCell ref="X16:X18"/>
    <mergeCell ref="M16:M18"/>
    <mergeCell ref="N16:N18"/>
    <mergeCell ref="O16:O18"/>
    <mergeCell ref="P16:P18"/>
    <mergeCell ref="Q16:Q18"/>
    <mergeCell ref="R16:R18"/>
    <mergeCell ref="G16:G18"/>
    <mergeCell ref="H16:H18"/>
    <mergeCell ref="I16:I18"/>
    <mergeCell ref="J16:J18"/>
    <mergeCell ref="K16:K18"/>
    <mergeCell ref="L16:L18"/>
    <mergeCell ref="A16:A18"/>
    <mergeCell ref="B16:B18"/>
    <mergeCell ref="C16:C18"/>
    <mergeCell ref="D16:D18"/>
    <mergeCell ref="E16:E18"/>
    <mergeCell ref="F16:F18"/>
    <mergeCell ref="BU12:BU15"/>
    <mergeCell ref="BV12:BV15"/>
    <mergeCell ref="BW12:BW15"/>
    <mergeCell ref="BO12:BO15"/>
    <mergeCell ref="BP12:BP15"/>
    <mergeCell ref="BQ12:BQ15"/>
    <mergeCell ref="BR12:BR15"/>
    <mergeCell ref="BS12:BS15"/>
    <mergeCell ref="BT12:BT15"/>
    <mergeCell ref="BI12:BI15"/>
    <mergeCell ref="BJ12:BJ15"/>
    <mergeCell ref="BK12:BK15"/>
    <mergeCell ref="BL12:BL15"/>
    <mergeCell ref="BM12:BM15"/>
    <mergeCell ref="BN12:BN15"/>
    <mergeCell ref="BC12:BC15"/>
    <mergeCell ref="BD12:BD15"/>
    <mergeCell ref="BE12:BE15"/>
    <mergeCell ref="BF12:BF15"/>
    <mergeCell ref="BG12:BG15"/>
    <mergeCell ref="BH12:BH15"/>
    <mergeCell ref="AW12:AW15"/>
    <mergeCell ref="AX12:AX15"/>
    <mergeCell ref="AY12:AY15"/>
    <mergeCell ref="AZ12:AZ15"/>
    <mergeCell ref="BA12:BA15"/>
    <mergeCell ref="BB12:BB15"/>
    <mergeCell ref="X12:X15"/>
    <mergeCell ref="Z12:Z15"/>
    <mergeCell ref="AS12:AS15"/>
    <mergeCell ref="AT12:AT15"/>
    <mergeCell ref="AU12:AU15"/>
    <mergeCell ref="AV12:AV15"/>
    <mergeCell ref="N12:N15"/>
    <mergeCell ref="O12:O15"/>
    <mergeCell ref="P12:P15"/>
    <mergeCell ref="Q12:Q15"/>
    <mergeCell ref="R12:R15"/>
    <mergeCell ref="S12:S15"/>
    <mergeCell ref="H12:H15"/>
    <mergeCell ref="I12:I15"/>
    <mergeCell ref="J12:J15"/>
    <mergeCell ref="K12:K15"/>
    <mergeCell ref="L12:L15"/>
    <mergeCell ref="M12:M15"/>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A12:A15"/>
    <mergeCell ref="B12:B15"/>
    <mergeCell ref="C12:C15"/>
    <mergeCell ref="D12:D15"/>
    <mergeCell ref="E12:E15"/>
    <mergeCell ref="F12:F15"/>
    <mergeCell ref="G12:G15"/>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Q8:Q11"/>
    <mergeCell ref="R8:R11"/>
    <mergeCell ref="S8:S11"/>
    <mergeCell ref="AS8:AS11"/>
    <mergeCell ref="I8:I11"/>
    <mergeCell ref="J8:J11"/>
    <mergeCell ref="K8:K11"/>
    <mergeCell ref="L8:L11"/>
    <mergeCell ref="M8:M11"/>
    <mergeCell ref="N8:N11"/>
    <mergeCell ref="A8:A11"/>
    <mergeCell ref="B8:B11"/>
    <mergeCell ref="C8:C11"/>
    <mergeCell ref="D8:D11"/>
    <mergeCell ref="E8:E11"/>
    <mergeCell ref="F8:F11"/>
    <mergeCell ref="G8:G11"/>
    <mergeCell ref="H8:H11"/>
    <mergeCell ref="D6:D7"/>
    <mergeCell ref="E6:E7"/>
    <mergeCell ref="F6:F7"/>
    <mergeCell ref="G6:G7"/>
    <mergeCell ref="H6:I7"/>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s>
  <conditionalFormatting sqref="I8 I12">
    <cfRule type="cellIs" dxfId="2088" priority="499" operator="equal">
      <formula>"RARA VEZ"</formula>
    </cfRule>
    <cfRule type="cellIs" dxfId="2087" priority="500" operator="equal">
      <formula>"IMPROBABLE"</formula>
    </cfRule>
    <cfRule type="cellIs" dxfId="2086" priority="501" operator="equal">
      <formula>"POSIBLE"</formula>
    </cfRule>
    <cfRule type="cellIs" dxfId="2085" priority="502" operator="equal">
      <formula>"PROBABLE"</formula>
    </cfRule>
    <cfRule type="cellIs" dxfId="2084" priority="503" operator="equal">
      <formula>"CASI SEGURO"</formula>
    </cfRule>
  </conditionalFormatting>
  <conditionalFormatting sqref="K8:L8">
    <cfRule type="containsText" dxfId="2083" priority="496" stopIfTrue="1" operator="containsText" text="ALTA">
      <formula>NOT(ISERROR(SEARCH("ALTA",K8)))</formula>
    </cfRule>
    <cfRule type="containsText" dxfId="2082" priority="497" stopIfTrue="1" operator="containsText" text="MEDIA">
      <formula>NOT(ISERROR(SEARCH("MEDIA",K8)))</formula>
    </cfRule>
    <cfRule type="containsText" dxfId="2081" priority="498" stopIfTrue="1" operator="containsText" text="BAJA">
      <formula>NOT(ISERROR(SEARCH("BAJA",K8)))</formula>
    </cfRule>
  </conditionalFormatting>
  <conditionalFormatting sqref="K8:L8">
    <cfRule type="containsText" dxfId="2080" priority="491" stopIfTrue="1" operator="containsText" text="ALTO">
      <formula>NOT(ISERROR(SEARCH("ALTO",K8)))</formula>
    </cfRule>
    <cfRule type="containsText" dxfId="2079" priority="492" stopIfTrue="1" operator="containsText" text="ALTO">
      <formula>NOT(ISERROR(SEARCH("ALTO",K8)))</formula>
    </cfRule>
    <cfRule type="containsText" dxfId="2078" priority="493" stopIfTrue="1" operator="containsText" text="MEDIO">
      <formula>NOT(ISERROR(SEARCH("MEDIO",K8)))</formula>
    </cfRule>
    <cfRule type="containsText" dxfId="2077" priority="494" stopIfTrue="1" operator="containsText" text="MEDIO">
      <formula>NOT(ISERROR(SEARCH("MEDIO",K8)))</formula>
    </cfRule>
    <cfRule type="containsText" dxfId="2076" priority="495" stopIfTrue="1" operator="containsText" text="BAJO">
      <formula>NOT(ISERROR(SEARCH("BAJO",K8)))</formula>
    </cfRule>
  </conditionalFormatting>
  <conditionalFormatting sqref="K8:L8">
    <cfRule type="cellIs" dxfId="2075" priority="486" operator="equal">
      <formula>"INSIGNIFICANTE"</formula>
    </cfRule>
    <cfRule type="cellIs" dxfId="2074" priority="487" operator="equal">
      <formula>"MENOR"</formula>
    </cfRule>
    <cfRule type="cellIs" dxfId="2073" priority="488" operator="equal">
      <formula>"MODERADO"</formula>
    </cfRule>
    <cfRule type="cellIs" dxfId="2072" priority="489" operator="equal">
      <formula>"MAYOR"</formula>
    </cfRule>
    <cfRule type="cellIs" dxfId="2071" priority="490" operator="equal">
      <formula>"CATASTRÓFICO"</formula>
    </cfRule>
  </conditionalFormatting>
  <conditionalFormatting sqref="L12">
    <cfRule type="containsText" dxfId="2070" priority="483" stopIfTrue="1" operator="containsText" text="ALTA">
      <formula>NOT(ISERROR(SEARCH("ALTA",L12)))</formula>
    </cfRule>
    <cfRule type="containsText" dxfId="2069" priority="484" stopIfTrue="1" operator="containsText" text="MEDIA">
      <formula>NOT(ISERROR(SEARCH("MEDIA",L12)))</formula>
    </cfRule>
    <cfRule type="containsText" dxfId="2068" priority="485" stopIfTrue="1" operator="containsText" text="BAJA">
      <formula>NOT(ISERROR(SEARCH("BAJA",L12)))</formula>
    </cfRule>
  </conditionalFormatting>
  <conditionalFormatting sqref="L12">
    <cfRule type="containsText" dxfId="2067" priority="478" stopIfTrue="1" operator="containsText" text="ALTO">
      <formula>NOT(ISERROR(SEARCH("ALTO",L12)))</formula>
    </cfRule>
    <cfRule type="containsText" dxfId="2066" priority="479" stopIfTrue="1" operator="containsText" text="ALTO">
      <formula>NOT(ISERROR(SEARCH("ALTO",L12)))</formula>
    </cfRule>
    <cfRule type="containsText" dxfId="2065" priority="480" stopIfTrue="1" operator="containsText" text="MEDIO">
      <formula>NOT(ISERROR(SEARCH("MEDIO",L12)))</formula>
    </cfRule>
    <cfRule type="containsText" dxfId="2064" priority="481" stopIfTrue="1" operator="containsText" text="MEDIO">
      <formula>NOT(ISERROR(SEARCH("MEDIO",L12)))</formula>
    </cfRule>
    <cfRule type="containsText" dxfId="2063" priority="482" stopIfTrue="1" operator="containsText" text="BAJO">
      <formula>NOT(ISERROR(SEARCH("BAJO",L12)))</formula>
    </cfRule>
  </conditionalFormatting>
  <conditionalFormatting sqref="L12">
    <cfRule type="cellIs" dxfId="2062" priority="473" operator="equal">
      <formula>"INSIGNIFICANTE"</formula>
    </cfRule>
    <cfRule type="cellIs" dxfId="2061" priority="474" operator="equal">
      <formula>"MENOR"</formula>
    </cfRule>
    <cfRule type="cellIs" dxfId="2060" priority="475" operator="equal">
      <formula>"MODERADO"</formula>
    </cfRule>
    <cfRule type="cellIs" dxfId="2059" priority="476" operator="equal">
      <formula>"MAYOR"</formula>
    </cfRule>
    <cfRule type="cellIs" dxfId="2058" priority="477" operator="equal">
      <formula>"CATASTRÓFICO"</formula>
    </cfRule>
  </conditionalFormatting>
  <conditionalFormatting sqref="K12">
    <cfRule type="containsText" dxfId="2057" priority="470" stopIfTrue="1" operator="containsText" text="ALTA">
      <formula>NOT(ISERROR(SEARCH("ALTA",K12)))</formula>
    </cfRule>
    <cfRule type="containsText" dxfId="2056" priority="471" stopIfTrue="1" operator="containsText" text="MEDIA">
      <formula>NOT(ISERROR(SEARCH("MEDIA",K12)))</formula>
    </cfRule>
    <cfRule type="containsText" dxfId="2055" priority="472" stopIfTrue="1" operator="containsText" text="BAJA">
      <formula>NOT(ISERROR(SEARCH("BAJA",K12)))</formula>
    </cfRule>
  </conditionalFormatting>
  <conditionalFormatting sqref="K12">
    <cfRule type="containsText" dxfId="2054" priority="465" stopIfTrue="1" operator="containsText" text="ALTO">
      <formula>NOT(ISERROR(SEARCH("ALTO",K12)))</formula>
    </cfRule>
    <cfRule type="containsText" dxfId="2053" priority="466" stopIfTrue="1" operator="containsText" text="ALTO">
      <formula>NOT(ISERROR(SEARCH("ALTO",K12)))</formula>
    </cfRule>
    <cfRule type="containsText" dxfId="2052" priority="467" stopIfTrue="1" operator="containsText" text="MEDIO">
      <formula>NOT(ISERROR(SEARCH("MEDIO",K12)))</formula>
    </cfRule>
    <cfRule type="containsText" dxfId="2051" priority="468" stopIfTrue="1" operator="containsText" text="MEDIO">
      <formula>NOT(ISERROR(SEARCH("MEDIO",K12)))</formula>
    </cfRule>
    <cfRule type="containsText" dxfId="2050" priority="469" stopIfTrue="1" operator="containsText" text="BAJO">
      <formula>NOT(ISERROR(SEARCH("BAJO",K12)))</formula>
    </cfRule>
  </conditionalFormatting>
  <conditionalFormatting sqref="K12">
    <cfRule type="cellIs" dxfId="2049" priority="460" operator="equal">
      <formula>"INSIGNIFICANTE"</formula>
    </cfRule>
    <cfRule type="cellIs" dxfId="2048" priority="461" operator="equal">
      <formula>"MENOR"</formula>
    </cfRule>
    <cfRule type="cellIs" dxfId="2047" priority="462" operator="equal">
      <formula>"MODERADO"</formula>
    </cfRule>
    <cfRule type="cellIs" dxfId="2046" priority="463" operator="equal">
      <formula>"MAYOR"</formula>
    </cfRule>
    <cfRule type="cellIs" dxfId="2045" priority="464" operator="equal">
      <formula>"CATASTRÓFICO"</formula>
    </cfRule>
  </conditionalFormatting>
  <conditionalFormatting sqref="K25:L25">
    <cfRule type="containsText" dxfId="2044" priority="457" stopIfTrue="1" operator="containsText" text="ALTA">
      <formula>NOT(ISERROR(SEARCH("ALTA",K25)))</formula>
    </cfRule>
    <cfRule type="containsText" dxfId="2043" priority="458" stopIfTrue="1" operator="containsText" text="MEDIA">
      <formula>NOT(ISERROR(SEARCH("MEDIA",K25)))</formula>
    </cfRule>
    <cfRule type="containsText" dxfId="2042" priority="459" stopIfTrue="1" operator="containsText" text="BAJA">
      <formula>NOT(ISERROR(SEARCH("BAJA",K25)))</formula>
    </cfRule>
  </conditionalFormatting>
  <conditionalFormatting sqref="K25:L25">
    <cfRule type="containsText" dxfId="2041" priority="452" stopIfTrue="1" operator="containsText" text="ALTO">
      <formula>NOT(ISERROR(SEARCH("ALTO",K25)))</formula>
    </cfRule>
    <cfRule type="containsText" dxfId="2040" priority="453" stopIfTrue="1" operator="containsText" text="ALTO">
      <formula>NOT(ISERROR(SEARCH("ALTO",K25)))</formula>
    </cfRule>
    <cfRule type="containsText" dxfId="2039" priority="454" stopIfTrue="1" operator="containsText" text="MEDIO">
      <formula>NOT(ISERROR(SEARCH("MEDIO",K25)))</formula>
    </cfRule>
    <cfRule type="containsText" dxfId="2038" priority="455" stopIfTrue="1" operator="containsText" text="MEDIO">
      <formula>NOT(ISERROR(SEARCH("MEDIO",K25)))</formula>
    </cfRule>
    <cfRule type="containsText" dxfId="2037" priority="456" stopIfTrue="1" operator="containsText" text="BAJO">
      <formula>NOT(ISERROR(SEARCH("BAJO",K25)))</formula>
    </cfRule>
  </conditionalFormatting>
  <conditionalFormatting sqref="K25:L25">
    <cfRule type="cellIs" dxfId="2036" priority="447" operator="equal">
      <formula>"INSIGNIFICANTE"</formula>
    </cfRule>
    <cfRule type="cellIs" dxfId="2035" priority="448" operator="equal">
      <formula>"MENOR"</formula>
    </cfRule>
    <cfRule type="cellIs" dxfId="2034" priority="449" operator="equal">
      <formula>"MODERADO"</formula>
    </cfRule>
    <cfRule type="cellIs" dxfId="2033" priority="450" operator="equal">
      <formula>"MAYOR"</formula>
    </cfRule>
    <cfRule type="cellIs" dxfId="2032" priority="451" operator="equal">
      <formula>"CATASTRÓFICO"</formula>
    </cfRule>
  </conditionalFormatting>
  <conditionalFormatting sqref="K16:L16">
    <cfRule type="containsText" dxfId="2031" priority="444" stopIfTrue="1" operator="containsText" text="ALTA">
      <formula>NOT(ISERROR(SEARCH("ALTA",K16)))</formula>
    </cfRule>
    <cfRule type="containsText" dxfId="2030" priority="445" stopIfTrue="1" operator="containsText" text="MEDIA">
      <formula>NOT(ISERROR(SEARCH("MEDIA",K16)))</formula>
    </cfRule>
    <cfRule type="containsText" dxfId="2029" priority="446" stopIfTrue="1" operator="containsText" text="BAJA">
      <formula>NOT(ISERROR(SEARCH("BAJA",K16)))</formula>
    </cfRule>
  </conditionalFormatting>
  <conditionalFormatting sqref="K16:L16">
    <cfRule type="containsText" dxfId="2028" priority="439" stopIfTrue="1" operator="containsText" text="ALTO">
      <formula>NOT(ISERROR(SEARCH("ALTO",K16)))</formula>
    </cfRule>
    <cfRule type="containsText" dxfId="2027" priority="440" stopIfTrue="1" operator="containsText" text="ALTO">
      <formula>NOT(ISERROR(SEARCH("ALTO",K16)))</formula>
    </cfRule>
    <cfRule type="containsText" dxfId="2026" priority="441" stopIfTrue="1" operator="containsText" text="MEDIO">
      <formula>NOT(ISERROR(SEARCH("MEDIO",K16)))</formula>
    </cfRule>
    <cfRule type="containsText" dxfId="2025" priority="442" stopIfTrue="1" operator="containsText" text="MEDIO">
      <formula>NOT(ISERROR(SEARCH("MEDIO",K16)))</formula>
    </cfRule>
    <cfRule type="containsText" dxfId="2024" priority="443" stopIfTrue="1" operator="containsText" text="BAJO">
      <formula>NOT(ISERROR(SEARCH("BAJO",K16)))</formula>
    </cfRule>
  </conditionalFormatting>
  <conditionalFormatting sqref="K16:L16">
    <cfRule type="cellIs" dxfId="2023" priority="434" operator="equal">
      <formula>"INSIGNIFICANTE"</formula>
    </cfRule>
    <cfRule type="cellIs" dxfId="2022" priority="435" operator="equal">
      <formula>"MENOR"</formula>
    </cfRule>
    <cfRule type="cellIs" dxfId="2021" priority="436" operator="equal">
      <formula>"MODERADO"</formula>
    </cfRule>
    <cfRule type="cellIs" dxfId="2020" priority="437" operator="equal">
      <formula>"MAYOR"</formula>
    </cfRule>
    <cfRule type="cellIs" dxfId="2019" priority="438" operator="equal">
      <formula>"CATASTRÓFICO"</formula>
    </cfRule>
  </conditionalFormatting>
  <conditionalFormatting sqref="M8 M12">
    <cfRule type="cellIs" dxfId="2018" priority="409" operator="equal">
      <formula>"EXTREMA 5:5"</formula>
    </cfRule>
    <cfRule type="cellIs" dxfId="2017" priority="410" operator="equal">
      <formula>"EXTREMA 4:5"</formula>
    </cfRule>
    <cfRule type="cellIs" dxfId="2016" priority="411" operator="equal">
      <formula>"EXTREMA 3:5"</formula>
    </cfRule>
    <cfRule type="cellIs" dxfId="2015" priority="412" operator="equal">
      <formula>"EXTREMA 2:5"</formula>
    </cfRule>
    <cfRule type="cellIs" dxfId="2014" priority="413" operator="equal">
      <formula>"EXTREMA 5:4"</formula>
    </cfRule>
    <cfRule type="cellIs" dxfId="2013" priority="414" operator="equal">
      <formula>"EXTREMA 4:4"</formula>
    </cfRule>
    <cfRule type="cellIs" dxfId="2012" priority="415" operator="equal">
      <formula>"EXTREMA 3:4"</formula>
    </cfRule>
    <cfRule type="cellIs" dxfId="2011" priority="416" operator="equal">
      <formula>"EXTREMA 5:3"</formula>
    </cfRule>
    <cfRule type="cellIs" dxfId="2010" priority="417" operator="equal">
      <formula>"ALTA 1:5"</formula>
    </cfRule>
    <cfRule type="cellIs" dxfId="2009" priority="418" operator="equal">
      <formula>"ALTA 2:4"</formula>
    </cfRule>
    <cfRule type="cellIs" dxfId="2008" priority="419" operator="equal">
      <formula>"ALTA 1:4"</formula>
    </cfRule>
    <cfRule type="cellIs" dxfId="2007" priority="420" operator="equal">
      <formula>"ALTA 4:3"</formula>
    </cfRule>
    <cfRule type="cellIs" dxfId="2006" priority="421" operator="equal">
      <formula>"ALTA 3:3"</formula>
    </cfRule>
    <cfRule type="cellIs" dxfId="2005" priority="422" operator="equal">
      <formula>"ALTA 5:2"</formula>
    </cfRule>
    <cfRule type="cellIs" dxfId="2004" priority="423" operator="equal">
      <formula>"ALTA 4:2"</formula>
    </cfRule>
    <cfRule type="cellIs" dxfId="2003" priority="424" operator="equal">
      <formula>"ALTA 5:1"</formula>
    </cfRule>
    <cfRule type="cellIs" dxfId="2002" priority="425" operator="equal">
      <formula>"MODERADA 2:3"</formula>
    </cfRule>
    <cfRule type="cellIs" dxfId="2001" priority="426" operator="equal">
      <formula>"MODERADA 1:3"</formula>
    </cfRule>
    <cfRule type="cellIs" dxfId="2000" priority="427" operator="equal">
      <formula>"MODERADA 3:2"</formula>
    </cfRule>
    <cfRule type="cellIs" dxfId="1999" priority="428" operator="equal">
      <formula>"MODERADA 4:1"</formula>
    </cfRule>
    <cfRule type="cellIs" dxfId="1998" priority="429" operator="equal">
      <formula>"BAJA 2:2"</formula>
    </cfRule>
    <cfRule type="cellIs" dxfId="1997" priority="430" operator="equal">
      <formula>"BAJA 1:2"</formula>
    </cfRule>
    <cfRule type="cellIs" dxfId="1996" priority="431" operator="equal">
      <formula>"BAJA 3:1"</formula>
    </cfRule>
    <cfRule type="cellIs" dxfId="1995" priority="432" operator="equal">
      <formula>"BAJA 2:1"</formula>
    </cfRule>
    <cfRule type="cellIs" dxfId="1994" priority="433" operator="equal">
      <formula>"BAJA 1:1"</formula>
    </cfRule>
  </conditionalFormatting>
  <conditionalFormatting sqref="I16 I25">
    <cfRule type="cellIs" dxfId="1993" priority="404" operator="equal">
      <formula>"RARA VEZ"</formula>
    </cfRule>
    <cfRule type="cellIs" dxfId="1992" priority="405" operator="equal">
      <formula>"IMPROBABLE"</formula>
    </cfRule>
    <cfRule type="cellIs" dxfId="1991" priority="406" operator="equal">
      <formula>"POSIBLE"</formula>
    </cfRule>
    <cfRule type="cellIs" dxfId="1990" priority="407" operator="equal">
      <formula>"PROBABLE"</formula>
    </cfRule>
    <cfRule type="cellIs" dxfId="1989" priority="408" operator="equal">
      <formula>"CASI SEGURO"</formula>
    </cfRule>
  </conditionalFormatting>
  <conditionalFormatting sqref="M16">
    <cfRule type="cellIs" dxfId="1988" priority="379" operator="equal">
      <formula>"EXTREMA 5:5"</formula>
    </cfRule>
    <cfRule type="cellIs" dxfId="1987" priority="380" operator="equal">
      <formula>"EXTREMA 4:5"</formula>
    </cfRule>
    <cfRule type="cellIs" dxfId="1986" priority="381" operator="equal">
      <formula>"EXTREMA 3:5"</formula>
    </cfRule>
    <cfRule type="cellIs" dxfId="1985" priority="382" operator="equal">
      <formula>"EXTREMA 2:5"</formula>
    </cfRule>
    <cfRule type="cellIs" dxfId="1984" priority="383" operator="equal">
      <formula>"EXTREMA 5:4"</formula>
    </cfRule>
    <cfRule type="cellIs" dxfId="1983" priority="384" operator="equal">
      <formula>"EXTREMA 4:4"</formula>
    </cfRule>
    <cfRule type="cellIs" dxfId="1982" priority="385" operator="equal">
      <formula>"EXTREMA 3:4"</formula>
    </cfRule>
    <cfRule type="cellIs" dxfId="1981" priority="386" operator="equal">
      <formula>"EXTREMA 5:3"</formula>
    </cfRule>
    <cfRule type="cellIs" dxfId="1980" priority="387" operator="equal">
      <formula>"ALTA 1:5"</formula>
    </cfRule>
    <cfRule type="cellIs" dxfId="1979" priority="388" operator="equal">
      <formula>"ALTA 2:4"</formula>
    </cfRule>
    <cfRule type="cellIs" dxfId="1978" priority="389" operator="equal">
      <formula>"ALTA 1:4"</formula>
    </cfRule>
    <cfRule type="cellIs" dxfId="1977" priority="390" operator="equal">
      <formula>"ALTA 4:3"</formula>
    </cfRule>
    <cfRule type="cellIs" dxfId="1976" priority="391" operator="equal">
      <formula>"ALTA 3:3"</formula>
    </cfRule>
    <cfRule type="cellIs" dxfId="1975" priority="392" operator="equal">
      <formula>"ALTA 5:2"</formula>
    </cfRule>
    <cfRule type="cellIs" dxfId="1974" priority="393" operator="equal">
      <formula>"ALTA 4:2"</formula>
    </cfRule>
    <cfRule type="cellIs" dxfId="1973" priority="394" operator="equal">
      <formula>"ALTA 5:1"</formula>
    </cfRule>
    <cfRule type="cellIs" dxfId="1972" priority="395" operator="equal">
      <formula>"MODERADA 2:3"</formula>
    </cfRule>
    <cfRule type="cellIs" dxfId="1971" priority="396" operator="equal">
      <formula>"MODERADA 1:3"</formula>
    </cfRule>
    <cfRule type="cellIs" dxfId="1970" priority="397" operator="equal">
      <formula>"MODERADA 3:2"</formula>
    </cfRule>
    <cfRule type="cellIs" dxfId="1969" priority="398" operator="equal">
      <formula>"MODERADA 4:1"</formula>
    </cfRule>
    <cfRule type="cellIs" dxfId="1968" priority="399" operator="equal">
      <formula>"BAJA 2:2"</formula>
    </cfRule>
    <cfRule type="cellIs" dxfId="1967" priority="400" operator="equal">
      <formula>"BAJA 1:2"</formula>
    </cfRule>
    <cfRule type="cellIs" dxfId="1966" priority="401" operator="equal">
      <formula>"BAJA 3:1"</formula>
    </cfRule>
    <cfRule type="cellIs" dxfId="1965" priority="402" operator="equal">
      <formula>"BAJA 2:1"</formula>
    </cfRule>
    <cfRule type="cellIs" dxfId="1964" priority="403" operator="equal">
      <formula>"BAJA 1:1"</formula>
    </cfRule>
  </conditionalFormatting>
  <conditionalFormatting sqref="AV8 AV12 AV16 AV25">
    <cfRule type="cellIs" dxfId="1963" priority="374" operator="equal">
      <formula>"RARA VEZ"</formula>
    </cfRule>
    <cfRule type="cellIs" dxfId="1962" priority="375" operator="equal">
      <formula>"IMPROBABLE"</formula>
    </cfRule>
    <cfRule type="cellIs" dxfId="1961" priority="376" operator="equal">
      <formula>"POSIBLE"</formula>
    </cfRule>
    <cfRule type="cellIs" dxfId="1960" priority="377" operator="equal">
      <formula>"PROBABLE"</formula>
    </cfRule>
    <cfRule type="cellIs" dxfId="1959" priority="378" operator="equal">
      <formula>"CASI SEGURO"</formula>
    </cfRule>
  </conditionalFormatting>
  <conditionalFormatting sqref="AY8 AY12 AY16 AY25">
    <cfRule type="containsText" dxfId="1958" priority="371" stopIfTrue="1" operator="containsText" text="ALTA">
      <formula>NOT(ISERROR(SEARCH("ALTA",AY8)))</formula>
    </cfRule>
    <cfRule type="containsText" dxfId="1957" priority="372" stopIfTrue="1" operator="containsText" text="MEDIA">
      <formula>NOT(ISERROR(SEARCH("MEDIA",AY8)))</formula>
    </cfRule>
    <cfRule type="containsText" dxfId="1956" priority="373" stopIfTrue="1" operator="containsText" text="BAJA">
      <formula>NOT(ISERROR(SEARCH("BAJA",AY8)))</formula>
    </cfRule>
  </conditionalFormatting>
  <conditionalFormatting sqref="AY8 AY12 AY16 AY25">
    <cfRule type="containsText" dxfId="1955" priority="366" stopIfTrue="1" operator="containsText" text="ALTO">
      <formula>NOT(ISERROR(SEARCH("ALTO",AY8)))</formula>
    </cfRule>
    <cfRule type="containsText" dxfId="1954" priority="367" stopIfTrue="1" operator="containsText" text="ALTO">
      <formula>NOT(ISERROR(SEARCH("ALTO",AY8)))</formula>
    </cfRule>
    <cfRule type="containsText" dxfId="1953" priority="368" stopIfTrue="1" operator="containsText" text="MEDIO">
      <formula>NOT(ISERROR(SEARCH("MEDIO",AY8)))</formula>
    </cfRule>
    <cfRule type="containsText" dxfId="1952" priority="369" stopIfTrue="1" operator="containsText" text="MEDIO">
      <formula>NOT(ISERROR(SEARCH("MEDIO",AY8)))</formula>
    </cfRule>
    <cfRule type="containsText" dxfId="1951" priority="370" stopIfTrue="1" operator="containsText" text="BAJO">
      <formula>NOT(ISERROR(SEARCH("BAJO",AY8)))</formula>
    </cfRule>
  </conditionalFormatting>
  <conditionalFormatting sqref="AY8 AY12 AY16 AY25">
    <cfRule type="cellIs" dxfId="1950" priority="361" operator="equal">
      <formula>"INSIGNIFICANTE"</formula>
    </cfRule>
    <cfRule type="cellIs" dxfId="1949" priority="362" operator="equal">
      <formula>"MENOR"</formula>
    </cfRule>
    <cfRule type="cellIs" dxfId="1948" priority="363" operator="equal">
      <formula>"MODERADO"</formula>
    </cfRule>
    <cfRule type="cellIs" dxfId="1947" priority="364" operator="equal">
      <formula>"MAYOR"</formula>
    </cfRule>
    <cfRule type="cellIs" dxfId="1946" priority="365" operator="equal">
      <formula>"CATASTRÓFICO"</formula>
    </cfRule>
  </conditionalFormatting>
  <conditionalFormatting sqref="BA8 BA12 BA16 BA25">
    <cfRule type="cellIs" dxfId="1945" priority="336" operator="equal">
      <formula>"EXTREMA 5:5"</formula>
    </cfRule>
    <cfRule type="cellIs" dxfId="1944" priority="337" operator="equal">
      <formula>"EXTREMA 4:5"</formula>
    </cfRule>
    <cfRule type="cellIs" dxfId="1943" priority="338" operator="equal">
      <formula>"EXTREMA 3:5"</formula>
    </cfRule>
    <cfRule type="cellIs" dxfId="1942" priority="339" operator="equal">
      <formula>"EXTREMA 2:5"</formula>
    </cfRule>
    <cfRule type="cellIs" dxfId="1941" priority="340" operator="equal">
      <formula>"EXTREMA 5:4"</formula>
    </cfRule>
    <cfRule type="cellIs" dxfId="1940" priority="341" operator="equal">
      <formula>"EXTREMA 4:4"</formula>
    </cfRule>
    <cfRule type="cellIs" dxfId="1939" priority="342" operator="equal">
      <formula>"EXTREMA 3:4"</formula>
    </cfRule>
    <cfRule type="cellIs" dxfId="1938" priority="343" operator="equal">
      <formula>"EXTREMA 5:3"</formula>
    </cfRule>
    <cfRule type="cellIs" dxfId="1937" priority="344" operator="equal">
      <formula>"ALTA 1:5"</formula>
    </cfRule>
    <cfRule type="cellIs" dxfId="1936" priority="345" operator="equal">
      <formula>"ALTA 2:4"</formula>
    </cfRule>
    <cfRule type="cellIs" dxfId="1935" priority="346" operator="equal">
      <formula>"ALTA 1:4"</formula>
    </cfRule>
    <cfRule type="cellIs" dxfId="1934" priority="347" operator="equal">
      <formula>"ALTA 4:3"</formula>
    </cfRule>
    <cfRule type="cellIs" dxfId="1933" priority="348" operator="equal">
      <formula>"ALTA 3:3"</formula>
    </cfRule>
    <cfRule type="cellIs" dxfId="1932" priority="349" operator="equal">
      <formula>"ALTA 5:2"</formula>
    </cfRule>
    <cfRule type="cellIs" dxfId="1931" priority="350" operator="equal">
      <formula>"ALTA 4:2"</formula>
    </cfRule>
    <cfRule type="cellIs" dxfId="1930" priority="351" operator="equal">
      <formula>"ALTA 5:1"</formula>
    </cfRule>
    <cfRule type="cellIs" dxfId="1929" priority="352" operator="equal">
      <formula>"MODERADA 2:3"</formula>
    </cfRule>
    <cfRule type="cellIs" dxfId="1928" priority="353" operator="equal">
      <formula>"MODERADA 1:3"</formula>
    </cfRule>
    <cfRule type="cellIs" dxfId="1927" priority="354" operator="equal">
      <formula>"MODERADA 3:2"</formula>
    </cfRule>
    <cfRule type="cellIs" dxfId="1926" priority="355" operator="equal">
      <formula>"MODERADA 4:1"</formula>
    </cfRule>
    <cfRule type="cellIs" dxfId="1925" priority="356" operator="equal">
      <formula>"BAJA 2:2"</formula>
    </cfRule>
    <cfRule type="cellIs" dxfId="1924" priority="357" operator="equal">
      <formula>"BAJA 1:2"</formula>
    </cfRule>
    <cfRule type="cellIs" dxfId="1923" priority="358" operator="equal">
      <formula>"BAJA 3:1"</formula>
    </cfRule>
    <cfRule type="cellIs" dxfId="1922" priority="359" operator="equal">
      <formula>"BAJA 2:1"</formula>
    </cfRule>
    <cfRule type="cellIs" dxfId="1921" priority="360" operator="equal">
      <formula>"BAJA 1:1"</formula>
    </cfRule>
  </conditionalFormatting>
  <conditionalFormatting sqref="AZ8 AZ12 AZ16 AZ25">
    <cfRule type="containsText" dxfId="1920" priority="333" stopIfTrue="1" operator="containsText" text="ALTA">
      <formula>NOT(ISERROR(SEARCH("ALTA",AZ8)))</formula>
    </cfRule>
    <cfRule type="containsText" dxfId="1919" priority="334" stopIfTrue="1" operator="containsText" text="MEDIA">
      <formula>NOT(ISERROR(SEARCH("MEDIA",AZ8)))</formula>
    </cfRule>
    <cfRule type="containsText" dxfId="1918" priority="335" stopIfTrue="1" operator="containsText" text="BAJA">
      <formula>NOT(ISERROR(SEARCH("BAJA",AZ8)))</formula>
    </cfRule>
  </conditionalFormatting>
  <conditionalFormatting sqref="AZ8 AZ12 AZ16 AZ25">
    <cfRule type="containsText" dxfId="1917" priority="328" stopIfTrue="1" operator="containsText" text="ALTO">
      <formula>NOT(ISERROR(SEARCH("ALTO",AZ8)))</formula>
    </cfRule>
    <cfRule type="containsText" dxfId="1916" priority="329" stopIfTrue="1" operator="containsText" text="ALTO">
      <formula>NOT(ISERROR(SEARCH("ALTO",AZ8)))</formula>
    </cfRule>
    <cfRule type="containsText" dxfId="1915" priority="330" stopIfTrue="1" operator="containsText" text="MEDIO">
      <formula>NOT(ISERROR(SEARCH("MEDIO",AZ8)))</formula>
    </cfRule>
    <cfRule type="containsText" dxfId="1914" priority="331" stopIfTrue="1" operator="containsText" text="MEDIO">
      <formula>NOT(ISERROR(SEARCH("MEDIO",AZ8)))</formula>
    </cfRule>
    <cfRule type="containsText" dxfId="1913" priority="332" stopIfTrue="1" operator="containsText" text="BAJO">
      <formula>NOT(ISERROR(SEARCH("BAJO",AZ8)))</formula>
    </cfRule>
  </conditionalFormatting>
  <conditionalFormatting sqref="AZ8 AZ12 AZ16 AZ25">
    <cfRule type="cellIs" dxfId="1912" priority="323" operator="equal">
      <formula>"INSIGNIFICANTE"</formula>
    </cfRule>
    <cfRule type="cellIs" dxfId="1911" priority="324" operator="equal">
      <formula>"MENOR"</formula>
    </cfRule>
    <cfRule type="cellIs" dxfId="1910" priority="325" operator="equal">
      <formula>"MODERADO"</formula>
    </cfRule>
    <cfRule type="cellIs" dxfId="1909" priority="326" operator="equal">
      <formula>"MAYOR"</formula>
    </cfRule>
    <cfRule type="cellIs" dxfId="1908" priority="327" operator="equal">
      <formula>"CATASTRÓFICO"</formula>
    </cfRule>
  </conditionalFormatting>
  <conditionalFormatting sqref="K21:L21">
    <cfRule type="containsText" dxfId="1907" priority="320" stopIfTrue="1" operator="containsText" text="ALTA">
      <formula>NOT(ISERROR(SEARCH("ALTA",K21)))</formula>
    </cfRule>
    <cfRule type="containsText" dxfId="1906" priority="321" stopIfTrue="1" operator="containsText" text="MEDIA">
      <formula>NOT(ISERROR(SEARCH("MEDIA",K21)))</formula>
    </cfRule>
    <cfRule type="containsText" dxfId="1905" priority="322" stopIfTrue="1" operator="containsText" text="BAJA">
      <formula>NOT(ISERROR(SEARCH("BAJA",K21)))</formula>
    </cfRule>
  </conditionalFormatting>
  <conditionalFormatting sqref="K21:L21">
    <cfRule type="containsText" dxfId="1904" priority="315" stopIfTrue="1" operator="containsText" text="ALTO">
      <formula>NOT(ISERROR(SEARCH("ALTO",K21)))</formula>
    </cfRule>
    <cfRule type="containsText" dxfId="1903" priority="316" stopIfTrue="1" operator="containsText" text="ALTO">
      <formula>NOT(ISERROR(SEARCH("ALTO",K21)))</formula>
    </cfRule>
    <cfRule type="containsText" dxfId="1902" priority="317" stopIfTrue="1" operator="containsText" text="MEDIO">
      <formula>NOT(ISERROR(SEARCH("MEDIO",K21)))</formula>
    </cfRule>
    <cfRule type="containsText" dxfId="1901" priority="318" stopIfTrue="1" operator="containsText" text="MEDIO">
      <formula>NOT(ISERROR(SEARCH("MEDIO",K21)))</formula>
    </cfRule>
    <cfRule type="containsText" dxfId="1900" priority="319" stopIfTrue="1" operator="containsText" text="BAJO">
      <formula>NOT(ISERROR(SEARCH("BAJO",K21)))</formula>
    </cfRule>
  </conditionalFormatting>
  <conditionalFormatting sqref="K21:L21">
    <cfRule type="cellIs" dxfId="1899" priority="310" operator="equal">
      <formula>"INSIGNIFICANTE"</formula>
    </cfRule>
    <cfRule type="cellIs" dxfId="1898" priority="311" operator="equal">
      <formula>"MENOR"</formula>
    </cfRule>
    <cfRule type="cellIs" dxfId="1897" priority="312" operator="equal">
      <formula>"MODERADO"</formula>
    </cfRule>
    <cfRule type="cellIs" dxfId="1896" priority="313" operator="equal">
      <formula>"MAYOR"</formula>
    </cfRule>
    <cfRule type="cellIs" dxfId="1895" priority="314" operator="equal">
      <formula>"CATASTRÓFICO"</formula>
    </cfRule>
  </conditionalFormatting>
  <conditionalFormatting sqref="I21">
    <cfRule type="cellIs" dxfId="1894" priority="305" operator="equal">
      <formula>"RARA VEZ"</formula>
    </cfRule>
    <cfRule type="cellIs" dxfId="1893" priority="306" operator="equal">
      <formula>"IMPROBABLE"</formula>
    </cfRule>
    <cfRule type="cellIs" dxfId="1892" priority="307" operator="equal">
      <formula>"POSIBLE"</formula>
    </cfRule>
    <cfRule type="cellIs" dxfId="1891" priority="308" operator="equal">
      <formula>"PROBABLE"</formula>
    </cfRule>
    <cfRule type="cellIs" dxfId="1890" priority="309" operator="equal">
      <formula>"CASI SEGURO"</formula>
    </cfRule>
  </conditionalFormatting>
  <conditionalFormatting sqref="AV21">
    <cfRule type="cellIs" dxfId="1889" priority="300" operator="equal">
      <formula>"RARA VEZ"</formula>
    </cfRule>
    <cfRule type="cellIs" dxfId="1888" priority="301" operator="equal">
      <formula>"IMPROBABLE"</formula>
    </cfRule>
    <cfRule type="cellIs" dxfId="1887" priority="302" operator="equal">
      <formula>"POSIBLE"</formula>
    </cfRule>
    <cfRule type="cellIs" dxfId="1886" priority="303" operator="equal">
      <formula>"PROBABLE"</formula>
    </cfRule>
    <cfRule type="cellIs" dxfId="1885" priority="304" operator="equal">
      <formula>"CASI SEGURO"</formula>
    </cfRule>
  </conditionalFormatting>
  <conditionalFormatting sqref="AY21">
    <cfRule type="containsText" dxfId="1884" priority="297" stopIfTrue="1" operator="containsText" text="ALTA">
      <formula>NOT(ISERROR(SEARCH("ALTA",AY21)))</formula>
    </cfRule>
    <cfRule type="containsText" dxfId="1883" priority="298" stopIfTrue="1" operator="containsText" text="MEDIA">
      <formula>NOT(ISERROR(SEARCH("MEDIA",AY21)))</formula>
    </cfRule>
    <cfRule type="containsText" dxfId="1882" priority="299" stopIfTrue="1" operator="containsText" text="BAJA">
      <formula>NOT(ISERROR(SEARCH("BAJA",AY21)))</formula>
    </cfRule>
  </conditionalFormatting>
  <conditionalFormatting sqref="AY21">
    <cfRule type="containsText" dxfId="1881" priority="292" stopIfTrue="1" operator="containsText" text="ALTO">
      <formula>NOT(ISERROR(SEARCH("ALTO",AY21)))</formula>
    </cfRule>
    <cfRule type="containsText" dxfId="1880" priority="293" stopIfTrue="1" operator="containsText" text="ALTO">
      <formula>NOT(ISERROR(SEARCH("ALTO",AY21)))</formula>
    </cfRule>
    <cfRule type="containsText" dxfId="1879" priority="294" stopIfTrue="1" operator="containsText" text="MEDIO">
      <formula>NOT(ISERROR(SEARCH("MEDIO",AY21)))</formula>
    </cfRule>
    <cfRule type="containsText" dxfId="1878" priority="295" stopIfTrue="1" operator="containsText" text="MEDIO">
      <formula>NOT(ISERROR(SEARCH("MEDIO",AY21)))</formula>
    </cfRule>
    <cfRule type="containsText" dxfId="1877" priority="296" stopIfTrue="1" operator="containsText" text="BAJO">
      <formula>NOT(ISERROR(SEARCH("BAJO",AY21)))</formula>
    </cfRule>
  </conditionalFormatting>
  <conditionalFormatting sqref="AY21">
    <cfRule type="cellIs" dxfId="1876" priority="287" operator="equal">
      <formula>"INSIGNIFICANTE"</formula>
    </cfRule>
    <cfRule type="cellIs" dxfId="1875" priority="288" operator="equal">
      <formula>"MENOR"</formula>
    </cfRule>
    <cfRule type="cellIs" dxfId="1874" priority="289" operator="equal">
      <formula>"MODERADO"</formula>
    </cfRule>
    <cfRule type="cellIs" dxfId="1873" priority="290" operator="equal">
      <formula>"MAYOR"</formula>
    </cfRule>
    <cfRule type="cellIs" dxfId="1872" priority="291" operator="equal">
      <formula>"CATASTRÓFICO"</formula>
    </cfRule>
  </conditionalFormatting>
  <conditionalFormatting sqref="BA21">
    <cfRule type="cellIs" dxfId="1871" priority="262" operator="equal">
      <formula>"EXTREMA 5:5"</formula>
    </cfRule>
    <cfRule type="cellIs" dxfId="1870" priority="263" operator="equal">
      <formula>"EXTREMA 4:5"</formula>
    </cfRule>
    <cfRule type="cellIs" dxfId="1869" priority="264" operator="equal">
      <formula>"EXTREMA 3:5"</formula>
    </cfRule>
    <cfRule type="cellIs" dxfId="1868" priority="265" operator="equal">
      <formula>"EXTREMA 2:5"</formula>
    </cfRule>
    <cfRule type="cellIs" dxfId="1867" priority="266" operator="equal">
      <formula>"EXTREMA 5:4"</formula>
    </cfRule>
    <cfRule type="cellIs" dxfId="1866" priority="267" operator="equal">
      <formula>"EXTREMA 4:4"</formula>
    </cfRule>
    <cfRule type="cellIs" dxfId="1865" priority="268" operator="equal">
      <formula>"EXTREMA 3:4"</formula>
    </cfRule>
    <cfRule type="cellIs" dxfId="1864" priority="269" operator="equal">
      <formula>"EXTREMA 5:3"</formula>
    </cfRule>
    <cfRule type="cellIs" dxfId="1863" priority="270" operator="equal">
      <formula>"ALTA 1:5"</formula>
    </cfRule>
    <cfRule type="cellIs" dxfId="1862" priority="271" operator="equal">
      <formula>"ALTA 2:4"</formula>
    </cfRule>
    <cfRule type="cellIs" dxfId="1861" priority="272" operator="equal">
      <formula>"ALTA 1:4"</formula>
    </cfRule>
    <cfRule type="cellIs" dxfId="1860" priority="273" operator="equal">
      <formula>"ALTA 4:3"</formula>
    </cfRule>
    <cfRule type="cellIs" dxfId="1859" priority="274" operator="equal">
      <formula>"ALTA 3:3"</formula>
    </cfRule>
    <cfRule type="cellIs" dxfId="1858" priority="275" operator="equal">
      <formula>"ALTA 5:2"</formula>
    </cfRule>
    <cfRule type="cellIs" dxfId="1857" priority="276" operator="equal">
      <formula>"ALTA 4:2"</formula>
    </cfRule>
    <cfRule type="cellIs" dxfId="1856" priority="277" operator="equal">
      <formula>"ALTA 5:1"</formula>
    </cfRule>
    <cfRule type="cellIs" dxfId="1855" priority="278" operator="equal">
      <formula>"MODERADA 2:3"</formula>
    </cfRule>
    <cfRule type="cellIs" dxfId="1854" priority="279" operator="equal">
      <formula>"MODERADA 1:3"</formula>
    </cfRule>
    <cfRule type="cellIs" dxfId="1853" priority="280" operator="equal">
      <formula>"MODERADA 3:2"</formula>
    </cfRule>
    <cfRule type="cellIs" dxfId="1852" priority="281" operator="equal">
      <formula>"MODERADA 4:1"</formula>
    </cfRule>
    <cfRule type="cellIs" dxfId="1851" priority="282" operator="equal">
      <formula>"BAJA 2:2"</formula>
    </cfRule>
    <cfRule type="cellIs" dxfId="1850" priority="283" operator="equal">
      <formula>"BAJA 1:2"</formula>
    </cfRule>
    <cfRule type="cellIs" dxfId="1849" priority="284" operator="equal">
      <formula>"BAJA 3:1"</formula>
    </cfRule>
    <cfRule type="cellIs" dxfId="1848" priority="285" operator="equal">
      <formula>"BAJA 2:1"</formula>
    </cfRule>
    <cfRule type="cellIs" dxfId="1847" priority="286" operator="equal">
      <formula>"BAJA 1:1"</formula>
    </cfRule>
  </conditionalFormatting>
  <conditionalFormatting sqref="AZ21">
    <cfRule type="containsText" dxfId="1846" priority="259" stopIfTrue="1" operator="containsText" text="ALTA">
      <formula>NOT(ISERROR(SEARCH("ALTA",AZ21)))</formula>
    </cfRule>
    <cfRule type="containsText" dxfId="1845" priority="260" stopIfTrue="1" operator="containsText" text="MEDIA">
      <formula>NOT(ISERROR(SEARCH("MEDIA",AZ21)))</formula>
    </cfRule>
    <cfRule type="containsText" dxfId="1844" priority="261" stopIfTrue="1" operator="containsText" text="BAJA">
      <formula>NOT(ISERROR(SEARCH("BAJA",AZ21)))</formula>
    </cfRule>
  </conditionalFormatting>
  <conditionalFormatting sqref="AZ21">
    <cfRule type="containsText" dxfId="1843" priority="254" stopIfTrue="1" operator="containsText" text="ALTO">
      <formula>NOT(ISERROR(SEARCH("ALTO",AZ21)))</formula>
    </cfRule>
    <cfRule type="containsText" dxfId="1842" priority="255" stopIfTrue="1" operator="containsText" text="ALTO">
      <formula>NOT(ISERROR(SEARCH("ALTO",AZ21)))</formula>
    </cfRule>
    <cfRule type="containsText" dxfId="1841" priority="256" stopIfTrue="1" operator="containsText" text="MEDIO">
      <formula>NOT(ISERROR(SEARCH("MEDIO",AZ21)))</formula>
    </cfRule>
    <cfRule type="containsText" dxfId="1840" priority="257" stopIfTrue="1" operator="containsText" text="MEDIO">
      <formula>NOT(ISERROR(SEARCH("MEDIO",AZ21)))</formula>
    </cfRule>
    <cfRule type="containsText" dxfId="1839" priority="258" stopIfTrue="1" operator="containsText" text="BAJO">
      <formula>NOT(ISERROR(SEARCH("BAJO",AZ21)))</formula>
    </cfRule>
  </conditionalFormatting>
  <conditionalFormatting sqref="AZ21">
    <cfRule type="cellIs" dxfId="1838" priority="249" operator="equal">
      <formula>"INSIGNIFICANTE"</formula>
    </cfRule>
    <cfRule type="cellIs" dxfId="1837" priority="250" operator="equal">
      <formula>"MENOR"</formula>
    </cfRule>
    <cfRule type="cellIs" dxfId="1836" priority="251" operator="equal">
      <formula>"MODERADO"</formula>
    </cfRule>
    <cfRule type="cellIs" dxfId="1835" priority="252" operator="equal">
      <formula>"MAYOR"</formula>
    </cfRule>
    <cfRule type="cellIs" dxfId="1834" priority="253" operator="equal">
      <formula>"CATASTRÓFICO"</formula>
    </cfRule>
  </conditionalFormatting>
  <conditionalFormatting sqref="I23">
    <cfRule type="cellIs" dxfId="1833" priority="244" operator="equal">
      <formula>"RARA VEZ"</formula>
    </cfRule>
    <cfRule type="cellIs" dxfId="1832" priority="245" operator="equal">
      <formula>"IMPROBABLE"</formula>
    </cfRule>
    <cfRule type="cellIs" dxfId="1831" priority="246" operator="equal">
      <formula>"POSIBLE"</formula>
    </cfRule>
    <cfRule type="cellIs" dxfId="1830" priority="247" operator="equal">
      <formula>"PROBABLE"</formula>
    </cfRule>
    <cfRule type="cellIs" dxfId="1829" priority="248" operator="equal">
      <formula>"CASI SEGURO"</formula>
    </cfRule>
  </conditionalFormatting>
  <conditionalFormatting sqref="K23">
    <cfRule type="containsText" dxfId="1828" priority="241" stopIfTrue="1" operator="containsText" text="ALTA">
      <formula>NOT(ISERROR(SEARCH("ALTA",K23)))</formula>
    </cfRule>
    <cfRule type="containsText" dxfId="1827" priority="242" stopIfTrue="1" operator="containsText" text="MEDIA">
      <formula>NOT(ISERROR(SEARCH("MEDIA",K23)))</formula>
    </cfRule>
    <cfRule type="containsText" dxfId="1826" priority="243" stopIfTrue="1" operator="containsText" text="BAJA">
      <formula>NOT(ISERROR(SEARCH("BAJA",K23)))</formula>
    </cfRule>
  </conditionalFormatting>
  <conditionalFormatting sqref="K23">
    <cfRule type="containsText" dxfId="1825" priority="236" stopIfTrue="1" operator="containsText" text="ALTO">
      <formula>NOT(ISERROR(SEARCH("ALTO",K23)))</formula>
    </cfRule>
    <cfRule type="containsText" dxfId="1824" priority="237" stopIfTrue="1" operator="containsText" text="ALTO">
      <formula>NOT(ISERROR(SEARCH("ALTO",K23)))</formula>
    </cfRule>
    <cfRule type="containsText" dxfId="1823" priority="238" stopIfTrue="1" operator="containsText" text="MEDIO">
      <formula>NOT(ISERROR(SEARCH("MEDIO",K23)))</formula>
    </cfRule>
    <cfRule type="containsText" dxfId="1822" priority="239" stopIfTrue="1" operator="containsText" text="MEDIO">
      <formula>NOT(ISERROR(SEARCH("MEDIO",K23)))</formula>
    </cfRule>
    <cfRule type="containsText" dxfId="1821" priority="240" stopIfTrue="1" operator="containsText" text="BAJO">
      <formula>NOT(ISERROR(SEARCH("BAJO",K23)))</formula>
    </cfRule>
  </conditionalFormatting>
  <conditionalFormatting sqref="K23">
    <cfRule type="cellIs" dxfId="1820" priority="231" operator="equal">
      <formula>"INSIGNIFICANTE"</formula>
    </cfRule>
    <cfRule type="cellIs" dxfId="1819" priority="232" operator="equal">
      <formula>"MENOR"</formula>
    </cfRule>
    <cfRule type="cellIs" dxfId="1818" priority="233" operator="equal">
      <formula>"MODERADO"</formula>
    </cfRule>
    <cfRule type="cellIs" dxfId="1817" priority="234" operator="equal">
      <formula>"MAYOR"</formula>
    </cfRule>
    <cfRule type="cellIs" dxfId="1816" priority="235" operator="equal">
      <formula>"CATASTRÓFICO"</formula>
    </cfRule>
  </conditionalFormatting>
  <conditionalFormatting sqref="I19">
    <cfRule type="cellIs" dxfId="1815" priority="226" operator="equal">
      <formula>"RARA VEZ"</formula>
    </cfRule>
    <cfRule type="cellIs" dxfId="1814" priority="227" operator="equal">
      <formula>"IMPROBABLE"</formula>
    </cfRule>
    <cfRule type="cellIs" dxfId="1813" priority="228" operator="equal">
      <formula>"POSIBLE"</formula>
    </cfRule>
    <cfRule type="cellIs" dxfId="1812" priority="229" operator="equal">
      <formula>"PROBABLE"</formula>
    </cfRule>
    <cfRule type="cellIs" dxfId="1811" priority="230" operator="equal">
      <formula>"CASI SEGURO"</formula>
    </cfRule>
  </conditionalFormatting>
  <conditionalFormatting sqref="K19">
    <cfRule type="containsText" dxfId="1810" priority="223" stopIfTrue="1" operator="containsText" text="ALTA">
      <formula>NOT(ISERROR(SEARCH("ALTA",K19)))</formula>
    </cfRule>
    <cfRule type="containsText" dxfId="1809" priority="224" stopIfTrue="1" operator="containsText" text="MEDIA">
      <formula>NOT(ISERROR(SEARCH("MEDIA",K19)))</formula>
    </cfRule>
    <cfRule type="containsText" dxfId="1808" priority="225" stopIfTrue="1" operator="containsText" text="BAJA">
      <formula>NOT(ISERROR(SEARCH("BAJA",K19)))</formula>
    </cfRule>
  </conditionalFormatting>
  <conditionalFormatting sqref="K19">
    <cfRule type="containsText" dxfId="1807" priority="218" stopIfTrue="1" operator="containsText" text="ALTO">
      <formula>NOT(ISERROR(SEARCH("ALTO",K19)))</formula>
    </cfRule>
    <cfRule type="containsText" dxfId="1806" priority="219" stopIfTrue="1" operator="containsText" text="ALTO">
      <formula>NOT(ISERROR(SEARCH("ALTO",K19)))</formula>
    </cfRule>
    <cfRule type="containsText" dxfId="1805" priority="220" stopIfTrue="1" operator="containsText" text="MEDIO">
      <formula>NOT(ISERROR(SEARCH("MEDIO",K19)))</formula>
    </cfRule>
    <cfRule type="containsText" dxfId="1804" priority="221" stopIfTrue="1" operator="containsText" text="MEDIO">
      <formula>NOT(ISERROR(SEARCH("MEDIO",K19)))</formula>
    </cfRule>
    <cfRule type="containsText" dxfId="1803" priority="222" stopIfTrue="1" operator="containsText" text="BAJO">
      <formula>NOT(ISERROR(SEARCH("BAJO",K19)))</formula>
    </cfRule>
  </conditionalFormatting>
  <conditionalFormatting sqref="K19">
    <cfRule type="cellIs" dxfId="1802" priority="213" operator="equal">
      <formula>"INSIGNIFICANTE"</formula>
    </cfRule>
    <cfRule type="cellIs" dxfId="1801" priority="214" operator="equal">
      <formula>"MENOR"</formula>
    </cfRule>
    <cfRule type="cellIs" dxfId="1800" priority="215" operator="equal">
      <formula>"MODERADO"</formula>
    </cfRule>
    <cfRule type="cellIs" dxfId="1799" priority="216" operator="equal">
      <formula>"MAYOR"</formula>
    </cfRule>
    <cfRule type="cellIs" dxfId="1798" priority="217" operator="equal">
      <formula>"CATASTRÓFICO"</formula>
    </cfRule>
  </conditionalFormatting>
  <conditionalFormatting sqref="M23">
    <cfRule type="cellIs" dxfId="1797" priority="175" operator="equal">
      <formula>"EXTREMA 5:5"</formula>
    </cfRule>
    <cfRule type="cellIs" dxfId="1796" priority="176" operator="equal">
      <formula>"EXTREMA 4:5"</formula>
    </cfRule>
    <cfRule type="cellIs" dxfId="1795" priority="177" operator="equal">
      <formula>"EXTREMA 3:5"</formula>
    </cfRule>
    <cfRule type="cellIs" dxfId="1794" priority="178" operator="equal">
      <formula>"EXTREMA 2:5"</formula>
    </cfRule>
    <cfRule type="cellIs" dxfId="1793" priority="179" operator="equal">
      <formula>"EXTREMA 5:4"</formula>
    </cfRule>
    <cfRule type="cellIs" dxfId="1792" priority="180" operator="equal">
      <formula>"EXTREMA 4:4"</formula>
    </cfRule>
    <cfRule type="cellIs" dxfId="1791" priority="181" operator="equal">
      <formula>"EXTREMA 3:4"</formula>
    </cfRule>
    <cfRule type="cellIs" dxfId="1790" priority="182" operator="equal">
      <formula>"EXTREMA 5:3"</formula>
    </cfRule>
    <cfRule type="cellIs" dxfId="1789" priority="183" operator="equal">
      <formula>"ALTA 1:5"</formula>
    </cfRule>
    <cfRule type="cellIs" dxfId="1788" priority="184" operator="equal">
      <formula>"ALTA 2:4"</formula>
    </cfRule>
    <cfRule type="cellIs" dxfId="1787" priority="185" operator="equal">
      <formula>"ALTA 1:4"</formula>
    </cfRule>
    <cfRule type="cellIs" dxfId="1786" priority="186" operator="equal">
      <formula>"ALTA 4:3"</formula>
    </cfRule>
    <cfRule type="cellIs" dxfId="1785" priority="187" operator="equal">
      <formula>"ALTA 3:3"</formula>
    </cfRule>
    <cfRule type="cellIs" dxfId="1784" priority="188" operator="equal">
      <formula>"ALTA 5:2"</formula>
    </cfRule>
    <cfRule type="cellIs" dxfId="1783" priority="189" operator="equal">
      <formula>"ALTA 4:2"</formula>
    </cfRule>
    <cfRule type="cellIs" dxfId="1782" priority="190" operator="equal">
      <formula>"ALTA 5:1"</formula>
    </cfRule>
    <cfRule type="cellIs" dxfId="1781" priority="191" operator="equal">
      <formula>"MODERADA 2:3"</formula>
    </cfRule>
    <cfRule type="cellIs" dxfId="1780" priority="192" operator="equal">
      <formula>"MODERADA 1:3"</formula>
    </cfRule>
    <cfRule type="cellIs" dxfId="1779" priority="193" operator="equal">
      <formula>"MODERADA 3:2"</formula>
    </cfRule>
    <cfRule type="cellIs" dxfId="1778" priority="194" operator="equal">
      <formula>"MODERADA 4:1"</formula>
    </cfRule>
    <cfRule type="cellIs" dxfId="1777" priority="195" operator="equal">
      <formula>"BAJA 2:2"</formula>
    </cfRule>
    <cfRule type="cellIs" dxfId="1776" priority="196" operator="equal">
      <formula>"BAJA 1:2"</formula>
    </cfRule>
    <cfRule type="cellIs" dxfId="1775" priority="197" operator="equal">
      <formula>"BAJA 3:1"</formula>
    </cfRule>
    <cfRule type="cellIs" dxfId="1774" priority="198" operator="equal">
      <formula>"BAJA 2:1"</formula>
    </cfRule>
    <cfRule type="cellIs" dxfId="1773" priority="199" operator="equal">
      <formula>"BAJA 1:1"</formula>
    </cfRule>
  </conditionalFormatting>
  <conditionalFormatting sqref="L23">
    <cfRule type="containsText" dxfId="1772" priority="172" stopIfTrue="1" operator="containsText" text="ALTA">
      <formula>NOT(ISERROR(SEARCH("ALTA",L23)))</formula>
    </cfRule>
    <cfRule type="containsText" dxfId="1771" priority="173" stopIfTrue="1" operator="containsText" text="MEDIA">
      <formula>NOT(ISERROR(SEARCH("MEDIA",L23)))</formula>
    </cfRule>
    <cfRule type="containsText" dxfId="1770" priority="174" stopIfTrue="1" operator="containsText" text="BAJA">
      <formula>NOT(ISERROR(SEARCH("BAJA",L23)))</formula>
    </cfRule>
  </conditionalFormatting>
  <conditionalFormatting sqref="L23">
    <cfRule type="containsText" dxfId="1769" priority="167" stopIfTrue="1" operator="containsText" text="ALTO">
      <formula>NOT(ISERROR(SEARCH("ALTO",L23)))</formula>
    </cfRule>
    <cfRule type="containsText" dxfId="1768" priority="168" stopIfTrue="1" operator="containsText" text="ALTO">
      <formula>NOT(ISERROR(SEARCH("ALTO",L23)))</formula>
    </cfRule>
    <cfRule type="containsText" dxfId="1767" priority="169" stopIfTrue="1" operator="containsText" text="MEDIO">
      <formula>NOT(ISERROR(SEARCH("MEDIO",L23)))</formula>
    </cfRule>
    <cfRule type="containsText" dxfId="1766" priority="170" stopIfTrue="1" operator="containsText" text="MEDIO">
      <formula>NOT(ISERROR(SEARCH("MEDIO",L23)))</formula>
    </cfRule>
    <cfRule type="containsText" dxfId="1765" priority="171" stopIfTrue="1" operator="containsText" text="BAJO">
      <formula>NOT(ISERROR(SEARCH("BAJO",L23)))</formula>
    </cfRule>
  </conditionalFormatting>
  <conditionalFormatting sqref="L23">
    <cfRule type="cellIs" dxfId="1764" priority="162" operator="equal">
      <formula>"INSIGNIFICANTE"</formula>
    </cfRule>
    <cfRule type="cellIs" dxfId="1763" priority="163" operator="equal">
      <formula>"MENOR"</formula>
    </cfRule>
    <cfRule type="cellIs" dxfId="1762" priority="164" operator="equal">
      <formula>"MODERADO"</formula>
    </cfRule>
    <cfRule type="cellIs" dxfId="1761" priority="165" operator="equal">
      <formula>"MAYOR"</formula>
    </cfRule>
    <cfRule type="cellIs" dxfId="1760" priority="166" operator="equal">
      <formula>"CATASTRÓFICO"</formula>
    </cfRule>
  </conditionalFormatting>
  <conditionalFormatting sqref="BA23">
    <cfRule type="cellIs" dxfId="1759" priority="76" operator="equal">
      <formula>"EXTREMA 5:5"</formula>
    </cfRule>
    <cfRule type="cellIs" dxfId="1758" priority="77" operator="equal">
      <formula>"EXTREMA 4:5"</formula>
    </cfRule>
    <cfRule type="cellIs" dxfId="1757" priority="78" operator="equal">
      <formula>"EXTREMA 3:5"</formula>
    </cfRule>
    <cfRule type="cellIs" dxfId="1756" priority="79" operator="equal">
      <formula>"EXTREMA 2:5"</formula>
    </cfRule>
    <cfRule type="cellIs" dxfId="1755" priority="80" operator="equal">
      <formula>"EXTREMA 5:4"</formula>
    </cfRule>
    <cfRule type="cellIs" dxfId="1754" priority="81" operator="equal">
      <formula>"EXTREMA 4:4"</formula>
    </cfRule>
    <cfRule type="cellIs" dxfId="1753" priority="82" operator="equal">
      <formula>"EXTREMA 3:4"</formula>
    </cfRule>
    <cfRule type="cellIs" dxfId="1752" priority="83" operator="equal">
      <formula>"EXTREMA 5:3"</formula>
    </cfRule>
    <cfRule type="cellIs" dxfId="1751" priority="84" operator="equal">
      <formula>"ALTA 1:5"</formula>
    </cfRule>
    <cfRule type="cellIs" dxfId="1750" priority="85" operator="equal">
      <formula>"ALTA 2:4"</formula>
    </cfRule>
    <cfRule type="cellIs" dxfId="1749" priority="86" operator="equal">
      <formula>"ALTA 1:4"</formula>
    </cfRule>
    <cfRule type="cellIs" dxfId="1748" priority="87" operator="equal">
      <formula>"ALTA 4:3"</formula>
    </cfRule>
    <cfRule type="cellIs" dxfId="1747" priority="88" operator="equal">
      <formula>"ALTA 3:3"</formula>
    </cfRule>
    <cfRule type="cellIs" dxfId="1746" priority="89" operator="equal">
      <formula>"ALTA 5:2"</formula>
    </cfRule>
    <cfRule type="cellIs" dxfId="1745" priority="90" operator="equal">
      <formula>"ALTA 4:2"</formula>
    </cfRule>
    <cfRule type="cellIs" dxfId="1744" priority="91" operator="equal">
      <formula>"ALTA 5:1"</formula>
    </cfRule>
    <cfRule type="cellIs" dxfId="1743" priority="92" operator="equal">
      <formula>"MODERADA 2:3"</formula>
    </cfRule>
    <cfRule type="cellIs" dxfId="1742" priority="93" operator="equal">
      <formula>"MODERADA 1:3"</formula>
    </cfRule>
    <cfRule type="cellIs" dxfId="1741" priority="94" operator="equal">
      <formula>"MODERADA 3:2"</formula>
    </cfRule>
    <cfRule type="cellIs" dxfId="1740" priority="95" operator="equal">
      <formula>"MODERADA 4:1"</formula>
    </cfRule>
    <cfRule type="cellIs" dxfId="1739" priority="96" operator="equal">
      <formula>"BAJA 2:2"</formula>
    </cfRule>
    <cfRule type="cellIs" dxfId="1738" priority="97" operator="equal">
      <formula>"BAJA 1:2"</formula>
    </cfRule>
    <cfRule type="cellIs" dxfId="1737" priority="98" operator="equal">
      <formula>"BAJA 3:1"</formula>
    </cfRule>
    <cfRule type="cellIs" dxfId="1736" priority="99" operator="equal">
      <formula>"BAJA 2:1"</formula>
    </cfRule>
    <cfRule type="cellIs" dxfId="1735" priority="100" operator="equal">
      <formula>"BAJA 1:1"</formula>
    </cfRule>
  </conditionalFormatting>
  <conditionalFormatting sqref="L19">
    <cfRule type="containsText" dxfId="1734" priority="210" stopIfTrue="1" operator="containsText" text="ALTA">
      <formula>NOT(ISERROR(SEARCH("ALTA",L19)))</formula>
    </cfRule>
    <cfRule type="containsText" dxfId="1733" priority="211" stopIfTrue="1" operator="containsText" text="MEDIA">
      <formula>NOT(ISERROR(SEARCH("MEDIA",L19)))</formula>
    </cfRule>
    <cfRule type="containsText" dxfId="1732" priority="212" stopIfTrue="1" operator="containsText" text="BAJA">
      <formula>NOT(ISERROR(SEARCH("BAJA",L19)))</formula>
    </cfRule>
  </conditionalFormatting>
  <conditionalFormatting sqref="L19">
    <cfRule type="containsText" dxfId="1731" priority="205" stopIfTrue="1" operator="containsText" text="ALTO">
      <formula>NOT(ISERROR(SEARCH("ALTO",L19)))</formula>
    </cfRule>
    <cfRule type="containsText" dxfId="1730" priority="206" stopIfTrue="1" operator="containsText" text="ALTO">
      <formula>NOT(ISERROR(SEARCH("ALTO",L19)))</formula>
    </cfRule>
    <cfRule type="containsText" dxfId="1729" priority="207" stopIfTrue="1" operator="containsText" text="MEDIO">
      <formula>NOT(ISERROR(SEARCH("MEDIO",L19)))</formula>
    </cfRule>
    <cfRule type="containsText" dxfId="1728" priority="208" stopIfTrue="1" operator="containsText" text="MEDIO">
      <formula>NOT(ISERROR(SEARCH("MEDIO",L19)))</formula>
    </cfRule>
    <cfRule type="containsText" dxfId="1727" priority="209" stopIfTrue="1" operator="containsText" text="BAJO">
      <formula>NOT(ISERROR(SEARCH("BAJO",L19)))</formula>
    </cfRule>
  </conditionalFormatting>
  <conditionalFormatting sqref="L19">
    <cfRule type="cellIs" dxfId="1726" priority="200" operator="equal">
      <formula>"INSIGNIFICANTE"</formula>
    </cfRule>
    <cfRule type="cellIs" dxfId="1725" priority="201" operator="equal">
      <formula>"MENOR"</formula>
    </cfRule>
    <cfRule type="cellIs" dxfId="1724" priority="202" operator="equal">
      <formula>"MODERADO"</formula>
    </cfRule>
    <cfRule type="cellIs" dxfId="1723" priority="203" operator="equal">
      <formula>"MAYOR"</formula>
    </cfRule>
    <cfRule type="cellIs" dxfId="1722" priority="204" operator="equal">
      <formula>"CATASTRÓFICO"</formula>
    </cfRule>
  </conditionalFormatting>
  <conditionalFormatting sqref="AV19">
    <cfRule type="cellIs" dxfId="1721" priority="157" operator="equal">
      <formula>"RARA VEZ"</formula>
    </cfRule>
    <cfRule type="cellIs" dxfId="1720" priority="158" operator="equal">
      <formula>"IMPROBABLE"</formula>
    </cfRule>
    <cfRule type="cellIs" dxfId="1719" priority="159" operator="equal">
      <formula>"POSIBLE"</formula>
    </cfRule>
    <cfRule type="cellIs" dxfId="1718" priority="160" operator="equal">
      <formula>"PROBABLE"</formula>
    </cfRule>
    <cfRule type="cellIs" dxfId="1717" priority="161" operator="equal">
      <formula>"CASI SEGURO"</formula>
    </cfRule>
  </conditionalFormatting>
  <conditionalFormatting sqref="AY19">
    <cfRule type="containsText" dxfId="1716" priority="154" stopIfTrue="1" operator="containsText" text="ALTA">
      <formula>NOT(ISERROR(SEARCH("ALTA",AY19)))</formula>
    </cfRule>
    <cfRule type="containsText" dxfId="1715" priority="155" stopIfTrue="1" operator="containsText" text="MEDIA">
      <formula>NOT(ISERROR(SEARCH("MEDIA",AY19)))</formula>
    </cfRule>
    <cfRule type="containsText" dxfId="1714" priority="156" stopIfTrue="1" operator="containsText" text="BAJA">
      <formula>NOT(ISERROR(SEARCH("BAJA",AY19)))</formula>
    </cfRule>
  </conditionalFormatting>
  <conditionalFormatting sqref="AY19">
    <cfRule type="containsText" dxfId="1713" priority="149" stopIfTrue="1" operator="containsText" text="ALTO">
      <formula>NOT(ISERROR(SEARCH("ALTO",AY19)))</formula>
    </cfRule>
    <cfRule type="containsText" dxfId="1712" priority="150" stopIfTrue="1" operator="containsText" text="ALTO">
      <formula>NOT(ISERROR(SEARCH("ALTO",AY19)))</formula>
    </cfRule>
    <cfRule type="containsText" dxfId="1711" priority="151" stopIfTrue="1" operator="containsText" text="MEDIO">
      <formula>NOT(ISERROR(SEARCH("MEDIO",AY19)))</formula>
    </cfRule>
    <cfRule type="containsText" dxfId="1710" priority="152" stopIfTrue="1" operator="containsText" text="MEDIO">
      <formula>NOT(ISERROR(SEARCH("MEDIO",AY19)))</formula>
    </cfRule>
    <cfRule type="containsText" dxfId="1709" priority="153" stopIfTrue="1" operator="containsText" text="BAJO">
      <formula>NOT(ISERROR(SEARCH("BAJO",AY19)))</formula>
    </cfRule>
  </conditionalFormatting>
  <conditionalFormatting sqref="AY19">
    <cfRule type="cellIs" dxfId="1708" priority="144" operator="equal">
      <formula>"INSIGNIFICANTE"</formula>
    </cfRule>
    <cfRule type="cellIs" dxfId="1707" priority="145" operator="equal">
      <formula>"MENOR"</formula>
    </cfRule>
    <cfRule type="cellIs" dxfId="1706" priority="146" operator="equal">
      <formula>"MODERADO"</formula>
    </cfRule>
    <cfRule type="cellIs" dxfId="1705" priority="147" operator="equal">
      <formula>"MAYOR"</formula>
    </cfRule>
    <cfRule type="cellIs" dxfId="1704" priority="148" operator="equal">
      <formula>"CATASTRÓFICO"</formula>
    </cfRule>
  </conditionalFormatting>
  <conditionalFormatting sqref="BA19">
    <cfRule type="cellIs" dxfId="1703" priority="119" operator="equal">
      <formula>"EXTREMA 5:5"</formula>
    </cfRule>
    <cfRule type="cellIs" dxfId="1702" priority="120" operator="equal">
      <formula>"EXTREMA 4:5"</formula>
    </cfRule>
    <cfRule type="cellIs" dxfId="1701" priority="121" operator="equal">
      <formula>"EXTREMA 3:5"</formula>
    </cfRule>
    <cfRule type="cellIs" dxfId="1700" priority="122" operator="equal">
      <formula>"EXTREMA 2:5"</formula>
    </cfRule>
    <cfRule type="cellIs" dxfId="1699" priority="123" operator="equal">
      <formula>"EXTREMA 5:4"</formula>
    </cfRule>
    <cfRule type="cellIs" dxfId="1698" priority="124" operator="equal">
      <formula>"EXTREMA 4:4"</formula>
    </cfRule>
    <cfRule type="cellIs" dxfId="1697" priority="125" operator="equal">
      <formula>"EXTREMA 3:4"</formula>
    </cfRule>
    <cfRule type="cellIs" dxfId="1696" priority="126" operator="equal">
      <formula>"EXTREMA 5:3"</formula>
    </cfRule>
    <cfRule type="cellIs" dxfId="1695" priority="127" operator="equal">
      <formula>"ALTA 1:5"</formula>
    </cfRule>
    <cfRule type="cellIs" dxfId="1694" priority="128" operator="equal">
      <formula>"ALTA 2:4"</formula>
    </cfRule>
    <cfRule type="cellIs" dxfId="1693" priority="129" operator="equal">
      <formula>"ALTA 1:4"</formula>
    </cfRule>
    <cfRule type="cellIs" dxfId="1692" priority="130" operator="equal">
      <formula>"ALTA 4:3"</formula>
    </cfRule>
    <cfRule type="cellIs" dxfId="1691" priority="131" operator="equal">
      <formula>"ALTA 3:3"</formula>
    </cfRule>
    <cfRule type="cellIs" dxfId="1690" priority="132" operator="equal">
      <formula>"ALTA 5:2"</formula>
    </cfRule>
    <cfRule type="cellIs" dxfId="1689" priority="133" operator="equal">
      <formula>"ALTA 4:2"</formula>
    </cfRule>
    <cfRule type="cellIs" dxfId="1688" priority="134" operator="equal">
      <formula>"ALTA 5:1"</formula>
    </cfRule>
    <cfRule type="cellIs" dxfId="1687" priority="135" operator="equal">
      <formula>"MODERADA 2:3"</formula>
    </cfRule>
    <cfRule type="cellIs" dxfId="1686" priority="136" operator="equal">
      <formula>"MODERADA 1:3"</formula>
    </cfRule>
    <cfRule type="cellIs" dxfId="1685" priority="137" operator="equal">
      <formula>"MODERADA 3:2"</formula>
    </cfRule>
    <cfRule type="cellIs" dxfId="1684" priority="138" operator="equal">
      <formula>"MODERADA 4:1"</formula>
    </cfRule>
    <cfRule type="cellIs" dxfId="1683" priority="139" operator="equal">
      <formula>"BAJA 2:2"</formula>
    </cfRule>
    <cfRule type="cellIs" dxfId="1682" priority="140" operator="equal">
      <formula>"BAJA 1:2"</formula>
    </cfRule>
    <cfRule type="cellIs" dxfId="1681" priority="141" operator="equal">
      <formula>"BAJA 3:1"</formula>
    </cfRule>
    <cfRule type="cellIs" dxfId="1680" priority="142" operator="equal">
      <formula>"BAJA 2:1"</formula>
    </cfRule>
    <cfRule type="cellIs" dxfId="1679" priority="143" operator="equal">
      <formula>"BAJA 1:1"</formula>
    </cfRule>
  </conditionalFormatting>
  <conditionalFormatting sqref="AV23">
    <cfRule type="cellIs" dxfId="1678" priority="114" operator="equal">
      <formula>"RARA VEZ"</formula>
    </cfRule>
    <cfRule type="cellIs" dxfId="1677" priority="115" operator="equal">
      <formula>"IMPROBABLE"</formula>
    </cfRule>
    <cfRule type="cellIs" dxfId="1676" priority="116" operator="equal">
      <formula>"POSIBLE"</formula>
    </cfRule>
    <cfRule type="cellIs" dxfId="1675" priority="117" operator="equal">
      <formula>"PROBABLE"</formula>
    </cfRule>
    <cfRule type="cellIs" dxfId="1674" priority="118" operator="equal">
      <formula>"CASI SEGURO"</formula>
    </cfRule>
  </conditionalFormatting>
  <conditionalFormatting sqref="AY23">
    <cfRule type="containsText" dxfId="1673" priority="111" stopIfTrue="1" operator="containsText" text="ALTA">
      <formula>NOT(ISERROR(SEARCH("ALTA",AY23)))</formula>
    </cfRule>
    <cfRule type="containsText" dxfId="1672" priority="112" stopIfTrue="1" operator="containsText" text="MEDIA">
      <formula>NOT(ISERROR(SEARCH("MEDIA",AY23)))</formula>
    </cfRule>
    <cfRule type="containsText" dxfId="1671" priority="113" stopIfTrue="1" operator="containsText" text="BAJA">
      <formula>NOT(ISERROR(SEARCH("BAJA",AY23)))</formula>
    </cfRule>
  </conditionalFormatting>
  <conditionalFormatting sqref="AY23">
    <cfRule type="containsText" dxfId="1670" priority="106" stopIfTrue="1" operator="containsText" text="ALTO">
      <formula>NOT(ISERROR(SEARCH("ALTO",AY23)))</formula>
    </cfRule>
    <cfRule type="containsText" dxfId="1669" priority="107" stopIfTrue="1" operator="containsText" text="ALTO">
      <formula>NOT(ISERROR(SEARCH("ALTO",AY23)))</formula>
    </cfRule>
    <cfRule type="containsText" dxfId="1668" priority="108" stopIfTrue="1" operator="containsText" text="MEDIO">
      <formula>NOT(ISERROR(SEARCH("MEDIO",AY23)))</formula>
    </cfRule>
    <cfRule type="containsText" dxfId="1667" priority="109" stopIfTrue="1" operator="containsText" text="MEDIO">
      <formula>NOT(ISERROR(SEARCH("MEDIO",AY23)))</formula>
    </cfRule>
    <cfRule type="containsText" dxfId="1666" priority="110" stopIfTrue="1" operator="containsText" text="BAJO">
      <formula>NOT(ISERROR(SEARCH("BAJO",AY23)))</formula>
    </cfRule>
  </conditionalFormatting>
  <conditionalFormatting sqref="AY23">
    <cfRule type="cellIs" dxfId="1665" priority="101" operator="equal">
      <formula>"INSIGNIFICANTE"</formula>
    </cfRule>
    <cfRule type="cellIs" dxfId="1664" priority="102" operator="equal">
      <formula>"MENOR"</formula>
    </cfRule>
    <cfRule type="cellIs" dxfId="1663" priority="103" operator="equal">
      <formula>"MODERADO"</formula>
    </cfRule>
    <cfRule type="cellIs" dxfId="1662" priority="104" operator="equal">
      <formula>"MAYOR"</formula>
    </cfRule>
    <cfRule type="cellIs" dxfId="1661" priority="105" operator="equal">
      <formula>"CATASTRÓFICO"</formula>
    </cfRule>
  </conditionalFormatting>
  <conditionalFormatting sqref="M21">
    <cfRule type="cellIs" dxfId="1660" priority="1" operator="equal">
      <formula>"EXTREMA 5:5"</formula>
    </cfRule>
    <cfRule type="cellIs" dxfId="1659" priority="2" operator="equal">
      <formula>"EXTREMA 4:5"</formula>
    </cfRule>
    <cfRule type="cellIs" dxfId="1658" priority="3" operator="equal">
      <formula>"EXTREMA 3:5"</formula>
    </cfRule>
    <cfRule type="cellIs" dxfId="1657" priority="4" operator="equal">
      <formula>"EXTREMA 2:5"</formula>
    </cfRule>
    <cfRule type="cellIs" dxfId="1656" priority="5" operator="equal">
      <formula>"EXTREMA 5:4"</formula>
    </cfRule>
    <cfRule type="cellIs" dxfId="1655" priority="6" operator="equal">
      <formula>"EXTREMA 4:4"</formula>
    </cfRule>
    <cfRule type="cellIs" dxfId="1654" priority="7" operator="equal">
      <formula>"EXTREMA 3:4"</formula>
    </cfRule>
    <cfRule type="cellIs" dxfId="1653" priority="8" operator="equal">
      <formula>"EXTREMA 5:3"</formula>
    </cfRule>
    <cfRule type="cellIs" dxfId="1652" priority="9" operator="equal">
      <formula>"ALTA 1:5"</formula>
    </cfRule>
    <cfRule type="cellIs" dxfId="1651" priority="10" operator="equal">
      <formula>"ALTA 2:4"</formula>
    </cfRule>
    <cfRule type="cellIs" dxfId="1650" priority="11" operator="equal">
      <formula>"ALTA 1:4"</formula>
    </cfRule>
    <cfRule type="cellIs" dxfId="1649" priority="12" operator="equal">
      <formula>"ALTA 4:3"</formula>
    </cfRule>
    <cfRule type="cellIs" dxfId="1648" priority="13" operator="equal">
      <formula>"ALTA 3:3"</formula>
    </cfRule>
    <cfRule type="cellIs" dxfId="1647" priority="14" operator="equal">
      <formula>"ALTA 5:2"</formula>
    </cfRule>
    <cfRule type="cellIs" dxfId="1646" priority="15" operator="equal">
      <formula>"ALTA 4:2"</formula>
    </cfRule>
    <cfRule type="cellIs" dxfId="1645" priority="16" operator="equal">
      <formula>"ALTA 5:1"</formula>
    </cfRule>
    <cfRule type="cellIs" dxfId="1644" priority="17" operator="equal">
      <formula>"MODERADA 2:3"</formula>
    </cfRule>
    <cfRule type="cellIs" dxfId="1643" priority="18" operator="equal">
      <formula>"MODERADA 1:3"</formula>
    </cfRule>
    <cfRule type="cellIs" dxfId="1642" priority="19" operator="equal">
      <formula>"MODERADA 3:2"</formula>
    </cfRule>
    <cfRule type="cellIs" dxfId="1641" priority="20" operator="equal">
      <formula>"MODERADA 4:1"</formula>
    </cfRule>
    <cfRule type="cellIs" dxfId="1640" priority="21" operator="equal">
      <formula>"BAJA 2:2"</formula>
    </cfRule>
    <cfRule type="cellIs" dxfId="1639" priority="22" operator="equal">
      <formula>"BAJA 1:2"</formula>
    </cfRule>
    <cfRule type="cellIs" dxfId="1638" priority="23" operator="equal">
      <formula>"BAJA 3:1"</formula>
    </cfRule>
    <cfRule type="cellIs" dxfId="1637" priority="24" operator="equal">
      <formula>"BAJA 2:1"</formula>
    </cfRule>
    <cfRule type="cellIs" dxfId="1636" priority="25" operator="equal">
      <formula>"BAJA 1:1"</formula>
    </cfRule>
  </conditionalFormatting>
  <conditionalFormatting sqref="M25">
    <cfRule type="cellIs" dxfId="1635" priority="51" operator="equal">
      <formula>"EXTREMA 5:5"</formula>
    </cfRule>
    <cfRule type="cellIs" dxfId="1634" priority="52" operator="equal">
      <formula>"EXTREMA 4:5"</formula>
    </cfRule>
    <cfRule type="cellIs" dxfId="1633" priority="53" operator="equal">
      <formula>"EXTREMA 3:5"</formula>
    </cfRule>
    <cfRule type="cellIs" dxfId="1632" priority="54" operator="equal">
      <formula>"EXTREMA 2:5"</formula>
    </cfRule>
    <cfRule type="cellIs" dxfId="1631" priority="55" operator="equal">
      <formula>"EXTREMA 5:4"</formula>
    </cfRule>
    <cfRule type="cellIs" dxfId="1630" priority="56" operator="equal">
      <formula>"EXTREMA 4:4"</formula>
    </cfRule>
    <cfRule type="cellIs" dxfId="1629" priority="57" operator="equal">
      <formula>"EXTREMA 3:4"</formula>
    </cfRule>
    <cfRule type="cellIs" dxfId="1628" priority="58" operator="equal">
      <formula>"EXTREMA 5:3"</formula>
    </cfRule>
    <cfRule type="cellIs" dxfId="1627" priority="59" operator="equal">
      <formula>"ALTA 1:5"</formula>
    </cfRule>
    <cfRule type="cellIs" dxfId="1626" priority="60" operator="equal">
      <formula>"ALTA 2:4"</formula>
    </cfRule>
    <cfRule type="cellIs" dxfId="1625" priority="61" operator="equal">
      <formula>"ALTA 1:4"</formula>
    </cfRule>
    <cfRule type="cellIs" dxfId="1624" priority="62" operator="equal">
      <formula>"ALTA 4:3"</formula>
    </cfRule>
    <cfRule type="cellIs" dxfId="1623" priority="63" operator="equal">
      <formula>"ALTA 3:3"</formula>
    </cfRule>
    <cfRule type="cellIs" dxfId="1622" priority="64" operator="equal">
      <formula>"ALTA 5:2"</formula>
    </cfRule>
    <cfRule type="cellIs" dxfId="1621" priority="65" operator="equal">
      <formula>"ALTA 4:2"</formula>
    </cfRule>
    <cfRule type="cellIs" dxfId="1620" priority="66" operator="equal">
      <formula>"ALTA 5:1"</formula>
    </cfRule>
    <cfRule type="cellIs" dxfId="1619" priority="67" operator="equal">
      <formula>"MODERADA 2:3"</formula>
    </cfRule>
    <cfRule type="cellIs" dxfId="1618" priority="68" operator="equal">
      <formula>"MODERADA 1:3"</formula>
    </cfRule>
    <cfRule type="cellIs" dxfId="1617" priority="69" operator="equal">
      <formula>"MODERADA 3:2"</formula>
    </cfRule>
    <cfRule type="cellIs" dxfId="1616" priority="70" operator="equal">
      <formula>"MODERADA 4:1"</formula>
    </cfRule>
    <cfRule type="cellIs" dxfId="1615" priority="71" operator="equal">
      <formula>"BAJA 2:2"</formula>
    </cfRule>
    <cfRule type="cellIs" dxfId="1614" priority="72" operator="equal">
      <formula>"BAJA 1:2"</formula>
    </cfRule>
    <cfRule type="cellIs" dxfId="1613" priority="73" operator="equal">
      <formula>"BAJA 3:1"</formula>
    </cfRule>
    <cfRule type="cellIs" dxfId="1612" priority="74" operator="equal">
      <formula>"BAJA 2:1"</formula>
    </cfRule>
    <cfRule type="cellIs" dxfId="1611" priority="75" operator="equal">
      <formula>"BAJA 1:1"</formula>
    </cfRule>
  </conditionalFormatting>
  <conditionalFormatting sqref="M19">
    <cfRule type="cellIs" dxfId="1610" priority="26" operator="equal">
      <formula>"EXTREMA 5:5"</formula>
    </cfRule>
    <cfRule type="cellIs" dxfId="1609" priority="27" operator="equal">
      <formula>"EXTREMA 4:5"</formula>
    </cfRule>
    <cfRule type="cellIs" dxfId="1608" priority="28" operator="equal">
      <formula>"EXTREMA 3:5"</formula>
    </cfRule>
    <cfRule type="cellIs" dxfId="1607" priority="29" operator="equal">
      <formula>"EXTREMA 2:5"</formula>
    </cfRule>
    <cfRule type="cellIs" dxfId="1606" priority="30" operator="equal">
      <formula>"EXTREMA 5:4"</formula>
    </cfRule>
    <cfRule type="cellIs" dxfId="1605" priority="31" operator="equal">
      <formula>"EXTREMA 4:4"</formula>
    </cfRule>
    <cfRule type="cellIs" dxfId="1604" priority="32" operator="equal">
      <formula>"EXTREMA 3:4"</formula>
    </cfRule>
    <cfRule type="cellIs" dxfId="1603" priority="33" operator="equal">
      <formula>"EXTREMA 5:3"</formula>
    </cfRule>
    <cfRule type="cellIs" dxfId="1602" priority="34" operator="equal">
      <formula>"ALTA 1:5"</formula>
    </cfRule>
    <cfRule type="cellIs" dxfId="1601" priority="35" operator="equal">
      <formula>"ALTA 2:4"</formula>
    </cfRule>
    <cfRule type="cellIs" dxfId="1600" priority="36" operator="equal">
      <formula>"ALTA 1:4"</formula>
    </cfRule>
    <cfRule type="cellIs" dxfId="1599" priority="37" operator="equal">
      <formula>"ALTA 4:3"</formula>
    </cfRule>
    <cfRule type="cellIs" dxfId="1598" priority="38" operator="equal">
      <formula>"ALTA 3:3"</formula>
    </cfRule>
    <cfRule type="cellIs" dxfId="1597" priority="39" operator="equal">
      <formula>"ALTA 5:2"</formula>
    </cfRule>
    <cfRule type="cellIs" dxfId="1596" priority="40" operator="equal">
      <formula>"ALTA 4:2"</formula>
    </cfRule>
    <cfRule type="cellIs" dxfId="1595" priority="41" operator="equal">
      <formula>"ALTA 5:1"</formula>
    </cfRule>
    <cfRule type="cellIs" dxfId="1594" priority="42" operator="equal">
      <formula>"MODERADA 2:3"</formula>
    </cfRule>
    <cfRule type="cellIs" dxfId="1593" priority="43" operator="equal">
      <formula>"MODERADA 1:3"</formula>
    </cfRule>
    <cfRule type="cellIs" dxfId="1592" priority="44" operator="equal">
      <formula>"MODERADA 3:2"</formula>
    </cfRule>
    <cfRule type="cellIs" dxfId="1591" priority="45" operator="equal">
      <formula>"MODERADA 4:1"</formula>
    </cfRule>
    <cfRule type="cellIs" dxfId="1590" priority="46" operator="equal">
      <formula>"BAJA 2:2"</formula>
    </cfRule>
    <cfRule type="cellIs" dxfId="1589" priority="47" operator="equal">
      <formula>"BAJA 1:2"</formula>
    </cfRule>
    <cfRule type="cellIs" dxfId="1588" priority="48" operator="equal">
      <formula>"BAJA 3:1"</formula>
    </cfRule>
    <cfRule type="cellIs" dxfId="1587" priority="49" operator="equal">
      <formula>"BAJA 2:1"</formula>
    </cfRule>
    <cfRule type="cellIs" dxfId="1586" priority="50" operator="equal">
      <formula>"BAJA 1:1"</formula>
    </cfRule>
  </conditionalFormatting>
  <dataValidations disablePrompts="1" count="14">
    <dataValidation type="list" allowBlank="1" showInputMessage="1" showErrorMessage="1" prompt="Seleccione el tipo de riesgo de acuerdo a la lista desplegable" sqref="G25 G23 G21 G19 G8:G16">
      <formula1>$AH$28:$AH$37</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H19 H21 AU21 H25 H12 H16 AU8 AU12 AU16 AU25">
      <formula1>$AI$28:$AI$32</formula1>
    </dataValidation>
    <dataValidation errorStyle="warning" allowBlank="1" errorTitle="ERROR DE CALIFICACION" error="Califique:_x000a_1 para BAJO_x000a_2 para MEDIO_x000a_3 para ALTO" promptTitle="CALIFIQUE" prompt="1 - BAJO_x000a_2 - MEDIO_x000a_3 - ALTO" sqref="K8:L8 K25:L25 K16:L16 I8 I12 I16 I25 K12:L12 AV8 AV12 AV16 AV25 AY16:AZ16 AY25:AZ25 AY8:AZ8 AY12:AZ12 K21:L21 I21 AV21 AY21:AZ21 I23 K23:L23 I19 K19:L19 AV23 AY23"/>
    <dataValidation type="list" allowBlank="1" showInputMessage="1" showErrorMessage="1" promptTitle="CALIFIQUE" prompt="1 - Insignificante_x000a_2 - Menor_x000a_3 - Moderado_x000a_4 - Mayor_x000a_5 - Catastrófico" sqref="J8 AX23 J23 J19 J21 AX21 J12 J25 J16 AX8 AX12 AX16 AX25">
      <formula1>$AI$28:$AI$32</formula1>
    </dataValidation>
    <dataValidation type="list" allowBlank="1" showInputMessage="1" showErrorMessage="1" sqref="S16 S19 S23 S21 S8:S12 S25">
      <formula1>$S$30:$S$33</formula1>
    </dataValidation>
    <dataValidation type="list" allowBlank="1" showInputMessage="1" showErrorMessage="1" sqref="AS25 AS8:AS19 AS21:AS23 AQ23:AR25 AQ8:AR16 AQ19:AR19 AQ21:AR21">
      <formula1>$AQ$98:$AQ$100</formula1>
    </dataValidation>
    <dataValidation type="list" allowBlank="1" showInputMessage="1" showErrorMessage="1" sqref="AT8:AT19 AW25 AW21:AW23 AW8:AW19 AT21:AT23 AT25">
      <formula1>$AT$98:$AT$100</formula1>
    </dataValidation>
    <dataValidation type="list" allowBlank="1" showInputMessage="1" showErrorMessage="1" sqref="AA8:AA16 AA23:AA25 AA19 AA21">
      <formula1>$AA$98:$AA$99</formula1>
    </dataValidation>
    <dataValidation type="list" allowBlank="1" showInputMessage="1" showErrorMessage="1" sqref="AC8:AC16 AC23:AC25 AC19 AC21">
      <formula1>$AC$98:$AC$99</formula1>
    </dataValidation>
    <dataValidation type="list" allowBlank="1" showInputMessage="1" showErrorMessage="1" sqref="AE8:AE16 AE23:AE25 AE19 AE21">
      <formula1>$AE$98:$AE$99</formula1>
    </dataValidation>
    <dataValidation type="list" allowBlank="1" showInputMessage="1" showErrorMessage="1" sqref="AG21 AG8:AG16 AG19 AG23:AG25">
      <formula1>$AG$98:$AG$100</formula1>
    </dataValidation>
    <dataValidation type="list" allowBlank="1" showInputMessage="1" showErrorMessage="1" sqref="AI8:AI16 AI23:AI25 AI19 AI21">
      <formula1>$AI$98:$AI$99</formula1>
    </dataValidation>
    <dataValidation type="list" allowBlank="1" showInputMessage="1" showErrorMessage="1" sqref="AK8:AK16 AK21 AK19 AK23:AK25">
      <formula1>$AK$98:$AK$99</formula1>
    </dataValidation>
    <dataValidation type="list" allowBlank="1" showInputMessage="1" showErrorMessage="1" sqref="AM8:AM16 AM23:AM25 AM19 AM21">
      <formula1>$AM$98:$AM$100</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27"/>
  <sheetViews>
    <sheetView topLeftCell="A7" zoomScale="55" zoomScaleNormal="55" workbookViewId="0">
      <pane ySplit="1" topLeftCell="A12" activePane="bottomLeft" state="frozen"/>
      <selection activeCell="A6" sqref="A6:A20"/>
      <selection pane="bottomLeft" activeCell="A6" sqref="A6:A20"/>
    </sheetView>
  </sheetViews>
  <sheetFormatPr baseColWidth="10" defaultRowHeight="15"/>
  <cols>
    <col min="1" max="1" width="17" style="142" customWidth="1"/>
    <col min="2" max="2" width="38.88671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20" width="29.44140625" style="142" customWidth="1"/>
    <col min="21" max="21" width="25.109375" style="142" customWidth="1"/>
    <col min="22" max="22" width="11.5546875" style="142" customWidth="1"/>
    <col min="23" max="23" width="29.6640625" style="142" customWidth="1"/>
    <col min="24" max="24" width="26.5546875" style="142" customWidth="1"/>
    <col min="25" max="25" width="19.554687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48" width="11.5546875" style="142" customWidth="1"/>
    <col min="49" max="49" width="18.77734375" style="142" customWidth="1"/>
    <col min="50" max="50" width="11.5546875" style="142" customWidth="1"/>
    <col min="51" max="52" width="15" style="142" customWidth="1"/>
    <col min="53" max="53" width="12.5546875" style="142" customWidth="1"/>
    <col min="54" max="58" width="11.5546875" style="142" customWidth="1"/>
    <col min="59" max="59" width="22.33203125" style="142" customWidth="1"/>
    <col min="60" max="60" width="14.33203125" style="142" customWidth="1"/>
    <col min="61" max="62" width="11.5546875" style="142" customWidth="1"/>
    <col min="63" max="63" width="17.77734375" style="142" customWidth="1"/>
    <col min="64" max="64" width="20.77734375" style="142" customWidth="1"/>
    <col min="65" max="65" width="12.6640625" style="142" customWidth="1"/>
    <col min="66" max="66" width="11.5546875" style="142" customWidth="1"/>
    <col min="67" max="67" width="20.6640625" style="142" customWidth="1"/>
    <col min="68" max="68" width="15.88671875" style="142" customWidth="1"/>
    <col min="69" max="69" width="24" style="142" customWidth="1"/>
    <col min="70" max="70" width="44.33203125" style="142" customWidth="1"/>
    <col min="71" max="71" width="19.6640625" style="142" customWidth="1"/>
    <col min="72" max="72" width="28.109375" style="142" customWidth="1"/>
    <col min="73" max="73" width="24.21875" style="142" customWidth="1"/>
    <col min="74" max="74" width="11.5546875" style="142"/>
    <col min="75" max="76" width="20.44140625" style="142" customWidth="1"/>
    <col min="77" max="16384" width="11.5546875" style="142"/>
  </cols>
  <sheetData>
    <row r="1" spans="1:79" ht="27.75" customHeight="1">
      <c r="A1" s="689"/>
      <c r="B1" s="690" t="s">
        <v>0</v>
      </c>
      <c r="C1" s="690"/>
      <c r="D1" s="690"/>
      <c r="E1" s="690"/>
      <c r="F1" s="690"/>
      <c r="G1" s="690"/>
      <c r="H1" s="690"/>
      <c r="I1" s="141"/>
      <c r="J1" s="141"/>
      <c r="K1" s="141"/>
      <c r="L1" s="141"/>
      <c r="AZ1" s="141"/>
    </row>
    <row r="2" spans="1:79" ht="27.75" customHeight="1">
      <c r="A2" s="689"/>
      <c r="B2" s="691" t="s">
        <v>189</v>
      </c>
      <c r="C2" s="691"/>
      <c r="D2" s="691"/>
      <c r="E2" s="691"/>
      <c r="F2" s="691"/>
      <c r="G2" s="691"/>
      <c r="H2" s="691"/>
      <c r="I2" s="141"/>
      <c r="J2" s="141"/>
      <c r="K2" s="141"/>
      <c r="L2" s="141"/>
      <c r="AZ2" s="141"/>
    </row>
    <row r="3" spans="1:79" ht="27.75" customHeight="1">
      <c r="A3" s="689"/>
      <c r="B3" s="690" t="s">
        <v>2</v>
      </c>
      <c r="C3" s="690"/>
      <c r="D3" s="690"/>
      <c r="E3" s="690"/>
      <c r="F3" s="690"/>
      <c r="G3" s="690"/>
      <c r="H3" s="690"/>
      <c r="I3" s="141"/>
      <c r="J3" s="141"/>
      <c r="K3" s="141"/>
      <c r="L3" s="141"/>
      <c r="AZ3" s="141"/>
    </row>
    <row r="4" spans="1:79" ht="18.75" customHeight="1">
      <c r="E4" s="144"/>
      <c r="F4" s="144"/>
      <c r="G4" s="145"/>
      <c r="H4" s="141"/>
      <c r="I4" s="141"/>
      <c r="J4" s="141"/>
      <c r="K4" s="141"/>
      <c r="L4" s="141"/>
      <c r="AZ4" s="141"/>
    </row>
    <row r="5" spans="1:79" s="147" customFormat="1" ht="15" customHeight="1">
      <c r="A5" s="692" t="s">
        <v>190</v>
      </c>
      <c r="B5" s="692" t="s">
        <v>191</v>
      </c>
      <c r="C5" s="692" t="s">
        <v>192</v>
      </c>
      <c r="D5" s="693" t="s">
        <v>193</v>
      </c>
      <c r="E5" s="693"/>
      <c r="F5" s="693"/>
      <c r="G5" s="693"/>
      <c r="H5" s="693"/>
      <c r="I5" s="693"/>
      <c r="J5" s="693"/>
      <c r="K5" s="693"/>
      <c r="L5" s="693"/>
      <c r="M5" s="693"/>
      <c r="N5" s="146"/>
      <c r="O5" s="146"/>
      <c r="P5" s="146"/>
      <c r="Q5" s="146"/>
      <c r="R5" s="146"/>
      <c r="S5" s="693" t="s">
        <v>194</v>
      </c>
      <c r="T5" s="696" t="s">
        <v>195</v>
      </c>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4" t="s">
        <v>196</v>
      </c>
      <c r="AU5" s="694"/>
      <c r="AV5" s="694"/>
      <c r="AW5" s="694"/>
      <c r="AX5" s="694"/>
      <c r="AY5" s="694"/>
      <c r="AZ5" s="694"/>
      <c r="BA5" s="694"/>
      <c r="BB5" s="146"/>
      <c r="BC5" s="146"/>
      <c r="BD5" s="146"/>
      <c r="BE5" s="146"/>
      <c r="BF5" s="146"/>
      <c r="BG5" s="683" t="s">
        <v>197</v>
      </c>
      <c r="BH5" s="683"/>
      <c r="BI5" s="683"/>
      <c r="BJ5" s="683"/>
      <c r="BK5" s="683"/>
      <c r="BL5" s="684" t="s">
        <v>198</v>
      </c>
      <c r="BM5" s="684"/>
      <c r="BN5" s="684"/>
      <c r="BO5" s="684"/>
      <c r="BP5" s="684"/>
      <c r="BQ5" s="684"/>
      <c r="BR5" s="773" t="s">
        <v>199</v>
      </c>
      <c r="BS5" s="773"/>
      <c r="BT5" s="773"/>
      <c r="BU5" s="784" t="s">
        <v>200</v>
      </c>
      <c r="BV5" s="785"/>
      <c r="BW5" s="785"/>
      <c r="BX5" s="786"/>
      <c r="BY5" s="773" t="s">
        <v>201</v>
      </c>
      <c r="BZ5" s="773"/>
      <c r="CA5" s="773"/>
    </row>
    <row r="6" spans="1:79" s="147" customFormat="1" ht="15" customHeight="1">
      <c r="A6" s="692"/>
      <c r="B6" s="692"/>
      <c r="C6" s="692"/>
      <c r="D6" s="693" t="s">
        <v>202</v>
      </c>
      <c r="E6" s="693" t="s">
        <v>203</v>
      </c>
      <c r="F6" s="693" t="s">
        <v>204</v>
      </c>
      <c r="G6" s="699" t="s">
        <v>205</v>
      </c>
      <c r="H6" s="693" t="s">
        <v>206</v>
      </c>
      <c r="I6" s="693"/>
      <c r="J6" s="693" t="s">
        <v>207</v>
      </c>
      <c r="K6" s="693"/>
      <c r="L6" s="148"/>
      <c r="M6" s="693" t="s">
        <v>208</v>
      </c>
      <c r="N6" s="146"/>
      <c r="O6" s="146"/>
      <c r="P6" s="146"/>
      <c r="Q6" s="146"/>
      <c r="R6" s="146"/>
      <c r="S6" s="693"/>
      <c r="T6" s="695" t="s">
        <v>209</v>
      </c>
      <c r="U6" s="695"/>
      <c r="V6" s="695"/>
      <c r="W6" s="695"/>
      <c r="X6" s="695"/>
      <c r="Y6" s="695"/>
      <c r="Z6" s="695"/>
      <c r="AA6" s="686" t="s">
        <v>210</v>
      </c>
      <c r="AB6" s="686"/>
      <c r="AC6" s="686"/>
      <c r="AD6" s="686"/>
      <c r="AE6" s="686"/>
      <c r="AF6" s="686"/>
      <c r="AG6" s="686"/>
      <c r="AH6" s="686"/>
      <c r="AI6" s="686"/>
      <c r="AJ6" s="686"/>
      <c r="AK6" s="686"/>
      <c r="AL6" s="686"/>
      <c r="AM6" s="686"/>
      <c r="AN6" s="686"/>
      <c r="AO6" s="686"/>
      <c r="AP6" s="686"/>
      <c r="AQ6" s="687" t="s">
        <v>211</v>
      </c>
      <c r="AR6" s="687" t="s">
        <v>212</v>
      </c>
      <c r="AS6" s="687" t="s">
        <v>213</v>
      </c>
      <c r="AT6" s="694"/>
      <c r="AU6" s="694"/>
      <c r="AV6" s="694"/>
      <c r="AW6" s="694"/>
      <c r="AX6" s="694"/>
      <c r="AY6" s="694"/>
      <c r="AZ6" s="694"/>
      <c r="BA6" s="694"/>
      <c r="BB6" s="146"/>
      <c r="BC6" s="146"/>
      <c r="BD6" s="146"/>
      <c r="BE6" s="146"/>
      <c r="BF6" s="146"/>
      <c r="BG6" s="683"/>
      <c r="BH6" s="683"/>
      <c r="BI6" s="683"/>
      <c r="BJ6" s="683"/>
      <c r="BK6" s="683"/>
      <c r="BL6" s="684"/>
      <c r="BM6" s="684"/>
      <c r="BN6" s="684"/>
      <c r="BO6" s="684"/>
      <c r="BP6" s="684"/>
      <c r="BQ6" s="684"/>
      <c r="BR6" s="773"/>
      <c r="BS6" s="773"/>
      <c r="BT6" s="773"/>
      <c r="BU6" s="787"/>
      <c r="BV6" s="788"/>
      <c r="BW6" s="788"/>
      <c r="BX6" s="789"/>
      <c r="BY6" s="773"/>
      <c r="BZ6" s="773"/>
      <c r="CA6" s="773"/>
    </row>
    <row r="7" spans="1:79" s="147" customFormat="1" ht="168" customHeight="1">
      <c r="A7" s="692"/>
      <c r="B7" s="692"/>
      <c r="C7" s="692"/>
      <c r="D7" s="693"/>
      <c r="E7" s="693"/>
      <c r="F7" s="693"/>
      <c r="G7" s="699"/>
      <c r="H7" s="693"/>
      <c r="I7" s="693"/>
      <c r="J7" s="693"/>
      <c r="K7" s="693"/>
      <c r="L7" s="148"/>
      <c r="M7" s="693"/>
      <c r="N7" s="149" t="s">
        <v>214</v>
      </c>
      <c r="O7" s="149" t="s">
        <v>215</v>
      </c>
      <c r="P7" s="149" t="s">
        <v>216</v>
      </c>
      <c r="Q7" s="149" t="s">
        <v>217</v>
      </c>
      <c r="R7" s="149" t="s">
        <v>218</v>
      </c>
      <c r="S7" s="693"/>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687"/>
      <c r="AR7" s="688"/>
      <c r="AS7" s="688"/>
      <c r="AT7" s="154" t="s">
        <v>236</v>
      </c>
      <c r="AU7" s="694" t="s">
        <v>206</v>
      </c>
      <c r="AV7" s="694"/>
      <c r="AW7" s="154" t="s">
        <v>237</v>
      </c>
      <c r="AX7" s="694" t="s">
        <v>207</v>
      </c>
      <c r="AY7" s="694"/>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1697</v>
      </c>
      <c r="BY7" s="157" t="s">
        <v>249</v>
      </c>
      <c r="BZ7" s="157" t="s">
        <v>250</v>
      </c>
      <c r="CA7" s="157" t="s">
        <v>251</v>
      </c>
    </row>
    <row r="8" spans="1:79" ht="88.5" customHeight="1">
      <c r="A8" s="734" t="s">
        <v>665</v>
      </c>
      <c r="B8" s="734" t="s">
        <v>666</v>
      </c>
      <c r="C8" s="697" t="s">
        <v>667</v>
      </c>
      <c r="D8" s="701" t="s">
        <v>668</v>
      </c>
      <c r="E8" s="701" t="s">
        <v>669</v>
      </c>
      <c r="F8" s="701" t="s">
        <v>670</v>
      </c>
      <c r="G8" s="705" t="s">
        <v>18</v>
      </c>
      <c r="H8" s="698">
        <v>4</v>
      </c>
      <c r="I8" s="704" t="str">
        <f>IF(H8=5,"CASI SEGURO",IF(H8=4,"PROBABLE",IF(H8=3,"POSIBLE",IF(H8=2,"IMPROBABLE","RARA VEZ"))))</f>
        <v>PROBABLE</v>
      </c>
      <c r="J8" s="705">
        <v>3</v>
      </c>
      <c r="K8" s="704" t="str">
        <f>IF(J8=1,"INSIGNIFICANTE",IF(J8=2,"MENOR",IF(J8=3,"MODERADO",IF(J8=4,"MAYOR","CATASTRÓFICO"))))</f>
        <v>MODERADO</v>
      </c>
      <c r="L8" s="704">
        <f t="shared" ref="L8:L11" si="0">IF(J8=2,H8+20,IF(J8=3,H8+30,IF(J8=4,H8+40,IF(J8=5,H8+50,H8+10))))</f>
        <v>34</v>
      </c>
      <c r="M8" s="719" t="str">
        <f>IF(J8=1,$N$8,IF(J8=2,$O$8,IF(J8=3,$P$8,IF(J8=4,$Q$8,$R$8))))</f>
        <v>ALTA 4:3</v>
      </c>
      <c r="N8" s="715" t="str">
        <f>IF($L8=11,"BAJA 1:1",IF($L8=12,"BAJA 2:1",IF($L8=13,"BAJA 3:1",IF($L8=14,"MODERADA 4:1","ALTA 5:1"))))</f>
        <v>ALTA 5:1</v>
      </c>
      <c r="O8" s="723" t="str">
        <f>IF($L8=21,"BAJA 1:2",IF($L8=22,"BAJA 2:2",IF($L8=23,"MODERADA 3:2",IF($L8=24,"ALTA 4:2","ALTA 5:2"))))</f>
        <v>ALTA 5:2</v>
      </c>
      <c r="P8" s="723" t="str">
        <f>IF($L8=31,"MODERADA 1:3",IF($L8=32,"MODERADA 2:3",IF($L8=33,"ALTA 3:3",IF($L8=34,"ALTA 4:3","EXTREMA 5:3"))))</f>
        <v>ALTA 4:3</v>
      </c>
      <c r="Q8" s="723" t="str">
        <f>IF($L8=41,"ALTA 1:4",IF($L8=42,"ALTA 2:4",IF($L8=43,"EXTREMA 3:4",IF($L8=44,"EXTREMA 4:4","EXTREMA 5:4"))))</f>
        <v>EXTREMA 5:4</v>
      </c>
      <c r="R8" s="710" t="str">
        <f>IF($L8=51,"ALTA 1:5",IF($L8=52,"EXTREMA 2:5",IF($L8=53,"EXTREMA 3:5",IF($L8=54,"EXTREMA 4:5","EXTREMA 5:5"))))</f>
        <v>EXTREMA 5:5</v>
      </c>
      <c r="S8" s="701" t="s">
        <v>257</v>
      </c>
      <c r="T8" s="195" t="s">
        <v>671</v>
      </c>
      <c r="U8" s="196" t="s">
        <v>672</v>
      </c>
      <c r="V8" s="197" t="s">
        <v>295</v>
      </c>
      <c r="W8" s="198" t="s">
        <v>673</v>
      </c>
      <c r="X8" s="195" t="s">
        <v>674</v>
      </c>
      <c r="Y8" s="199" t="s">
        <v>675</v>
      </c>
      <c r="Z8" s="200" t="s">
        <v>267</v>
      </c>
      <c r="AA8" s="200" t="s">
        <v>264</v>
      </c>
      <c r="AB8" s="200">
        <f t="shared" ref="AB8:AB33" si="1">IF(AA8 = "Asignado",$AB$105,IF(AA8="No asignado",0,""))</f>
        <v>15</v>
      </c>
      <c r="AC8" s="200" t="s">
        <v>265</v>
      </c>
      <c r="AD8" s="200">
        <f t="shared" ref="AD8:AD31" si="2">IF(AC8 = "Adecuado",$AB$105,IF(AC8="No adecuado",0,""))</f>
        <v>15</v>
      </c>
      <c r="AE8" s="200" t="s">
        <v>266</v>
      </c>
      <c r="AF8" s="200">
        <f t="shared" ref="AF8:AF31" si="3">IF(AE8 = "Oportuna",$AB$105,IF(AE8="Inoportuna",0,""))</f>
        <v>15</v>
      </c>
      <c r="AG8" s="200" t="s">
        <v>267</v>
      </c>
      <c r="AH8" s="200">
        <f t="shared" ref="AH8:AH31" si="4">IF(AG8 = "Prevenir",$AB$105,IF(AG8="Detectar",$AB$106,IF(AG8="No es un control",0,"")))</f>
        <v>15</v>
      </c>
      <c r="AI8" s="200" t="s">
        <v>268</v>
      </c>
      <c r="AJ8" s="200">
        <f t="shared" ref="AJ8:AJ31" si="5">IF(AI8 = "Confiable",$AB$105,IF(AI8="No confiable",0,""))</f>
        <v>15</v>
      </c>
      <c r="AK8" s="201" t="s">
        <v>281</v>
      </c>
      <c r="AL8" s="200">
        <f t="shared" ref="AL8:AL31" si="6">IF(AK8 = "Se investigan y resuelven oportunamente",$AB$105,IF(AK8="No se investigan y resuelven oportunamente",0,""))</f>
        <v>15</v>
      </c>
      <c r="AM8" s="200" t="s">
        <v>270</v>
      </c>
      <c r="AN8" s="200">
        <f t="shared" ref="AN8:AN31" si="7">IF(AM8 = "Completa",$AB$105,IF(AM8="Incompleta",$AB$106,IF(AM8="No existe",0,"")))</f>
        <v>15</v>
      </c>
      <c r="AO8" s="200">
        <f>+AB8+AD8+AF8+AH8+AJ8+AL8+AN8</f>
        <v>105</v>
      </c>
      <c r="AP8" s="200" t="str">
        <f>+IF(AO8&gt;96,"Fuerte",IF(AO8&lt;86,"Débil","Moderado"))</f>
        <v>Fuerte</v>
      </c>
      <c r="AQ8" s="200" t="s">
        <v>271</v>
      </c>
      <c r="AR8" s="200" t="s">
        <v>271</v>
      </c>
      <c r="AS8" s="702" t="s">
        <v>271</v>
      </c>
      <c r="AT8" s="724" t="s">
        <v>272</v>
      </c>
      <c r="AU8" s="725">
        <v>3</v>
      </c>
      <c r="AV8" s="712" t="str">
        <f>IF(AU8=5,"CASI SEGURO",IF(AU8=4,"PROBABLE",IF(AU8=3,"POSIBLE",IF(AU8=2,"IMPROBABLE","RARA VEZ"))))</f>
        <v>POSIBLE</v>
      </c>
      <c r="AW8" s="724" t="s">
        <v>272</v>
      </c>
      <c r="AX8" s="724">
        <v>3</v>
      </c>
      <c r="AY8" s="712" t="str">
        <f>IF(AX8=1,"INSIGNIFICANTE",IF(AX8=2,"MENOR",IF(AX8=3,"MODERADO",IF(AX8=4,"MAYOR","CATASTRÓFICO"))))</f>
        <v>MODERADO</v>
      </c>
      <c r="AZ8" s="712">
        <f>IF(AX8=2,AU8+20,IF(AX8=3,AU8+30,IF(AX8=4,AU8+40,IF(AX8=5,AU8+50,AU8+10))))</f>
        <v>33</v>
      </c>
      <c r="BA8" s="714" t="str">
        <f>IF(AX8=1,$BB8,IF(AX8=2,$BC$8,IF(AX8=3,$BD$8,IF(AX8=4,$BE$8,$BF$8))))</f>
        <v>ALTA 3:3</v>
      </c>
      <c r="BB8" s="715" t="str">
        <f>IF($AZ8=11,"BAJA 1:1",IF($AZ8=12,"BAJA 2:1",IF($AZ8=13,"BAJA 3:1",IF($AZ8=14,"MODERADA 4:1","ALTA 5:1"))))</f>
        <v>ALTA 5:1</v>
      </c>
      <c r="BC8" s="723" t="str">
        <f>IF($AZ8=21,"BAJA 1:2",IF($AZ8=22,"BAJA 2:2",IF($AZ8=23,"MODERADA 3:2",IF($AZ8=24,"ALTA 4:2","ALTA 5:2"))))</f>
        <v>ALTA 5:2</v>
      </c>
      <c r="BD8" s="723" t="str">
        <f>IF($AZ8=31,"MODERADA 1:3",IF($AZ8=32,"MODERADA 2:3",IF($AZ8=33,"ALTA 3:3",IF($AZ8=34,"ALTA 4:3","EXTREMA 5:3"))))</f>
        <v>ALTA 3:3</v>
      </c>
      <c r="BE8" s="723" t="str">
        <f>IF($AZ8=41,"ALTA 1:4",IF($AZ8=42,"ALTA 2:4",IF($AZ8=43,"EXTREMA 3:4",IF($AZ8=44,"EXTREMA 4:4","EXTREMA 5:4"))))</f>
        <v>EXTREMA 5:4</v>
      </c>
      <c r="BF8" s="710" t="str">
        <f>IF($AZ8=51,"ALTA 1:5",IF($AZ8=52,"EXTREMA 2:5",IF($AZ8=53,"EXTREMA 3:5",IF($AZ8=54,"EXTREMA 4:5","EXTREMA 5:5"))))</f>
        <v>EXTREMA 5:5</v>
      </c>
      <c r="BG8" s="777" t="s">
        <v>676</v>
      </c>
      <c r="BH8" s="724" t="s">
        <v>677</v>
      </c>
      <c r="BI8" s="779">
        <v>43891</v>
      </c>
      <c r="BJ8" s="779">
        <v>44196</v>
      </c>
      <c r="BK8" s="724" t="s">
        <v>678</v>
      </c>
      <c r="BL8" s="724" t="s">
        <v>679</v>
      </c>
      <c r="BM8" s="724" t="s">
        <v>680</v>
      </c>
      <c r="BN8" s="724" t="s">
        <v>681</v>
      </c>
      <c r="BO8" s="777" t="s">
        <v>682</v>
      </c>
      <c r="BP8" s="724" t="s">
        <v>683</v>
      </c>
      <c r="BQ8" s="777" t="s">
        <v>684</v>
      </c>
      <c r="BR8" s="724" t="s">
        <v>1579</v>
      </c>
      <c r="BS8" s="776">
        <v>1</v>
      </c>
      <c r="BT8" s="724" t="s">
        <v>1580</v>
      </c>
      <c r="BU8" s="724"/>
      <c r="BV8" s="724"/>
      <c r="BW8" s="724"/>
      <c r="BX8" s="689"/>
      <c r="BY8" s="724"/>
      <c r="BZ8" s="724"/>
      <c r="CA8" s="724"/>
    </row>
    <row r="9" spans="1:79" ht="71.25" customHeight="1">
      <c r="A9" s="701"/>
      <c r="B9" s="701"/>
      <c r="C9" s="697"/>
      <c r="D9" s="701"/>
      <c r="E9" s="701"/>
      <c r="F9" s="701"/>
      <c r="G9" s="705"/>
      <c r="H9" s="698"/>
      <c r="I9" s="704"/>
      <c r="J9" s="705"/>
      <c r="K9" s="704"/>
      <c r="L9" s="704">
        <f t="shared" si="0"/>
        <v>10</v>
      </c>
      <c r="M9" s="719"/>
      <c r="N9" s="715"/>
      <c r="O9" s="723"/>
      <c r="P9" s="723"/>
      <c r="Q9" s="723"/>
      <c r="R9" s="710"/>
      <c r="S9" s="701"/>
      <c r="T9" s="202" t="s">
        <v>685</v>
      </c>
      <c r="U9" s="195" t="s">
        <v>686</v>
      </c>
      <c r="V9" s="203" t="s">
        <v>295</v>
      </c>
      <c r="W9" s="195" t="s">
        <v>687</v>
      </c>
      <c r="X9" s="195" t="s">
        <v>688</v>
      </c>
      <c r="Y9" s="204" t="s">
        <v>689</v>
      </c>
      <c r="Z9" s="205" t="s">
        <v>267</v>
      </c>
      <c r="AA9" s="205" t="s">
        <v>264</v>
      </c>
      <c r="AB9" s="200">
        <f t="shared" si="1"/>
        <v>15</v>
      </c>
      <c r="AC9" s="205" t="s">
        <v>265</v>
      </c>
      <c r="AD9" s="200">
        <f t="shared" si="2"/>
        <v>15</v>
      </c>
      <c r="AE9" s="205" t="s">
        <v>266</v>
      </c>
      <c r="AF9" s="200">
        <f t="shared" si="3"/>
        <v>15</v>
      </c>
      <c r="AG9" s="205" t="s">
        <v>267</v>
      </c>
      <c r="AH9" s="200">
        <f t="shared" si="4"/>
        <v>15</v>
      </c>
      <c r="AI9" s="205" t="s">
        <v>268</v>
      </c>
      <c r="AJ9" s="200">
        <f t="shared" si="5"/>
        <v>15</v>
      </c>
      <c r="AK9" s="204" t="s">
        <v>281</v>
      </c>
      <c r="AL9" s="200">
        <f t="shared" si="6"/>
        <v>15</v>
      </c>
      <c r="AM9" s="205" t="s">
        <v>270</v>
      </c>
      <c r="AN9" s="200">
        <f t="shared" si="7"/>
        <v>15</v>
      </c>
      <c r="AO9" s="200">
        <f t="shared" ref="AO9:AO31" si="8">+AB9+AD9+AF9+AH9+AJ9+AL9+AN9</f>
        <v>105</v>
      </c>
      <c r="AP9" s="200" t="str">
        <f t="shared" ref="AP9:AP28" si="9">+IF(AO9&gt;96,"Fuerte",IF(AO9&lt;86,"Débil","Moderado"))</f>
        <v>Fuerte</v>
      </c>
      <c r="AQ9" s="205" t="s">
        <v>271</v>
      </c>
      <c r="AR9" s="200" t="s">
        <v>271</v>
      </c>
      <c r="AS9" s="703"/>
      <c r="AT9" s="689"/>
      <c r="AU9" s="726"/>
      <c r="AV9" s="713"/>
      <c r="AW9" s="689"/>
      <c r="AX9" s="689"/>
      <c r="AY9" s="713"/>
      <c r="AZ9" s="713">
        <f t="shared" ref="AZ9:AZ11" si="10">IF(AX9=2,AV9+20,IF(AX9=3,AV9+30,IF(AX9=4,AV9+40,IF(AX9=5,AV9+50,AV9+10))))</f>
        <v>10</v>
      </c>
      <c r="BA9" s="706"/>
      <c r="BB9" s="715"/>
      <c r="BC9" s="723"/>
      <c r="BD9" s="723"/>
      <c r="BE9" s="723"/>
      <c r="BF9" s="710"/>
      <c r="BG9" s="778"/>
      <c r="BH9" s="689"/>
      <c r="BI9" s="689"/>
      <c r="BJ9" s="689"/>
      <c r="BK9" s="689"/>
      <c r="BL9" s="689"/>
      <c r="BM9" s="689"/>
      <c r="BN9" s="689"/>
      <c r="BO9" s="778"/>
      <c r="BP9" s="689"/>
      <c r="BQ9" s="778"/>
      <c r="BR9" s="689"/>
      <c r="BS9" s="689"/>
      <c r="BT9" s="689"/>
      <c r="BU9" s="689"/>
      <c r="BV9" s="689"/>
      <c r="BW9" s="689"/>
      <c r="BX9" s="689"/>
      <c r="BY9" s="689"/>
      <c r="BZ9" s="689"/>
      <c r="CA9" s="689"/>
    </row>
    <row r="10" spans="1:79" ht="71.25" customHeight="1">
      <c r="A10" s="701"/>
      <c r="B10" s="701"/>
      <c r="C10" s="697"/>
      <c r="D10" s="701"/>
      <c r="E10" s="701"/>
      <c r="F10" s="701"/>
      <c r="G10" s="705"/>
      <c r="H10" s="698"/>
      <c r="I10" s="704"/>
      <c r="J10" s="705"/>
      <c r="K10" s="704"/>
      <c r="L10" s="704">
        <f t="shared" si="0"/>
        <v>10</v>
      </c>
      <c r="M10" s="719"/>
      <c r="N10" s="715"/>
      <c r="O10" s="723"/>
      <c r="P10" s="723"/>
      <c r="Q10" s="723"/>
      <c r="R10" s="710"/>
      <c r="S10" s="774"/>
      <c r="T10" s="206" t="s">
        <v>690</v>
      </c>
      <c r="U10" s="206" t="s">
        <v>691</v>
      </c>
      <c r="V10" s="206" t="s">
        <v>295</v>
      </c>
      <c r="W10" s="206" t="s">
        <v>692</v>
      </c>
      <c r="X10" s="206" t="s">
        <v>674</v>
      </c>
      <c r="Y10" s="207" t="s">
        <v>693</v>
      </c>
      <c r="Z10" s="207" t="s">
        <v>267</v>
      </c>
      <c r="AA10" s="207" t="s">
        <v>264</v>
      </c>
      <c r="AB10" s="207">
        <f t="shared" si="1"/>
        <v>15</v>
      </c>
      <c r="AC10" s="207" t="s">
        <v>265</v>
      </c>
      <c r="AD10" s="207">
        <f t="shared" si="2"/>
        <v>15</v>
      </c>
      <c r="AE10" s="207" t="s">
        <v>266</v>
      </c>
      <c r="AF10" s="207">
        <f t="shared" si="3"/>
        <v>15</v>
      </c>
      <c r="AG10" s="207" t="s">
        <v>267</v>
      </c>
      <c r="AH10" s="207">
        <f t="shared" si="4"/>
        <v>15</v>
      </c>
      <c r="AI10" s="207" t="s">
        <v>268</v>
      </c>
      <c r="AJ10" s="207">
        <f t="shared" si="5"/>
        <v>15</v>
      </c>
      <c r="AK10" s="207" t="s">
        <v>281</v>
      </c>
      <c r="AL10" s="207">
        <f t="shared" si="6"/>
        <v>15</v>
      </c>
      <c r="AM10" s="207" t="s">
        <v>270</v>
      </c>
      <c r="AN10" s="207">
        <f t="shared" si="7"/>
        <v>15</v>
      </c>
      <c r="AO10" s="207">
        <f t="shared" si="8"/>
        <v>105</v>
      </c>
      <c r="AP10" s="207" t="str">
        <f t="shared" si="9"/>
        <v>Fuerte</v>
      </c>
      <c r="AQ10" s="207" t="s">
        <v>333</v>
      </c>
      <c r="AR10" s="207" t="s">
        <v>333</v>
      </c>
      <c r="AS10" s="703"/>
      <c r="AT10" s="689"/>
      <c r="AU10" s="726"/>
      <c r="AV10" s="713"/>
      <c r="AW10" s="689"/>
      <c r="AX10" s="689"/>
      <c r="AY10" s="713"/>
      <c r="AZ10" s="713">
        <f t="shared" si="10"/>
        <v>10</v>
      </c>
      <c r="BA10" s="706"/>
      <c r="BB10" s="715"/>
      <c r="BC10" s="723"/>
      <c r="BD10" s="723"/>
      <c r="BE10" s="723"/>
      <c r="BF10" s="710"/>
      <c r="BG10" s="778"/>
      <c r="BH10" s="689"/>
      <c r="BI10" s="689"/>
      <c r="BJ10" s="689"/>
      <c r="BK10" s="689"/>
      <c r="BL10" s="689"/>
      <c r="BM10" s="689"/>
      <c r="BN10" s="689"/>
      <c r="BO10" s="778"/>
      <c r="BP10" s="689"/>
      <c r="BQ10" s="778"/>
      <c r="BR10" s="689"/>
      <c r="BS10" s="689"/>
      <c r="BT10" s="689"/>
      <c r="BU10" s="689"/>
      <c r="BV10" s="689"/>
      <c r="BW10" s="689"/>
      <c r="BX10" s="689"/>
      <c r="BY10" s="689"/>
      <c r="BZ10" s="689"/>
      <c r="CA10" s="689"/>
    </row>
    <row r="11" spans="1:79" ht="71.25" customHeight="1">
      <c r="A11" s="701"/>
      <c r="B11" s="701"/>
      <c r="C11" s="697"/>
      <c r="D11" s="701"/>
      <c r="E11" s="701"/>
      <c r="F11" s="701"/>
      <c r="G11" s="705"/>
      <c r="H11" s="698"/>
      <c r="I11" s="704"/>
      <c r="J11" s="705"/>
      <c r="K11" s="704"/>
      <c r="L11" s="704">
        <f t="shared" si="0"/>
        <v>10</v>
      </c>
      <c r="M11" s="719"/>
      <c r="N11" s="715"/>
      <c r="O11" s="723"/>
      <c r="P11" s="723"/>
      <c r="Q11" s="723"/>
      <c r="R11" s="710"/>
      <c r="S11" s="774"/>
      <c r="T11" s="208"/>
      <c r="U11" s="208"/>
      <c r="V11" s="208"/>
      <c r="W11" s="208"/>
      <c r="X11" s="208"/>
      <c r="Y11" s="208"/>
      <c r="Z11" s="208"/>
      <c r="AA11" s="208"/>
      <c r="AB11" s="208" t="str">
        <f t="shared" si="1"/>
        <v/>
      </c>
      <c r="AC11" s="208"/>
      <c r="AD11" s="208" t="str">
        <f t="shared" si="2"/>
        <v/>
      </c>
      <c r="AE11" s="208"/>
      <c r="AF11" s="208" t="str">
        <f t="shared" si="3"/>
        <v/>
      </c>
      <c r="AG11" s="208"/>
      <c r="AH11" s="208" t="str">
        <f t="shared" si="4"/>
        <v/>
      </c>
      <c r="AI11" s="208"/>
      <c r="AJ11" s="208" t="str">
        <f t="shared" si="5"/>
        <v/>
      </c>
      <c r="AK11" s="208"/>
      <c r="AL11" s="208" t="str">
        <f t="shared" si="6"/>
        <v/>
      </c>
      <c r="AM11" s="208"/>
      <c r="AN11" s="208" t="str">
        <f t="shared" si="7"/>
        <v/>
      </c>
      <c r="AO11" s="208" t="e">
        <f t="shared" si="8"/>
        <v>#VALUE!</v>
      </c>
      <c r="AP11" s="208"/>
      <c r="AQ11" s="208"/>
      <c r="AR11" s="208"/>
      <c r="AS11" s="703"/>
      <c r="AT11" s="689"/>
      <c r="AU11" s="726"/>
      <c r="AV11" s="713"/>
      <c r="AW11" s="689"/>
      <c r="AX11" s="689"/>
      <c r="AY11" s="713"/>
      <c r="AZ11" s="713">
        <f t="shared" si="10"/>
        <v>10</v>
      </c>
      <c r="BA11" s="706"/>
      <c r="BB11" s="715"/>
      <c r="BC11" s="723"/>
      <c r="BD11" s="723"/>
      <c r="BE11" s="723"/>
      <c r="BF11" s="710"/>
      <c r="BG11" s="778"/>
      <c r="BH11" s="689"/>
      <c r="BI11" s="689"/>
      <c r="BJ11" s="689"/>
      <c r="BK11" s="689"/>
      <c r="BL11" s="689"/>
      <c r="BM11" s="689"/>
      <c r="BN11" s="689"/>
      <c r="BO11" s="778"/>
      <c r="BP11" s="689"/>
      <c r="BQ11" s="778"/>
      <c r="BR11" s="689"/>
      <c r="BS11" s="689"/>
      <c r="BT11" s="689"/>
      <c r="BU11" s="689"/>
      <c r="BV11" s="689"/>
      <c r="BW11" s="689"/>
      <c r="BX11" s="689"/>
      <c r="BY11" s="689"/>
      <c r="BZ11" s="689"/>
      <c r="CA11" s="689"/>
    </row>
    <row r="12" spans="1:79" ht="92.25" customHeight="1">
      <c r="A12" s="734" t="s">
        <v>665</v>
      </c>
      <c r="B12" s="734" t="s">
        <v>666</v>
      </c>
      <c r="C12" s="734" t="s">
        <v>694</v>
      </c>
      <c r="D12" s="734" t="s">
        <v>695</v>
      </c>
      <c r="E12" s="734" t="s">
        <v>696</v>
      </c>
      <c r="F12" s="734" t="s">
        <v>697</v>
      </c>
      <c r="G12" s="718" t="s">
        <v>305</v>
      </c>
      <c r="H12" s="716">
        <v>4</v>
      </c>
      <c r="I12" s="717" t="str">
        <f>IF(H12=5,"CASI SEGURO",IF(H12=4,"PROBABLE",IF(H12=3,"POSIBLE",IF(H12=2,"IMPROBABLE","RARA VEZ"))))</f>
        <v>PROBABLE</v>
      </c>
      <c r="J12" s="718">
        <v>3</v>
      </c>
      <c r="K12" s="717" t="str">
        <f>IF(J12=1,"INSIGNIFICANTE",IF(J12=2,"MENOR",IF(J12=3,"MODERADO",IF(J12=4,"MAYOR","CATASTRÓFICO"))))</f>
        <v>MODERADO</v>
      </c>
      <c r="L12" s="717">
        <f>IF(J12=2,H12+20,IF(J12=3,H12+30,IF(J12=4,H12+40,IF(J12=5,H12+50,H12+10))))</f>
        <v>34</v>
      </c>
      <c r="M12" s="739" t="str">
        <f>IF(J12=1,N12,IF(J12=2,O12,IF(J12=3,P12,IF(J12=4,Q12,R12))))</f>
        <v>ALTA 4:3</v>
      </c>
      <c r="N12" s="715" t="str">
        <f>IF($L12=11,"BAJA 1:1",IF($L12=12,"BAJA 2:1",IF($L12=13,"BAJA 3:1",IF($L12=14,"MODERADA 4:1","ALTA 5:1"))))</f>
        <v>ALTA 5:1</v>
      </c>
      <c r="O12" s="723" t="str">
        <f>IF($L12=21,"BAJA 1:2",IF($L12=22,"BAJA 2:2",IF($L12=23,"MODERADA 3:2",IF($L12=24,"ALTA 4:2","ALTA 5:2"))))</f>
        <v>ALTA 5:2</v>
      </c>
      <c r="P12" s="723" t="str">
        <f>IF($L12=31,"MODERADA 1:3",IF($L12=32,"MODERADA 2:3",IF($L12=33,"ALTA 3:3",IF($L12=34,"ALTA 4:3","EXTREMA 5:3"))))</f>
        <v>ALTA 4:3</v>
      </c>
      <c r="Q12" s="723" t="str">
        <f>IF($L12=41,"ALTA 1:4",IF($L12=42,"ALTA 2:4",IF($L12=43,"EXTREMA 3:4",IF($L12=44,"EXTREMA 4:4","EXTREMA 5:4"))))</f>
        <v>EXTREMA 5:4</v>
      </c>
      <c r="R12" s="710" t="str">
        <f>IF($L12=51,"ALTA 1:5",IF($L12=52,"EXTREMA 2:5",IF($L12=53,"EXTREMA 3:5",IF($L12=54,"EXTREMA 4:5","EXTREMA 5:5"))))</f>
        <v>EXTREMA 5:5</v>
      </c>
      <c r="S12" s="718" t="s">
        <v>257</v>
      </c>
      <c r="T12" s="209" t="s">
        <v>698</v>
      </c>
      <c r="U12" s="165" t="s">
        <v>699</v>
      </c>
      <c r="V12" s="164" t="s">
        <v>434</v>
      </c>
      <c r="W12" s="165" t="s">
        <v>700</v>
      </c>
      <c r="X12" s="165" t="s">
        <v>674</v>
      </c>
      <c r="Y12" s="204" t="s">
        <v>701</v>
      </c>
      <c r="Z12" s="210" t="s">
        <v>267</v>
      </c>
      <c r="AA12" s="205" t="s">
        <v>264</v>
      </c>
      <c r="AB12" s="200">
        <f t="shared" si="1"/>
        <v>15</v>
      </c>
      <c r="AC12" s="205" t="s">
        <v>265</v>
      </c>
      <c r="AD12" s="200">
        <f t="shared" si="2"/>
        <v>15</v>
      </c>
      <c r="AE12" s="205" t="s">
        <v>266</v>
      </c>
      <c r="AF12" s="200">
        <f t="shared" si="3"/>
        <v>15</v>
      </c>
      <c r="AG12" s="205" t="s">
        <v>337</v>
      </c>
      <c r="AH12" s="200">
        <f t="shared" si="4"/>
        <v>10</v>
      </c>
      <c r="AI12" s="205" t="s">
        <v>268</v>
      </c>
      <c r="AJ12" s="200">
        <f t="shared" si="5"/>
        <v>15</v>
      </c>
      <c r="AK12" s="204" t="s">
        <v>281</v>
      </c>
      <c r="AL12" s="200">
        <f t="shared" si="6"/>
        <v>15</v>
      </c>
      <c r="AM12" s="205" t="s">
        <v>270</v>
      </c>
      <c r="AN12" s="200">
        <f t="shared" si="7"/>
        <v>15</v>
      </c>
      <c r="AO12" s="200">
        <f t="shared" si="8"/>
        <v>100</v>
      </c>
      <c r="AP12" s="200" t="str">
        <f t="shared" si="9"/>
        <v>Fuerte</v>
      </c>
      <c r="AQ12" s="205" t="s">
        <v>271</v>
      </c>
      <c r="AR12" s="200" t="s">
        <v>271</v>
      </c>
      <c r="AS12" s="703" t="s">
        <v>271</v>
      </c>
      <c r="AT12" s="689" t="s">
        <v>272</v>
      </c>
      <c r="AU12" s="726">
        <v>3</v>
      </c>
      <c r="AV12" s="713" t="str">
        <f t="shared" ref="AV12" si="11">IF(AU12=5,"CASI SEGURO",IF(AU12=4,"PROBABLE",IF(AU12=3,"POSIBLE",IF(AU12=2,"IMPROBABLE","RARA VEZ"))))</f>
        <v>POSIBLE</v>
      </c>
      <c r="AW12" s="689" t="s">
        <v>272</v>
      </c>
      <c r="AX12" s="689">
        <v>2</v>
      </c>
      <c r="AY12" s="713" t="str">
        <f t="shared" ref="AY12" si="12">IF(AX12=1,"INSIGNIFICANTE",IF(AX12=2,"MENOR",IF(AX12=3,"MODERADO",IF(AX12=4,"MAYOR","CATASTRÓFICO"))))</f>
        <v>MENOR</v>
      </c>
      <c r="AZ12" s="713">
        <f t="shared" ref="AZ12" si="13">IF(AX12=2,AU12+20,IF(AX12=3,AU12+30,IF(AX12=4,AU12+40,IF(AX12=5,AU12+50,AU12+10))))</f>
        <v>23</v>
      </c>
      <c r="BA12" s="714" t="str">
        <f>IF(AX12=1,$BB12,IF(AX12=2,$BC$12,IF(AX12=3,$BD$12,IF(AX12=4,$BE$12,$BF$12))))</f>
        <v>MODERADA 3:2</v>
      </c>
      <c r="BB12" s="715" t="str">
        <f t="shared" ref="BB12" si="14">IF($AZ12=11,"BAJA 1:1",IF($AZ12=12,"BAJA 2:1",IF($AZ12=13,"BAJA 3:1",IF($AZ12=14,"MODERADA 4:1","ALTA 5:1"))))</f>
        <v>ALTA 5:1</v>
      </c>
      <c r="BC12" s="723" t="str">
        <f t="shared" ref="BC12" si="15">IF($AZ12=21,"BAJA 1:2",IF($AZ12=22,"BAJA 2:2",IF($AZ12=23,"MODERADA 3:2",IF($AZ12=24,"ALTA 4:2","ALTA 5:2"))))</f>
        <v>MODERADA 3:2</v>
      </c>
      <c r="BD12" s="723" t="str">
        <f t="shared" ref="BD12" si="16">IF($AZ12=31,"MODERADA 1:3",IF($AZ12=32,"MODERADA 2:3",IF($AZ12=33,"ALTA 3:3",IF($AZ12=34,"ALTA 4:3","EXTREMA 5:3"))))</f>
        <v>EXTREMA 5:3</v>
      </c>
      <c r="BE12" s="723" t="str">
        <f t="shared" ref="BE12" si="17">IF($AZ12=41,"ALTA 1:4",IF($AZ12=42,"ALTA 2:4",IF($AZ12=43,"EXTREMA 3:4",IF($AZ12=44,"EXTREMA 4:4","EXTREMA 5:4"))))</f>
        <v>EXTREMA 5:4</v>
      </c>
      <c r="BF12" s="710" t="str">
        <f t="shared" ref="BF12" si="18">IF($AZ12=51,"ALTA 1:5",IF($AZ12=52,"EXTREMA 2:5",IF($AZ12=53,"EXTREMA 3:5",IF($AZ12=54,"EXTREMA 4:5","EXTREMA 5:5"))))</f>
        <v>EXTREMA 5:5</v>
      </c>
      <c r="BG12" s="718" t="s">
        <v>702</v>
      </c>
      <c r="BH12" s="718" t="s">
        <v>703</v>
      </c>
      <c r="BI12" s="758">
        <v>43891</v>
      </c>
      <c r="BJ12" s="758">
        <v>44196</v>
      </c>
      <c r="BK12" s="718" t="s">
        <v>678</v>
      </c>
      <c r="BL12" s="718" t="s">
        <v>679</v>
      </c>
      <c r="BM12" s="718" t="s">
        <v>704</v>
      </c>
      <c r="BN12" s="718" t="s">
        <v>681</v>
      </c>
      <c r="BO12" s="718" t="s">
        <v>682</v>
      </c>
      <c r="BP12" s="718" t="s">
        <v>705</v>
      </c>
      <c r="BQ12" s="718" t="s">
        <v>706</v>
      </c>
      <c r="BR12" s="718" t="s">
        <v>1581</v>
      </c>
      <c r="BS12" s="718" t="s">
        <v>1582</v>
      </c>
      <c r="BT12" s="718" t="s">
        <v>1583</v>
      </c>
      <c r="BU12" s="718"/>
      <c r="BV12" s="718"/>
      <c r="BW12" s="718"/>
      <c r="BX12" s="689"/>
      <c r="BY12" s="211"/>
      <c r="BZ12" s="211"/>
      <c r="CA12" s="211"/>
    </row>
    <row r="13" spans="1:79" ht="55.5" customHeight="1">
      <c r="A13" s="701"/>
      <c r="B13" s="701"/>
      <c r="C13" s="701"/>
      <c r="D13" s="701"/>
      <c r="E13" s="701"/>
      <c r="F13" s="701"/>
      <c r="G13" s="705"/>
      <c r="H13" s="698"/>
      <c r="I13" s="704"/>
      <c r="J13" s="705"/>
      <c r="K13" s="704"/>
      <c r="L13" s="704"/>
      <c r="M13" s="719"/>
      <c r="N13" s="715"/>
      <c r="O13" s="723"/>
      <c r="P13" s="723"/>
      <c r="Q13" s="723"/>
      <c r="R13" s="710"/>
      <c r="S13" s="780"/>
      <c r="T13" s="212" t="s">
        <v>707</v>
      </c>
      <c r="U13" s="212" t="s">
        <v>708</v>
      </c>
      <c r="V13" s="212" t="s">
        <v>709</v>
      </c>
      <c r="W13" s="212" t="s">
        <v>710</v>
      </c>
      <c r="X13" s="212" t="s">
        <v>674</v>
      </c>
      <c r="Y13" s="207" t="s">
        <v>711</v>
      </c>
      <c r="Z13" s="207" t="s">
        <v>267</v>
      </c>
      <c r="AA13" s="207" t="s">
        <v>264</v>
      </c>
      <c r="AB13" s="207">
        <f t="shared" si="1"/>
        <v>15</v>
      </c>
      <c r="AC13" s="207" t="s">
        <v>265</v>
      </c>
      <c r="AD13" s="207">
        <f t="shared" si="2"/>
        <v>15</v>
      </c>
      <c r="AE13" s="207" t="s">
        <v>266</v>
      </c>
      <c r="AF13" s="207">
        <f t="shared" si="3"/>
        <v>15</v>
      </c>
      <c r="AG13" s="207" t="s">
        <v>267</v>
      </c>
      <c r="AH13" s="207">
        <f t="shared" si="4"/>
        <v>15</v>
      </c>
      <c r="AI13" s="207" t="s">
        <v>268</v>
      </c>
      <c r="AJ13" s="207">
        <f t="shared" si="5"/>
        <v>15</v>
      </c>
      <c r="AK13" s="207" t="s">
        <v>281</v>
      </c>
      <c r="AL13" s="207">
        <f t="shared" si="6"/>
        <v>15</v>
      </c>
      <c r="AM13" s="207" t="s">
        <v>339</v>
      </c>
      <c r="AN13" s="207">
        <f t="shared" si="7"/>
        <v>10</v>
      </c>
      <c r="AO13" s="207">
        <f t="shared" si="8"/>
        <v>100</v>
      </c>
      <c r="AP13" s="207" t="str">
        <f t="shared" si="9"/>
        <v>Fuerte</v>
      </c>
      <c r="AQ13" s="207" t="s">
        <v>271</v>
      </c>
      <c r="AR13" s="207" t="s">
        <v>271</v>
      </c>
      <c r="AS13" s="703"/>
      <c r="AT13" s="689"/>
      <c r="AU13" s="726"/>
      <c r="AV13" s="713"/>
      <c r="AW13" s="689"/>
      <c r="AX13" s="689"/>
      <c r="AY13" s="713"/>
      <c r="AZ13" s="713">
        <f t="shared" ref="AZ13:AZ30" si="19">IF(AX13=2,AV13+20,IF(AX13=3,AV13+30,IF(AX13=4,AV13+40,IF(AX13=5,AV13+50,AV13+10))))</f>
        <v>10</v>
      </c>
      <c r="BA13" s="706"/>
      <c r="BB13" s="715"/>
      <c r="BC13" s="723"/>
      <c r="BD13" s="723"/>
      <c r="BE13" s="723"/>
      <c r="BF13" s="710"/>
      <c r="BG13" s="705"/>
      <c r="BH13" s="705"/>
      <c r="BI13" s="759"/>
      <c r="BJ13" s="759"/>
      <c r="BK13" s="705"/>
      <c r="BL13" s="705"/>
      <c r="BM13" s="705"/>
      <c r="BN13" s="705"/>
      <c r="BO13" s="705"/>
      <c r="BP13" s="705"/>
      <c r="BQ13" s="705"/>
      <c r="BR13" s="705"/>
      <c r="BS13" s="705"/>
      <c r="BT13" s="705"/>
      <c r="BU13" s="705"/>
      <c r="BV13" s="705"/>
      <c r="BW13" s="705"/>
      <c r="BX13" s="689"/>
      <c r="BY13" s="211"/>
      <c r="BZ13" s="211"/>
      <c r="CA13" s="211"/>
    </row>
    <row r="14" spans="1:79" ht="55.5" customHeight="1">
      <c r="A14" s="701"/>
      <c r="B14" s="701"/>
      <c r="C14" s="701"/>
      <c r="D14" s="701"/>
      <c r="E14" s="701"/>
      <c r="F14" s="701"/>
      <c r="G14" s="705"/>
      <c r="H14" s="698"/>
      <c r="I14" s="704"/>
      <c r="J14" s="705"/>
      <c r="K14" s="704"/>
      <c r="L14" s="704"/>
      <c r="M14" s="719"/>
      <c r="N14" s="715"/>
      <c r="O14" s="723"/>
      <c r="P14" s="723"/>
      <c r="Q14" s="723"/>
      <c r="R14" s="710"/>
      <c r="S14" s="780"/>
      <c r="T14" s="213"/>
      <c r="U14" s="213"/>
      <c r="V14" s="213"/>
      <c r="W14" s="213"/>
      <c r="X14" s="213"/>
      <c r="Y14" s="214"/>
      <c r="Z14" s="214"/>
      <c r="AA14" s="214"/>
      <c r="AB14" s="214" t="str">
        <f t="shared" si="1"/>
        <v/>
      </c>
      <c r="AC14" s="214"/>
      <c r="AD14" s="214" t="str">
        <f t="shared" si="2"/>
        <v/>
      </c>
      <c r="AE14" s="214"/>
      <c r="AF14" s="214" t="str">
        <f t="shared" si="3"/>
        <v/>
      </c>
      <c r="AG14" s="214"/>
      <c r="AH14" s="214" t="str">
        <f t="shared" si="4"/>
        <v/>
      </c>
      <c r="AI14" s="214"/>
      <c r="AJ14" s="214" t="str">
        <f t="shared" si="5"/>
        <v/>
      </c>
      <c r="AK14" s="214"/>
      <c r="AL14" s="214" t="str">
        <f t="shared" si="6"/>
        <v/>
      </c>
      <c r="AM14" s="214"/>
      <c r="AN14" s="214" t="str">
        <f t="shared" si="7"/>
        <v/>
      </c>
      <c r="AO14" s="214" t="e">
        <f t="shared" si="8"/>
        <v>#VALUE!</v>
      </c>
      <c r="AP14" s="214"/>
      <c r="AQ14" s="214"/>
      <c r="AR14" s="214"/>
      <c r="AS14" s="703"/>
      <c r="AT14" s="689"/>
      <c r="AU14" s="726"/>
      <c r="AV14" s="713"/>
      <c r="AW14" s="689"/>
      <c r="AX14" s="689"/>
      <c r="AY14" s="713"/>
      <c r="AZ14" s="713">
        <f t="shared" si="19"/>
        <v>10</v>
      </c>
      <c r="BA14" s="706"/>
      <c r="BB14" s="715"/>
      <c r="BC14" s="723"/>
      <c r="BD14" s="723"/>
      <c r="BE14" s="723"/>
      <c r="BF14" s="710"/>
      <c r="BG14" s="705"/>
      <c r="BH14" s="705"/>
      <c r="BI14" s="759"/>
      <c r="BJ14" s="759"/>
      <c r="BK14" s="705"/>
      <c r="BL14" s="705"/>
      <c r="BM14" s="705"/>
      <c r="BN14" s="705"/>
      <c r="BO14" s="705"/>
      <c r="BP14" s="705"/>
      <c r="BQ14" s="705"/>
      <c r="BR14" s="705"/>
      <c r="BS14" s="705"/>
      <c r="BT14" s="705"/>
      <c r="BU14" s="705"/>
      <c r="BV14" s="705"/>
      <c r="BW14" s="705"/>
      <c r="BX14" s="689"/>
      <c r="BY14" s="211"/>
      <c r="BZ14" s="211"/>
      <c r="CA14" s="211"/>
    </row>
    <row r="15" spans="1:79" ht="55.5" customHeight="1">
      <c r="A15" s="701"/>
      <c r="B15" s="701"/>
      <c r="C15" s="701"/>
      <c r="D15" s="701"/>
      <c r="E15" s="701"/>
      <c r="F15" s="701"/>
      <c r="G15" s="705"/>
      <c r="H15" s="698"/>
      <c r="I15" s="704"/>
      <c r="J15" s="705"/>
      <c r="K15" s="704"/>
      <c r="L15" s="704"/>
      <c r="M15" s="719"/>
      <c r="N15" s="715"/>
      <c r="O15" s="723"/>
      <c r="P15" s="723"/>
      <c r="Q15" s="723"/>
      <c r="R15" s="710"/>
      <c r="S15" s="780"/>
      <c r="T15" s="213"/>
      <c r="U15" s="213"/>
      <c r="V15" s="213"/>
      <c r="W15" s="213"/>
      <c r="X15" s="213"/>
      <c r="Y15" s="214"/>
      <c r="Z15" s="214"/>
      <c r="AA15" s="214"/>
      <c r="AB15" s="214" t="str">
        <f t="shared" si="1"/>
        <v/>
      </c>
      <c r="AC15" s="214"/>
      <c r="AD15" s="214" t="str">
        <f t="shared" si="2"/>
        <v/>
      </c>
      <c r="AE15" s="214"/>
      <c r="AF15" s="214" t="str">
        <f t="shared" si="3"/>
        <v/>
      </c>
      <c r="AG15" s="214"/>
      <c r="AH15" s="214" t="str">
        <f t="shared" si="4"/>
        <v/>
      </c>
      <c r="AI15" s="214"/>
      <c r="AJ15" s="214" t="str">
        <f t="shared" si="5"/>
        <v/>
      </c>
      <c r="AK15" s="214"/>
      <c r="AL15" s="214" t="str">
        <f t="shared" si="6"/>
        <v/>
      </c>
      <c r="AM15" s="214"/>
      <c r="AN15" s="214" t="str">
        <f t="shared" si="7"/>
        <v/>
      </c>
      <c r="AO15" s="214" t="e">
        <f t="shared" si="8"/>
        <v>#VALUE!</v>
      </c>
      <c r="AP15" s="214"/>
      <c r="AQ15" s="214"/>
      <c r="AR15" s="214"/>
      <c r="AS15" s="703"/>
      <c r="AT15" s="689"/>
      <c r="AU15" s="726"/>
      <c r="AV15" s="713"/>
      <c r="AW15" s="689"/>
      <c r="AX15" s="689"/>
      <c r="AY15" s="713"/>
      <c r="AZ15" s="713">
        <f t="shared" si="19"/>
        <v>10</v>
      </c>
      <c r="BA15" s="706"/>
      <c r="BB15" s="715"/>
      <c r="BC15" s="723"/>
      <c r="BD15" s="723"/>
      <c r="BE15" s="723"/>
      <c r="BF15" s="710"/>
      <c r="BG15" s="705"/>
      <c r="BH15" s="705"/>
      <c r="BI15" s="759"/>
      <c r="BJ15" s="759"/>
      <c r="BK15" s="705"/>
      <c r="BL15" s="705"/>
      <c r="BM15" s="705"/>
      <c r="BN15" s="705"/>
      <c r="BO15" s="705"/>
      <c r="BP15" s="705"/>
      <c r="BQ15" s="705"/>
      <c r="BR15" s="705"/>
      <c r="BS15" s="705"/>
      <c r="BT15" s="705"/>
      <c r="BU15" s="705"/>
      <c r="BV15" s="705"/>
      <c r="BW15" s="705"/>
      <c r="BX15" s="689"/>
      <c r="BY15" s="211"/>
      <c r="BZ15" s="211"/>
      <c r="CA15" s="211"/>
    </row>
    <row r="16" spans="1:79" ht="55.5" customHeight="1">
      <c r="A16" s="775"/>
      <c r="B16" s="775"/>
      <c r="C16" s="775"/>
      <c r="D16" s="775"/>
      <c r="E16" s="775"/>
      <c r="F16" s="775"/>
      <c r="G16" s="724"/>
      <c r="H16" s="725"/>
      <c r="I16" s="704"/>
      <c r="J16" s="705"/>
      <c r="K16" s="704"/>
      <c r="L16" s="704"/>
      <c r="M16" s="719"/>
      <c r="N16" s="715"/>
      <c r="O16" s="723"/>
      <c r="P16" s="723"/>
      <c r="Q16" s="723"/>
      <c r="R16" s="710"/>
      <c r="S16" s="780"/>
      <c r="T16" s="215"/>
      <c r="U16" s="215"/>
      <c r="V16" s="215"/>
      <c r="W16" s="215"/>
      <c r="X16" s="215"/>
      <c r="Y16" s="208"/>
      <c r="Z16" s="208"/>
      <c r="AA16" s="208"/>
      <c r="AB16" s="208" t="str">
        <f t="shared" si="1"/>
        <v/>
      </c>
      <c r="AC16" s="208"/>
      <c r="AD16" s="208" t="str">
        <f t="shared" si="2"/>
        <v/>
      </c>
      <c r="AE16" s="208"/>
      <c r="AF16" s="208" t="str">
        <f t="shared" si="3"/>
        <v/>
      </c>
      <c r="AG16" s="208"/>
      <c r="AH16" s="208" t="str">
        <f t="shared" si="4"/>
        <v/>
      </c>
      <c r="AI16" s="208"/>
      <c r="AJ16" s="208" t="str">
        <f t="shared" si="5"/>
        <v/>
      </c>
      <c r="AK16" s="208"/>
      <c r="AL16" s="208" t="str">
        <f t="shared" si="6"/>
        <v/>
      </c>
      <c r="AM16" s="208"/>
      <c r="AN16" s="208" t="str">
        <f t="shared" si="7"/>
        <v/>
      </c>
      <c r="AO16" s="208" t="e">
        <f t="shared" si="8"/>
        <v>#VALUE!</v>
      </c>
      <c r="AP16" s="208"/>
      <c r="AQ16" s="208"/>
      <c r="AR16" s="208"/>
      <c r="AS16" s="703"/>
      <c r="AT16" s="689"/>
      <c r="AU16" s="726"/>
      <c r="AV16" s="713"/>
      <c r="AW16" s="689"/>
      <c r="AX16" s="689"/>
      <c r="AY16" s="713"/>
      <c r="AZ16" s="713"/>
      <c r="BA16" s="706"/>
      <c r="BB16" s="715"/>
      <c r="BC16" s="723"/>
      <c r="BD16" s="723"/>
      <c r="BE16" s="723"/>
      <c r="BF16" s="710"/>
      <c r="BG16" s="724"/>
      <c r="BH16" s="724"/>
      <c r="BI16" s="779"/>
      <c r="BJ16" s="779"/>
      <c r="BK16" s="724"/>
      <c r="BL16" s="724"/>
      <c r="BM16" s="724"/>
      <c r="BN16" s="724"/>
      <c r="BO16" s="724"/>
      <c r="BP16" s="724"/>
      <c r="BQ16" s="724"/>
      <c r="BR16" s="724"/>
      <c r="BS16" s="724"/>
      <c r="BT16" s="724"/>
      <c r="BU16" s="724"/>
      <c r="BV16" s="724"/>
      <c r="BW16" s="724"/>
      <c r="BX16" s="689"/>
      <c r="BY16" s="211"/>
      <c r="BZ16" s="211"/>
      <c r="CA16" s="211"/>
    </row>
    <row r="17" spans="1:79" ht="101.25" customHeight="1">
      <c r="A17" s="734" t="s">
        <v>665</v>
      </c>
      <c r="B17" s="734" t="s">
        <v>666</v>
      </c>
      <c r="C17" s="697" t="s">
        <v>712</v>
      </c>
      <c r="D17" s="734" t="s">
        <v>713</v>
      </c>
      <c r="E17" s="734" t="s">
        <v>714</v>
      </c>
      <c r="F17" s="734" t="s">
        <v>715</v>
      </c>
      <c r="G17" s="718" t="s">
        <v>319</v>
      </c>
      <c r="H17" s="716">
        <v>4</v>
      </c>
      <c r="I17" s="717" t="str">
        <f>IF(H17=5,"CASI SEGURO",IF(H17=4,"PROBABLE",IF(H17=3,"POSIBLE",IF(H17=2,"IMPROBABLE","RARA VEZ"))))</f>
        <v>PROBABLE</v>
      </c>
      <c r="J17" s="718">
        <v>3</v>
      </c>
      <c r="K17" s="717" t="str">
        <f>IF(J17=1,"INSIGNIFICANTE",IF(J17=2,"MENOR",IF(J17=3,"MODERADO",IF(J17=4,"MAYOR","CATASTRÓFICO"))))</f>
        <v>MODERADO</v>
      </c>
      <c r="L17" s="717">
        <f>IF(J17=2,H17+20,IF(J17=3,H17+30,IF(J17=4,H17+40,IF(J17=5,H17+50,H17+10))))</f>
        <v>34</v>
      </c>
      <c r="M17" s="739" t="str">
        <f>IF(J17=1,N17,IF(J17=2,O17,IF(J17=3,P17,IF(J17=4,Q17,R17))))</f>
        <v>ALTA 4:3</v>
      </c>
      <c r="N17" s="715" t="str">
        <f>IF($L17=11,"BAJA 1:1",IF($L17=12,"BAJA 2:1",IF($L17=13,"BAJA 3:1",IF($L17=14,"MODERADA 4:1","ALTA 5:1"))))</f>
        <v>ALTA 5:1</v>
      </c>
      <c r="O17" s="723" t="str">
        <f>IF($L17=21,"BAJA 1:2",IF($L17=22,"BAJA 2:2",IF($L17=23,"MODERADA 3:2",IF($L17=24,"ALTA 4:2","ALTA 5:2"))))</f>
        <v>ALTA 5:2</v>
      </c>
      <c r="P17" s="723" t="str">
        <f>IF($L17=31,"MODERADA 1:3",IF($L17=32,"MODERADA 2:3",IF($L17=33,"ALTA 3:3",IF($L17=34,"ALTA 4:3","EXTREMA 5:3"))))</f>
        <v>ALTA 4:3</v>
      </c>
      <c r="Q17" s="723" t="str">
        <f>IF($L17=41,"ALTA 1:4",IF($L17=42,"ALTA 2:4",IF($L17=43,"EXTREMA 3:4",IF($L17=44,"EXTREMA 4:4","EXTREMA 5:4"))))</f>
        <v>EXTREMA 5:4</v>
      </c>
      <c r="R17" s="710" t="str">
        <f>IF($L17=51,"ALTA 1:5",IF($L17=52,"EXTREMA 2:5",IF($L17=53,"EXTREMA 3:5",IF($L17=54,"EXTREMA 4:5","EXTREMA 5:5"))))</f>
        <v>EXTREMA 5:5</v>
      </c>
      <c r="S17" s="718" t="s">
        <v>716</v>
      </c>
      <c r="T17" s="216" t="s">
        <v>717</v>
      </c>
      <c r="U17" s="203" t="s">
        <v>718</v>
      </c>
      <c r="V17" s="203" t="s">
        <v>295</v>
      </c>
      <c r="W17" s="195" t="s">
        <v>719</v>
      </c>
      <c r="X17" s="195" t="s">
        <v>720</v>
      </c>
      <c r="Y17" s="204" t="s">
        <v>721</v>
      </c>
      <c r="Z17" s="205" t="s">
        <v>267</v>
      </c>
      <c r="AA17" s="205" t="s">
        <v>264</v>
      </c>
      <c r="AB17" s="200">
        <f t="shared" si="1"/>
        <v>15</v>
      </c>
      <c r="AC17" s="205" t="s">
        <v>335</v>
      </c>
      <c r="AD17" s="200">
        <f t="shared" si="2"/>
        <v>0</v>
      </c>
      <c r="AE17" s="205" t="s">
        <v>266</v>
      </c>
      <c r="AF17" s="200">
        <f t="shared" si="3"/>
        <v>15</v>
      </c>
      <c r="AG17" s="205" t="s">
        <v>267</v>
      </c>
      <c r="AH17" s="200">
        <f t="shared" si="4"/>
        <v>15</v>
      </c>
      <c r="AI17" s="205" t="s">
        <v>268</v>
      </c>
      <c r="AJ17" s="200">
        <f t="shared" si="5"/>
        <v>15</v>
      </c>
      <c r="AK17" s="204" t="s">
        <v>281</v>
      </c>
      <c r="AL17" s="200">
        <f t="shared" si="6"/>
        <v>15</v>
      </c>
      <c r="AM17" s="205" t="s">
        <v>270</v>
      </c>
      <c r="AN17" s="200">
        <f t="shared" si="7"/>
        <v>15</v>
      </c>
      <c r="AO17" s="200">
        <f t="shared" si="8"/>
        <v>90</v>
      </c>
      <c r="AP17" s="200" t="str">
        <f t="shared" si="9"/>
        <v>Moderado</v>
      </c>
      <c r="AQ17" s="205" t="s">
        <v>343</v>
      </c>
      <c r="AR17" s="200" t="s">
        <v>343</v>
      </c>
      <c r="AS17" s="703" t="s">
        <v>271</v>
      </c>
      <c r="AT17" s="689" t="s">
        <v>272</v>
      </c>
      <c r="AU17" s="726">
        <v>4</v>
      </c>
      <c r="AV17" s="713" t="str">
        <f t="shared" ref="AV17" si="20">IF(AU17=5,"CASI SEGURO",IF(AU17=4,"PROBABLE",IF(AU17=3,"POSIBLE",IF(AU17=2,"IMPROBABLE","RARA VEZ"))))</f>
        <v>PROBABLE</v>
      </c>
      <c r="AW17" s="689" t="s">
        <v>272</v>
      </c>
      <c r="AX17" s="689">
        <v>3</v>
      </c>
      <c r="AY17" s="713" t="str">
        <f t="shared" ref="AY17" si="21">IF(AX17=1,"INSIGNIFICANTE",IF(AX17=2,"MENOR",IF(AX17=3,"MODERADO",IF(AX17=4,"MAYOR","CATASTRÓFICO"))))</f>
        <v>MODERADO</v>
      </c>
      <c r="AZ17" s="713">
        <f>IF(AX17=2,AU17+20,IF(AX17=3,AU17+30,IF(AX17=4,AU17+40,IF(AX17=5,AU17+50,AU17+10))))</f>
        <v>34</v>
      </c>
      <c r="BA17" s="706" t="str">
        <f>IF(AX17=1,$BB17:$BB21,IF(AX17=2,$BC$17:$BC$21,IF(AX17=3,$BD$17:$BD$21,IF(AX17=4,$BE$17:$BE$21,$BF$17:$BF$21))))</f>
        <v>ALTA 4:3</v>
      </c>
      <c r="BB17" s="715" t="str">
        <f t="shared" ref="BB17" si="22">IF($AZ17=11,"BAJA 1:1",IF($AZ17=12,"BAJA 2:1",IF($AZ17=13,"BAJA 3:1",IF($AZ17=14,"MODERADA 4:1","ALTA 5:1"))))</f>
        <v>ALTA 5:1</v>
      </c>
      <c r="BC17" s="723" t="str">
        <f t="shared" ref="BC17" si="23">IF($AZ17=21,"BAJA 1:2",IF($AZ17=22,"BAJA 2:2",IF($AZ17=23,"MODERADA 3:2",IF($AZ17=24,"ALTA 4:2","ALTA 5:2"))))</f>
        <v>ALTA 5:2</v>
      </c>
      <c r="BD17" s="723" t="str">
        <f t="shared" ref="BD17" si="24">IF($AZ17=31,"MODERADA 1:3",IF($AZ17=32,"MODERADA 2:3",IF($AZ17=33,"ALTA 3:3",IF($AZ17=34,"ALTA 4:3","EXTREMA 5:3"))))</f>
        <v>ALTA 4:3</v>
      </c>
      <c r="BE17" s="723" t="str">
        <f t="shared" ref="BE17" si="25">IF($AZ17=41,"ALTA 1:4",IF($AZ17=42,"ALTA 2:4",IF($AZ17=43,"EXTREMA 3:4",IF($AZ17=44,"EXTREMA 4:4","EXTREMA 5:4"))))</f>
        <v>EXTREMA 5:4</v>
      </c>
      <c r="BF17" s="710" t="str">
        <f t="shared" ref="BF17" si="26">IF($AZ17=51,"ALTA 1:5",IF($AZ17=52,"EXTREMA 2:5",IF($AZ17=53,"EXTREMA 3:5",IF($AZ17=54,"EXTREMA 4:5","EXTREMA 5:5"))))</f>
        <v>EXTREMA 5:5</v>
      </c>
      <c r="BG17" s="217" t="s">
        <v>722</v>
      </c>
      <c r="BH17" s="175" t="s">
        <v>723</v>
      </c>
      <c r="BI17" s="176">
        <v>43891</v>
      </c>
      <c r="BJ17" s="176">
        <v>44196</v>
      </c>
      <c r="BK17" s="175" t="s">
        <v>724</v>
      </c>
      <c r="BL17" s="217" t="s">
        <v>725</v>
      </c>
      <c r="BM17" s="211" t="s">
        <v>704</v>
      </c>
      <c r="BN17" s="211" t="s">
        <v>681</v>
      </c>
      <c r="BO17" s="217" t="s">
        <v>726</v>
      </c>
      <c r="BP17" s="175" t="s">
        <v>727</v>
      </c>
      <c r="BQ17" s="175" t="s">
        <v>728</v>
      </c>
      <c r="BR17" s="211" t="s">
        <v>1584</v>
      </c>
      <c r="BS17" s="211" t="s">
        <v>1585</v>
      </c>
      <c r="BT17" s="211" t="s">
        <v>1586</v>
      </c>
      <c r="BU17" s="175"/>
      <c r="BV17" s="175"/>
      <c r="BW17" s="175"/>
      <c r="BX17" s="419"/>
      <c r="BY17" s="175"/>
      <c r="BZ17" s="175"/>
      <c r="CA17" s="175"/>
    </row>
    <row r="18" spans="1:79" ht="89.25" customHeight="1">
      <c r="A18" s="701"/>
      <c r="B18" s="701"/>
      <c r="C18" s="697"/>
      <c r="D18" s="701"/>
      <c r="E18" s="701"/>
      <c r="F18" s="701"/>
      <c r="G18" s="705"/>
      <c r="H18" s="698"/>
      <c r="I18" s="704"/>
      <c r="J18" s="705"/>
      <c r="K18" s="704"/>
      <c r="L18" s="704"/>
      <c r="M18" s="719"/>
      <c r="N18" s="715"/>
      <c r="O18" s="723"/>
      <c r="P18" s="723"/>
      <c r="Q18" s="723"/>
      <c r="R18" s="710"/>
      <c r="S18" s="780"/>
      <c r="T18" s="218" t="s">
        <v>729</v>
      </c>
      <c r="U18" s="218" t="s">
        <v>730</v>
      </c>
      <c r="V18" s="218" t="s">
        <v>731</v>
      </c>
      <c r="W18" s="218" t="s">
        <v>732</v>
      </c>
      <c r="X18" s="206" t="s">
        <v>720</v>
      </c>
      <c r="Y18" s="219" t="s">
        <v>721</v>
      </c>
      <c r="Z18" s="219" t="s">
        <v>733</v>
      </c>
      <c r="AA18" s="219" t="s">
        <v>264</v>
      </c>
      <c r="AB18" s="219">
        <f t="shared" si="1"/>
        <v>15</v>
      </c>
      <c r="AC18" s="219" t="s">
        <v>265</v>
      </c>
      <c r="AD18" s="219">
        <f t="shared" si="2"/>
        <v>15</v>
      </c>
      <c r="AE18" s="219" t="s">
        <v>336</v>
      </c>
      <c r="AF18" s="219">
        <f t="shared" si="3"/>
        <v>0</v>
      </c>
      <c r="AG18" s="219" t="s">
        <v>341</v>
      </c>
      <c r="AH18" s="219">
        <f t="shared" si="4"/>
        <v>0</v>
      </c>
      <c r="AI18" s="219" t="s">
        <v>338</v>
      </c>
      <c r="AJ18" s="219">
        <f t="shared" si="5"/>
        <v>0</v>
      </c>
      <c r="AK18" s="219" t="s">
        <v>281</v>
      </c>
      <c r="AL18" s="219">
        <f t="shared" si="6"/>
        <v>15</v>
      </c>
      <c r="AM18" s="219" t="s">
        <v>339</v>
      </c>
      <c r="AN18" s="219">
        <f t="shared" si="7"/>
        <v>10</v>
      </c>
      <c r="AO18" s="219">
        <f t="shared" si="8"/>
        <v>55</v>
      </c>
      <c r="AP18" s="219" t="str">
        <f t="shared" si="9"/>
        <v>Débil</v>
      </c>
      <c r="AQ18" s="219" t="s">
        <v>343</v>
      </c>
      <c r="AR18" s="219" t="s">
        <v>343</v>
      </c>
      <c r="AS18" s="703"/>
      <c r="AT18" s="689"/>
      <c r="AU18" s="726"/>
      <c r="AV18" s="713"/>
      <c r="AW18" s="689"/>
      <c r="AX18" s="689"/>
      <c r="AY18" s="713"/>
      <c r="AZ18" s="713">
        <f t="shared" si="19"/>
        <v>10</v>
      </c>
      <c r="BA18" s="706"/>
      <c r="BB18" s="715"/>
      <c r="BC18" s="723"/>
      <c r="BD18" s="723"/>
      <c r="BE18" s="723"/>
      <c r="BF18" s="710"/>
      <c r="BG18" s="217" t="s">
        <v>734</v>
      </c>
      <c r="BH18" s="175" t="s">
        <v>723</v>
      </c>
      <c r="BI18" s="176">
        <v>43891</v>
      </c>
      <c r="BJ18" s="176">
        <v>44196</v>
      </c>
      <c r="BK18" s="175" t="s">
        <v>735</v>
      </c>
      <c r="BL18" s="217" t="s">
        <v>725</v>
      </c>
      <c r="BM18" s="211" t="s">
        <v>704</v>
      </c>
      <c r="BN18" s="211" t="s">
        <v>681</v>
      </c>
      <c r="BO18" s="217" t="s">
        <v>726</v>
      </c>
      <c r="BP18" s="175" t="s">
        <v>727</v>
      </c>
      <c r="BQ18" s="175" t="s">
        <v>736</v>
      </c>
      <c r="BR18" s="217" t="s">
        <v>1587</v>
      </c>
      <c r="BS18" s="175" t="s">
        <v>1588</v>
      </c>
      <c r="BT18" s="175" t="s">
        <v>1589</v>
      </c>
      <c r="BU18" s="175"/>
      <c r="BV18" s="175"/>
      <c r="BW18" s="175"/>
      <c r="BX18" s="419"/>
      <c r="BY18" s="175"/>
      <c r="BZ18" s="175"/>
      <c r="CA18" s="175"/>
    </row>
    <row r="19" spans="1:79" ht="154.5" customHeight="1">
      <c r="A19" s="701"/>
      <c r="B19" s="701"/>
      <c r="C19" s="697"/>
      <c r="D19" s="701"/>
      <c r="E19" s="701"/>
      <c r="F19" s="701"/>
      <c r="G19" s="705"/>
      <c r="H19" s="698"/>
      <c r="I19" s="704"/>
      <c r="J19" s="705"/>
      <c r="K19" s="704"/>
      <c r="L19" s="704"/>
      <c r="M19" s="719"/>
      <c r="N19" s="715"/>
      <c r="O19" s="723"/>
      <c r="P19" s="723"/>
      <c r="Q19" s="723"/>
      <c r="R19" s="710"/>
      <c r="S19" s="780"/>
      <c r="T19" s="213"/>
      <c r="U19" s="213"/>
      <c r="V19" s="213"/>
      <c r="W19" s="213"/>
      <c r="X19" s="213"/>
      <c r="Y19" s="213"/>
      <c r="Z19" s="213"/>
      <c r="AA19" s="213"/>
      <c r="AB19" s="213" t="str">
        <f t="shared" si="1"/>
        <v/>
      </c>
      <c r="AC19" s="213"/>
      <c r="AD19" s="213" t="str">
        <f t="shared" si="2"/>
        <v/>
      </c>
      <c r="AE19" s="213"/>
      <c r="AF19" s="213" t="str">
        <f t="shared" si="3"/>
        <v/>
      </c>
      <c r="AG19" s="213"/>
      <c r="AH19" s="213" t="str">
        <f t="shared" si="4"/>
        <v/>
      </c>
      <c r="AI19" s="213"/>
      <c r="AJ19" s="213" t="str">
        <f t="shared" si="5"/>
        <v/>
      </c>
      <c r="AK19" s="213"/>
      <c r="AL19" s="213" t="str">
        <f t="shared" si="6"/>
        <v/>
      </c>
      <c r="AM19" s="213"/>
      <c r="AN19" s="213" t="str">
        <f t="shared" si="7"/>
        <v/>
      </c>
      <c r="AO19" s="213" t="e">
        <f t="shared" si="8"/>
        <v>#VALUE!</v>
      </c>
      <c r="AP19" s="213"/>
      <c r="AQ19" s="213"/>
      <c r="AR19" s="213"/>
      <c r="AS19" s="703"/>
      <c r="AT19" s="689"/>
      <c r="AU19" s="726"/>
      <c r="AV19" s="713"/>
      <c r="AW19" s="689"/>
      <c r="AX19" s="689"/>
      <c r="AY19" s="713"/>
      <c r="AZ19" s="713">
        <f t="shared" si="19"/>
        <v>10</v>
      </c>
      <c r="BA19" s="706"/>
      <c r="BB19" s="715"/>
      <c r="BC19" s="723"/>
      <c r="BD19" s="723"/>
      <c r="BE19" s="723"/>
      <c r="BF19" s="710"/>
      <c r="BG19" s="718" t="s">
        <v>676</v>
      </c>
      <c r="BH19" s="718" t="s">
        <v>677</v>
      </c>
      <c r="BI19" s="758">
        <v>43952</v>
      </c>
      <c r="BJ19" s="758">
        <v>44196</v>
      </c>
      <c r="BK19" s="718" t="s">
        <v>678</v>
      </c>
      <c r="BL19" s="718" t="s">
        <v>737</v>
      </c>
      <c r="BM19" s="718" t="s">
        <v>704</v>
      </c>
      <c r="BN19" s="718" t="s">
        <v>677</v>
      </c>
      <c r="BO19" s="718" t="s">
        <v>738</v>
      </c>
      <c r="BP19" s="718" t="s">
        <v>739</v>
      </c>
      <c r="BQ19" s="718" t="s">
        <v>740</v>
      </c>
      <c r="BR19" s="217" t="s">
        <v>1590</v>
      </c>
      <c r="BS19" s="175" t="s">
        <v>1591</v>
      </c>
      <c r="BT19" s="175" t="s">
        <v>1592</v>
      </c>
      <c r="BU19" s="175"/>
      <c r="BV19" s="175"/>
      <c r="BW19" s="175"/>
      <c r="BX19" s="419"/>
      <c r="BY19" s="175"/>
      <c r="BZ19" s="175"/>
      <c r="CA19" s="175"/>
    </row>
    <row r="20" spans="1:79" ht="91.5" customHeight="1">
      <c r="A20" s="701"/>
      <c r="B20" s="701"/>
      <c r="C20" s="697"/>
      <c r="D20" s="701"/>
      <c r="E20" s="701"/>
      <c r="F20" s="701"/>
      <c r="G20" s="705"/>
      <c r="H20" s="698"/>
      <c r="I20" s="704"/>
      <c r="J20" s="705"/>
      <c r="K20" s="704"/>
      <c r="L20" s="704"/>
      <c r="M20" s="719"/>
      <c r="N20" s="715"/>
      <c r="O20" s="723"/>
      <c r="P20" s="723"/>
      <c r="Q20" s="723"/>
      <c r="R20" s="710"/>
      <c r="S20" s="780"/>
      <c r="T20" s="213"/>
      <c r="U20" s="213"/>
      <c r="V20" s="213"/>
      <c r="W20" s="213"/>
      <c r="X20" s="213"/>
      <c r="Y20" s="213"/>
      <c r="Z20" s="213"/>
      <c r="AA20" s="213"/>
      <c r="AB20" s="213" t="str">
        <f t="shared" si="1"/>
        <v/>
      </c>
      <c r="AC20" s="213"/>
      <c r="AD20" s="213" t="str">
        <f t="shared" si="2"/>
        <v/>
      </c>
      <c r="AE20" s="213"/>
      <c r="AF20" s="213" t="str">
        <f t="shared" si="3"/>
        <v/>
      </c>
      <c r="AG20" s="213"/>
      <c r="AH20" s="213" t="str">
        <f t="shared" si="4"/>
        <v/>
      </c>
      <c r="AI20" s="213"/>
      <c r="AJ20" s="213" t="str">
        <f t="shared" si="5"/>
        <v/>
      </c>
      <c r="AK20" s="213"/>
      <c r="AL20" s="213" t="str">
        <f t="shared" si="6"/>
        <v/>
      </c>
      <c r="AM20" s="213"/>
      <c r="AN20" s="213" t="str">
        <f t="shared" si="7"/>
        <v/>
      </c>
      <c r="AO20" s="213" t="e">
        <f>+AB20+AD20+AF20+AH20+AJ20+AL20+AN20</f>
        <v>#VALUE!</v>
      </c>
      <c r="AP20" s="213"/>
      <c r="AQ20" s="213"/>
      <c r="AR20" s="213"/>
      <c r="AS20" s="703"/>
      <c r="AT20" s="689"/>
      <c r="AU20" s="726"/>
      <c r="AV20" s="713"/>
      <c r="AW20" s="689"/>
      <c r="AX20" s="689"/>
      <c r="AY20" s="713"/>
      <c r="AZ20" s="713">
        <f t="shared" si="19"/>
        <v>10</v>
      </c>
      <c r="BA20" s="706"/>
      <c r="BB20" s="715"/>
      <c r="BC20" s="723"/>
      <c r="BD20" s="723"/>
      <c r="BE20" s="723"/>
      <c r="BF20" s="710"/>
      <c r="BG20" s="705"/>
      <c r="BH20" s="705"/>
      <c r="BI20" s="759"/>
      <c r="BJ20" s="759"/>
      <c r="BK20" s="705"/>
      <c r="BL20" s="705"/>
      <c r="BM20" s="705"/>
      <c r="BN20" s="705"/>
      <c r="BO20" s="705"/>
      <c r="BP20" s="705"/>
      <c r="BQ20" s="705"/>
      <c r="BR20" s="217" t="s">
        <v>1593</v>
      </c>
      <c r="BS20" s="175" t="s">
        <v>1594</v>
      </c>
      <c r="BT20" s="175" t="s">
        <v>1595</v>
      </c>
      <c r="BU20" s="175"/>
      <c r="BV20" s="175"/>
      <c r="BW20" s="175"/>
      <c r="BX20" s="419"/>
      <c r="BY20" s="175"/>
      <c r="BZ20" s="175"/>
      <c r="CA20" s="175"/>
    </row>
    <row r="21" spans="1:79" ht="51" customHeight="1">
      <c r="A21" s="775"/>
      <c r="B21" s="775"/>
      <c r="C21" s="697"/>
      <c r="D21" s="775"/>
      <c r="E21" s="775"/>
      <c r="F21" s="775"/>
      <c r="G21" s="724"/>
      <c r="H21" s="725"/>
      <c r="I21" s="704"/>
      <c r="J21" s="705"/>
      <c r="K21" s="704"/>
      <c r="L21" s="704"/>
      <c r="M21" s="719"/>
      <c r="N21" s="715"/>
      <c r="O21" s="723"/>
      <c r="P21" s="723"/>
      <c r="Q21" s="723"/>
      <c r="R21" s="710"/>
      <c r="S21" s="780"/>
      <c r="T21" s="215"/>
      <c r="U21" s="215"/>
      <c r="V21" s="215"/>
      <c r="W21" s="215"/>
      <c r="X21" s="215"/>
      <c r="Y21" s="215"/>
      <c r="Z21" s="215"/>
      <c r="AA21" s="215"/>
      <c r="AB21" s="215" t="str">
        <f t="shared" si="1"/>
        <v/>
      </c>
      <c r="AC21" s="215"/>
      <c r="AD21" s="215" t="str">
        <f t="shared" si="2"/>
        <v/>
      </c>
      <c r="AE21" s="215"/>
      <c r="AF21" s="215" t="str">
        <f t="shared" si="3"/>
        <v/>
      </c>
      <c r="AG21" s="215"/>
      <c r="AH21" s="215" t="str">
        <f t="shared" si="4"/>
        <v/>
      </c>
      <c r="AI21" s="215"/>
      <c r="AJ21" s="215" t="str">
        <f t="shared" si="5"/>
        <v/>
      </c>
      <c r="AK21" s="215"/>
      <c r="AL21" s="215" t="str">
        <f t="shared" si="6"/>
        <v/>
      </c>
      <c r="AM21" s="215"/>
      <c r="AN21" s="215" t="str">
        <f t="shared" si="7"/>
        <v/>
      </c>
      <c r="AO21" s="215" t="e">
        <f t="shared" si="8"/>
        <v>#VALUE!</v>
      </c>
      <c r="AP21" s="215"/>
      <c r="AQ21" s="215"/>
      <c r="AR21" s="215"/>
      <c r="AS21" s="703"/>
      <c r="AT21" s="689"/>
      <c r="AU21" s="726"/>
      <c r="AV21" s="713"/>
      <c r="AW21" s="689"/>
      <c r="AX21" s="689"/>
      <c r="AY21" s="713"/>
      <c r="AZ21" s="713"/>
      <c r="BA21" s="706"/>
      <c r="BB21" s="715"/>
      <c r="BC21" s="723"/>
      <c r="BD21" s="723"/>
      <c r="BE21" s="723"/>
      <c r="BF21" s="710"/>
      <c r="BG21" s="724"/>
      <c r="BH21" s="724"/>
      <c r="BI21" s="779"/>
      <c r="BJ21" s="779"/>
      <c r="BK21" s="724"/>
      <c r="BL21" s="724"/>
      <c r="BM21" s="724"/>
      <c r="BN21" s="724"/>
      <c r="BO21" s="724"/>
      <c r="BP21" s="724"/>
      <c r="BQ21" s="724"/>
      <c r="BR21" s="175"/>
      <c r="BS21" s="175"/>
      <c r="BT21" s="175"/>
      <c r="BU21" s="175"/>
      <c r="BV21" s="175"/>
      <c r="BW21" s="175"/>
      <c r="BX21" s="419"/>
      <c r="BY21" s="175"/>
      <c r="BZ21" s="175"/>
      <c r="CA21" s="175"/>
    </row>
    <row r="22" spans="1:79" ht="190.5" customHeight="1">
      <c r="A22" s="734" t="s">
        <v>665</v>
      </c>
      <c r="B22" s="734" t="s">
        <v>666</v>
      </c>
      <c r="C22" s="697" t="s">
        <v>741</v>
      </c>
      <c r="D22" s="734" t="s">
        <v>742</v>
      </c>
      <c r="E22" s="697" t="s">
        <v>743</v>
      </c>
      <c r="F22" s="734" t="s">
        <v>744</v>
      </c>
      <c r="G22" s="718" t="s">
        <v>319</v>
      </c>
      <c r="H22" s="726">
        <v>1</v>
      </c>
      <c r="I22" s="717" t="str">
        <f>IF(H22=5,"CASI SEGURO",IF(H22=4,"PROBABLE",IF(H22=3,"POSIBLE",IF(H22=2,"IMPROBABLE","RARA VEZ"))))</f>
        <v>RARA VEZ</v>
      </c>
      <c r="J22" s="718">
        <v>3</v>
      </c>
      <c r="K22" s="717" t="str">
        <f>IF(J22=1,"INSIGNIFICANTE",IF(J22=2,"MENOR",IF(J22=3,"MODERADO",IF(J22=4,"MAYOR","CATASTRÓFICO"))))</f>
        <v>MODERADO</v>
      </c>
      <c r="L22" s="717">
        <f>IF(J22=2,H22+20,IF(J22=3,H22+30,IF(J22=4,H22+40,IF(J22=5,H22+50,H22+10))))</f>
        <v>31</v>
      </c>
      <c r="M22" s="739" t="str">
        <f>IF(J22=1,N22,IF(J22=2,O22,IF(J22=3,P22,IF(J22=4,Q22,R22))))</f>
        <v>MODERADA 1:3</v>
      </c>
      <c r="N22" s="715" t="str">
        <f>IF($L22=11,"BAJA 1:1",IF($L22=12,"BAJA 2:1",IF($L22=13,"BAJA 3:1",IF($L22=14,"MODERADA 4:1","ALTA 5:1"))))</f>
        <v>ALTA 5:1</v>
      </c>
      <c r="O22" s="723" t="str">
        <f>IF($L22=21,"BAJA 1:2",IF($L22=22,"BAJA 2:2",IF($L22=23,"MODERADA 3:2",IF($L22=24,"ALTA 4:2","ALTA 5:2"))))</f>
        <v>ALTA 5:2</v>
      </c>
      <c r="P22" s="723" t="str">
        <f>IF($L22=31,"MODERADA 1:3",IF($L22=32,"MODERADA 2:3",IF($L22=33,"ALTA 3:3",IF($L22=34,"ALTA 4:3","EXTREMA 5:3"))))</f>
        <v>MODERADA 1:3</v>
      </c>
      <c r="Q22" s="723" t="str">
        <f>IF($L22=41,"ALTA 1:4",IF($L22=42,"ALTA 2:4",IF($L22=43,"EXTREMA 3:4",IF($L22=44,"EXTREMA 4:4","EXTREMA 5:4"))))</f>
        <v>EXTREMA 5:4</v>
      </c>
      <c r="R22" s="710" t="str">
        <f>IF($L22=51,"ALTA 1:5",IF($L22=52,"EXTREMA 2:5",IF($L22=53,"EXTREMA 3:5",IF($L22=54,"EXTREMA 4:5","EXTREMA 5:5"))))</f>
        <v>EXTREMA 5:5</v>
      </c>
      <c r="S22" s="718" t="s">
        <v>306</v>
      </c>
      <c r="T22" s="744" t="s">
        <v>745</v>
      </c>
      <c r="U22" s="744" t="s">
        <v>746</v>
      </c>
      <c r="V22" s="744" t="s">
        <v>373</v>
      </c>
      <c r="W22" s="744" t="s">
        <v>747</v>
      </c>
      <c r="X22" s="744" t="s">
        <v>748</v>
      </c>
      <c r="Y22" s="744" t="s">
        <v>749</v>
      </c>
      <c r="Z22" s="744" t="s">
        <v>267</v>
      </c>
      <c r="AA22" s="744" t="s">
        <v>264</v>
      </c>
      <c r="AB22" s="744">
        <f t="shared" si="1"/>
        <v>15</v>
      </c>
      <c r="AC22" s="744" t="s">
        <v>265</v>
      </c>
      <c r="AD22" s="744">
        <f t="shared" si="2"/>
        <v>15</v>
      </c>
      <c r="AE22" s="744" t="s">
        <v>266</v>
      </c>
      <c r="AF22" s="744">
        <f t="shared" si="3"/>
        <v>15</v>
      </c>
      <c r="AG22" s="744" t="s">
        <v>337</v>
      </c>
      <c r="AH22" s="744">
        <f t="shared" si="4"/>
        <v>10</v>
      </c>
      <c r="AI22" s="744" t="s">
        <v>338</v>
      </c>
      <c r="AJ22" s="744">
        <f t="shared" si="5"/>
        <v>0</v>
      </c>
      <c r="AK22" s="744" t="s">
        <v>281</v>
      </c>
      <c r="AL22" s="744">
        <f t="shared" si="6"/>
        <v>15</v>
      </c>
      <c r="AM22" s="744" t="s">
        <v>270</v>
      </c>
      <c r="AN22" s="744">
        <f t="shared" si="7"/>
        <v>15</v>
      </c>
      <c r="AO22" s="744">
        <f t="shared" si="8"/>
        <v>85</v>
      </c>
      <c r="AP22" s="744" t="str">
        <f>+IF(AO22&gt;96,"Fuerte",IF(AO22&lt;86,"Débil","Moderado"))</f>
        <v>Débil</v>
      </c>
      <c r="AQ22" s="744" t="s">
        <v>271</v>
      </c>
      <c r="AR22" s="744" t="s">
        <v>343</v>
      </c>
      <c r="AS22" s="703" t="s">
        <v>343</v>
      </c>
      <c r="AT22" s="689" t="s">
        <v>272</v>
      </c>
      <c r="AU22" s="726">
        <v>1</v>
      </c>
      <c r="AV22" s="713" t="str">
        <f t="shared" ref="AV22" si="27">IF(AU22=5,"CASI SEGURO",IF(AU22=4,"PROBABLE",IF(AU22=3,"POSIBLE",IF(AU22=2,"IMPROBABLE","RARA VEZ"))))</f>
        <v>RARA VEZ</v>
      </c>
      <c r="AW22" s="689" t="s">
        <v>272</v>
      </c>
      <c r="AX22" s="689">
        <v>3</v>
      </c>
      <c r="AY22" s="713" t="str">
        <f t="shared" ref="AY22" si="28">IF(AX22=1,"INSIGNIFICANTE",IF(AX22=2,"MENOR",IF(AX22=3,"MODERADO",IF(AX22=4,"MAYOR","CATASTRÓFICO"))))</f>
        <v>MODERADO</v>
      </c>
      <c r="AZ22" s="713">
        <f t="shared" ref="AZ22" si="29">IF(AX22=2,AU22+20,IF(AX22=3,AU22+30,IF(AX22=4,AU22+40,IF(AX22=5,AU22+50,AU22+10))))</f>
        <v>31</v>
      </c>
      <c r="BA22" s="706" t="str">
        <f>IF(AX22=1,$BB22,IF(AX22=2,$BC$22,IF(AX22=3,$BD$22,IF(AX22=4,$BE$22,$BF$22))))</f>
        <v>MODERADA 1:3</v>
      </c>
      <c r="BB22" s="715" t="str">
        <f t="shared" ref="BB22" si="30">IF($AZ22=11,"BAJA 1:1",IF($AZ22=12,"BAJA 2:1",IF($AZ22=13,"BAJA 3:1",IF($AZ22=14,"MODERADA 4:1","ALTA 5:1"))))</f>
        <v>ALTA 5:1</v>
      </c>
      <c r="BC22" s="723" t="str">
        <f t="shared" ref="BC22" si="31">IF($AZ22=21,"BAJA 1:2",IF($AZ22=22,"BAJA 2:2",IF($AZ22=23,"MODERADA 3:2",IF($AZ22=24,"ALTA 4:2","ALTA 5:2"))))</f>
        <v>ALTA 5:2</v>
      </c>
      <c r="BD22" s="723" t="str">
        <f t="shared" ref="BD22" si="32">IF($AZ22=31,"MODERADA 1:3",IF($AZ22=32,"MODERADA 2:3",IF($AZ22=33,"ALTA 3:3",IF($AZ22=34,"ALTA 4:3","EXTREMA 5:3"))))</f>
        <v>MODERADA 1:3</v>
      </c>
      <c r="BE22" s="723" t="str">
        <f t="shared" ref="BE22" si="33">IF($AZ22=41,"ALTA 1:4",IF($AZ22=42,"ALTA 2:4",IF($AZ22=43,"EXTREMA 3:4",IF($AZ22=44,"EXTREMA 4:4","EXTREMA 5:4"))))</f>
        <v>EXTREMA 5:4</v>
      </c>
      <c r="BF22" s="710" t="str">
        <f t="shared" ref="BF22" si="34">IF($AZ22=51,"ALTA 1:5",IF($AZ22=52,"EXTREMA 2:5",IF($AZ22=53,"EXTREMA 3:5",IF($AZ22=54,"EXTREMA 4:5","EXTREMA 5:5"))))</f>
        <v>EXTREMA 5:5</v>
      </c>
      <c r="BG22" s="211" t="s">
        <v>750</v>
      </c>
      <c r="BH22" s="211" t="s">
        <v>751</v>
      </c>
      <c r="BI22" s="220">
        <v>43983</v>
      </c>
      <c r="BJ22" s="220">
        <v>44196</v>
      </c>
      <c r="BK22" s="211"/>
      <c r="BL22" s="211" t="s">
        <v>752</v>
      </c>
      <c r="BM22" s="211" t="s">
        <v>324</v>
      </c>
      <c r="BN22" s="211" t="s">
        <v>753</v>
      </c>
      <c r="BO22" s="211" t="s">
        <v>754</v>
      </c>
      <c r="BP22" s="211" t="s">
        <v>755</v>
      </c>
      <c r="BQ22" s="211" t="s">
        <v>756</v>
      </c>
      <c r="BR22" s="211" t="s">
        <v>1596</v>
      </c>
      <c r="BS22" s="211" t="s">
        <v>1597</v>
      </c>
      <c r="BT22" s="211" t="s">
        <v>1598</v>
      </c>
      <c r="BU22" s="211"/>
      <c r="BV22" s="211"/>
      <c r="BW22" s="211"/>
      <c r="BX22" s="211"/>
      <c r="BY22" s="211"/>
      <c r="BZ22" s="211"/>
      <c r="CA22" s="211"/>
    </row>
    <row r="23" spans="1:79" ht="85.5" customHeight="1">
      <c r="A23" s="701"/>
      <c r="B23" s="701"/>
      <c r="C23" s="697"/>
      <c r="D23" s="701"/>
      <c r="E23" s="697"/>
      <c r="F23" s="701"/>
      <c r="G23" s="705"/>
      <c r="H23" s="726"/>
      <c r="I23" s="704"/>
      <c r="J23" s="705"/>
      <c r="K23" s="704"/>
      <c r="L23" s="704"/>
      <c r="M23" s="719"/>
      <c r="N23" s="715"/>
      <c r="O23" s="723"/>
      <c r="P23" s="723"/>
      <c r="Q23" s="723"/>
      <c r="R23" s="710"/>
      <c r="S23" s="705"/>
      <c r="T23" s="745"/>
      <c r="U23" s="745"/>
      <c r="V23" s="745"/>
      <c r="W23" s="745"/>
      <c r="X23" s="745"/>
      <c r="Y23" s="745"/>
      <c r="Z23" s="745"/>
      <c r="AA23" s="745"/>
      <c r="AB23" s="745" t="str">
        <f t="shared" si="1"/>
        <v/>
      </c>
      <c r="AC23" s="745"/>
      <c r="AD23" s="745" t="str">
        <f t="shared" si="2"/>
        <v/>
      </c>
      <c r="AE23" s="745"/>
      <c r="AF23" s="745" t="str">
        <f t="shared" si="3"/>
        <v/>
      </c>
      <c r="AG23" s="745"/>
      <c r="AH23" s="745" t="str">
        <f t="shared" si="4"/>
        <v/>
      </c>
      <c r="AI23" s="745"/>
      <c r="AJ23" s="745" t="str">
        <f t="shared" si="5"/>
        <v/>
      </c>
      <c r="AK23" s="745"/>
      <c r="AL23" s="745" t="str">
        <f t="shared" si="6"/>
        <v/>
      </c>
      <c r="AM23" s="745"/>
      <c r="AN23" s="745" t="str">
        <f t="shared" si="7"/>
        <v/>
      </c>
      <c r="AO23" s="745" t="e">
        <f t="shared" si="8"/>
        <v>#VALUE!</v>
      </c>
      <c r="AP23" s="745"/>
      <c r="AQ23" s="745"/>
      <c r="AR23" s="745"/>
      <c r="AS23" s="703"/>
      <c r="AT23" s="689"/>
      <c r="AU23" s="726"/>
      <c r="AV23" s="713"/>
      <c r="AW23" s="689"/>
      <c r="AX23" s="689"/>
      <c r="AY23" s="713"/>
      <c r="AZ23" s="713">
        <f t="shared" si="19"/>
        <v>10</v>
      </c>
      <c r="BA23" s="706"/>
      <c r="BB23" s="715"/>
      <c r="BC23" s="723"/>
      <c r="BD23" s="723"/>
      <c r="BE23" s="723"/>
      <c r="BF23" s="710"/>
      <c r="BG23" s="718" t="s">
        <v>757</v>
      </c>
      <c r="BH23" s="718" t="s">
        <v>751</v>
      </c>
      <c r="BI23" s="758">
        <v>43983</v>
      </c>
      <c r="BJ23" s="758">
        <v>44196</v>
      </c>
      <c r="BK23" s="718" t="s">
        <v>758</v>
      </c>
      <c r="BL23" s="718" t="s">
        <v>759</v>
      </c>
      <c r="BM23" s="718" t="s">
        <v>324</v>
      </c>
      <c r="BN23" s="718" t="s">
        <v>753</v>
      </c>
      <c r="BO23" s="718" t="s">
        <v>760</v>
      </c>
      <c r="BP23" s="718" t="s">
        <v>761</v>
      </c>
      <c r="BQ23" s="718" t="s">
        <v>756</v>
      </c>
      <c r="BR23" s="781" t="s">
        <v>1599</v>
      </c>
      <c r="BS23" s="718"/>
      <c r="BT23" s="781" t="s">
        <v>1600</v>
      </c>
      <c r="BU23" s="718"/>
      <c r="BV23" s="718"/>
      <c r="BW23" s="718"/>
      <c r="BX23" s="689"/>
      <c r="BY23" s="718"/>
      <c r="BZ23" s="211"/>
      <c r="CA23" s="211"/>
    </row>
    <row r="24" spans="1:79" ht="57.75" customHeight="1">
      <c r="A24" s="701"/>
      <c r="B24" s="701"/>
      <c r="C24" s="697"/>
      <c r="D24" s="701"/>
      <c r="E24" s="697"/>
      <c r="F24" s="701"/>
      <c r="G24" s="705"/>
      <c r="H24" s="726"/>
      <c r="I24" s="704"/>
      <c r="J24" s="705"/>
      <c r="K24" s="704"/>
      <c r="L24" s="704"/>
      <c r="M24" s="719"/>
      <c r="N24" s="715"/>
      <c r="O24" s="723"/>
      <c r="P24" s="723"/>
      <c r="Q24" s="723"/>
      <c r="R24" s="710"/>
      <c r="S24" s="705"/>
      <c r="T24" s="745"/>
      <c r="U24" s="745"/>
      <c r="V24" s="745"/>
      <c r="W24" s="745"/>
      <c r="X24" s="745"/>
      <c r="Y24" s="745"/>
      <c r="Z24" s="745"/>
      <c r="AA24" s="745"/>
      <c r="AB24" s="745" t="str">
        <f t="shared" si="1"/>
        <v/>
      </c>
      <c r="AC24" s="745"/>
      <c r="AD24" s="745" t="str">
        <f t="shared" si="2"/>
        <v/>
      </c>
      <c r="AE24" s="745"/>
      <c r="AF24" s="745" t="str">
        <f t="shared" si="3"/>
        <v/>
      </c>
      <c r="AG24" s="745"/>
      <c r="AH24" s="745" t="str">
        <f t="shared" si="4"/>
        <v/>
      </c>
      <c r="AI24" s="745"/>
      <c r="AJ24" s="745" t="str">
        <f t="shared" si="5"/>
        <v/>
      </c>
      <c r="AK24" s="745"/>
      <c r="AL24" s="745" t="str">
        <f t="shared" si="6"/>
        <v/>
      </c>
      <c r="AM24" s="745"/>
      <c r="AN24" s="745" t="str">
        <f t="shared" si="7"/>
        <v/>
      </c>
      <c r="AO24" s="745" t="e">
        <f t="shared" si="8"/>
        <v>#VALUE!</v>
      </c>
      <c r="AP24" s="745"/>
      <c r="AQ24" s="745"/>
      <c r="AR24" s="745"/>
      <c r="AS24" s="703"/>
      <c r="AT24" s="689"/>
      <c r="AU24" s="726"/>
      <c r="AV24" s="713"/>
      <c r="AW24" s="689"/>
      <c r="AX24" s="689"/>
      <c r="AY24" s="713"/>
      <c r="AZ24" s="713">
        <f t="shared" si="19"/>
        <v>10</v>
      </c>
      <c r="BA24" s="706"/>
      <c r="BB24" s="715"/>
      <c r="BC24" s="723"/>
      <c r="BD24" s="723"/>
      <c r="BE24" s="723"/>
      <c r="BF24" s="710"/>
      <c r="BG24" s="705"/>
      <c r="BH24" s="705"/>
      <c r="BI24" s="759"/>
      <c r="BJ24" s="759"/>
      <c r="BK24" s="705"/>
      <c r="BL24" s="705"/>
      <c r="BM24" s="705"/>
      <c r="BN24" s="705"/>
      <c r="BO24" s="705"/>
      <c r="BP24" s="705"/>
      <c r="BQ24" s="705"/>
      <c r="BR24" s="782"/>
      <c r="BS24" s="705"/>
      <c r="BT24" s="782"/>
      <c r="BU24" s="705"/>
      <c r="BV24" s="705"/>
      <c r="BW24" s="705"/>
      <c r="BX24" s="689"/>
      <c r="BY24" s="705"/>
      <c r="BZ24" s="211"/>
      <c r="CA24" s="211"/>
    </row>
    <row r="25" spans="1:79" ht="25.5" customHeight="1">
      <c r="A25" s="701"/>
      <c r="B25" s="701"/>
      <c r="C25" s="697"/>
      <c r="D25" s="701"/>
      <c r="E25" s="697"/>
      <c r="F25" s="701"/>
      <c r="G25" s="705"/>
      <c r="H25" s="726"/>
      <c r="I25" s="704"/>
      <c r="J25" s="705"/>
      <c r="K25" s="704"/>
      <c r="L25" s="704"/>
      <c r="M25" s="719"/>
      <c r="N25" s="715"/>
      <c r="O25" s="723"/>
      <c r="P25" s="723"/>
      <c r="Q25" s="723"/>
      <c r="R25" s="710"/>
      <c r="S25" s="705"/>
      <c r="T25" s="745"/>
      <c r="U25" s="745"/>
      <c r="V25" s="745"/>
      <c r="W25" s="745"/>
      <c r="X25" s="745"/>
      <c r="Y25" s="745"/>
      <c r="Z25" s="745"/>
      <c r="AA25" s="745"/>
      <c r="AB25" s="745" t="str">
        <f t="shared" si="1"/>
        <v/>
      </c>
      <c r="AC25" s="745"/>
      <c r="AD25" s="745" t="str">
        <f t="shared" si="2"/>
        <v/>
      </c>
      <c r="AE25" s="745"/>
      <c r="AF25" s="745" t="str">
        <f t="shared" si="3"/>
        <v/>
      </c>
      <c r="AG25" s="745"/>
      <c r="AH25" s="745" t="str">
        <f t="shared" si="4"/>
        <v/>
      </c>
      <c r="AI25" s="745"/>
      <c r="AJ25" s="745" t="str">
        <f t="shared" si="5"/>
        <v/>
      </c>
      <c r="AK25" s="745"/>
      <c r="AL25" s="745" t="str">
        <f t="shared" si="6"/>
        <v/>
      </c>
      <c r="AM25" s="745"/>
      <c r="AN25" s="745" t="str">
        <f t="shared" si="7"/>
        <v/>
      </c>
      <c r="AO25" s="745" t="e">
        <f t="shared" si="8"/>
        <v>#VALUE!</v>
      </c>
      <c r="AP25" s="745"/>
      <c r="AQ25" s="745"/>
      <c r="AR25" s="745"/>
      <c r="AS25" s="703"/>
      <c r="AT25" s="689"/>
      <c r="AU25" s="726"/>
      <c r="AV25" s="713"/>
      <c r="AW25" s="689"/>
      <c r="AX25" s="689"/>
      <c r="AY25" s="713"/>
      <c r="AZ25" s="713">
        <f t="shared" si="19"/>
        <v>10</v>
      </c>
      <c r="BA25" s="706"/>
      <c r="BB25" s="715"/>
      <c r="BC25" s="723"/>
      <c r="BD25" s="723"/>
      <c r="BE25" s="723"/>
      <c r="BF25" s="710"/>
      <c r="BG25" s="705"/>
      <c r="BH25" s="705"/>
      <c r="BI25" s="759"/>
      <c r="BJ25" s="759"/>
      <c r="BK25" s="705"/>
      <c r="BL25" s="705"/>
      <c r="BM25" s="705"/>
      <c r="BN25" s="705"/>
      <c r="BO25" s="705"/>
      <c r="BP25" s="705"/>
      <c r="BQ25" s="705"/>
      <c r="BR25" s="782"/>
      <c r="BS25" s="705"/>
      <c r="BT25" s="782"/>
      <c r="BU25" s="705"/>
      <c r="BV25" s="705"/>
      <c r="BW25" s="705"/>
      <c r="BX25" s="689"/>
      <c r="BY25" s="705"/>
      <c r="BZ25" s="211"/>
      <c r="CA25" s="211"/>
    </row>
    <row r="26" spans="1:79" ht="57.75" hidden="1" customHeight="1">
      <c r="A26" s="775"/>
      <c r="B26" s="775"/>
      <c r="C26" s="697"/>
      <c r="D26" s="775"/>
      <c r="E26" s="697"/>
      <c r="F26" s="775"/>
      <c r="G26" s="705"/>
      <c r="H26" s="726"/>
      <c r="I26" s="704"/>
      <c r="J26" s="705"/>
      <c r="K26" s="704"/>
      <c r="L26" s="704"/>
      <c r="M26" s="719"/>
      <c r="N26" s="715"/>
      <c r="O26" s="723"/>
      <c r="P26" s="723"/>
      <c r="Q26" s="723"/>
      <c r="R26" s="710"/>
      <c r="S26" s="705"/>
      <c r="T26" s="702"/>
      <c r="U26" s="702"/>
      <c r="V26" s="702"/>
      <c r="W26" s="702"/>
      <c r="X26" s="702"/>
      <c r="Y26" s="702"/>
      <c r="Z26" s="702"/>
      <c r="AA26" s="702"/>
      <c r="AB26" s="702" t="str">
        <f t="shared" si="1"/>
        <v/>
      </c>
      <c r="AC26" s="702"/>
      <c r="AD26" s="702" t="str">
        <f t="shared" si="2"/>
        <v/>
      </c>
      <c r="AE26" s="702"/>
      <c r="AF26" s="702" t="str">
        <f t="shared" si="3"/>
        <v/>
      </c>
      <c r="AG26" s="702"/>
      <c r="AH26" s="702" t="str">
        <f t="shared" si="4"/>
        <v/>
      </c>
      <c r="AI26" s="702"/>
      <c r="AJ26" s="702" t="str">
        <f t="shared" si="5"/>
        <v/>
      </c>
      <c r="AK26" s="702"/>
      <c r="AL26" s="702" t="str">
        <f t="shared" si="6"/>
        <v/>
      </c>
      <c r="AM26" s="702"/>
      <c r="AN26" s="702" t="str">
        <f t="shared" si="7"/>
        <v/>
      </c>
      <c r="AO26" s="702" t="e">
        <f t="shared" si="8"/>
        <v>#VALUE!</v>
      </c>
      <c r="AP26" s="702"/>
      <c r="AQ26" s="702"/>
      <c r="AR26" s="702"/>
      <c r="AS26" s="703"/>
      <c r="AT26" s="689"/>
      <c r="AU26" s="726"/>
      <c r="AV26" s="713"/>
      <c r="AW26" s="689"/>
      <c r="AX26" s="689"/>
      <c r="AY26" s="713"/>
      <c r="AZ26" s="713"/>
      <c r="BA26" s="706"/>
      <c r="BB26" s="715"/>
      <c r="BC26" s="723"/>
      <c r="BD26" s="723"/>
      <c r="BE26" s="723"/>
      <c r="BF26" s="710"/>
      <c r="BG26" s="724"/>
      <c r="BH26" s="724"/>
      <c r="BI26" s="779"/>
      <c r="BJ26" s="779"/>
      <c r="BK26" s="724"/>
      <c r="BL26" s="724"/>
      <c r="BM26" s="724"/>
      <c r="BN26" s="724"/>
      <c r="BO26" s="724"/>
      <c r="BP26" s="724"/>
      <c r="BQ26" s="724"/>
      <c r="BR26" s="777"/>
      <c r="BS26" s="724"/>
      <c r="BT26" s="777"/>
      <c r="BU26" s="724"/>
      <c r="BV26" s="724"/>
      <c r="BW26" s="724"/>
      <c r="BX26" s="419"/>
      <c r="BY26" s="724"/>
      <c r="BZ26" s="211"/>
      <c r="CA26" s="211"/>
    </row>
    <row r="27" spans="1:79" ht="167.25" customHeight="1">
      <c r="A27" s="734" t="s">
        <v>665</v>
      </c>
      <c r="B27" s="734" t="s">
        <v>666</v>
      </c>
      <c r="C27" s="697" t="s">
        <v>762</v>
      </c>
      <c r="D27" s="734" t="s">
        <v>763</v>
      </c>
      <c r="E27" s="697" t="s">
        <v>764</v>
      </c>
      <c r="F27" s="734" t="s">
        <v>765</v>
      </c>
      <c r="G27" s="718" t="s">
        <v>71</v>
      </c>
      <c r="H27" s="726">
        <v>3</v>
      </c>
      <c r="I27" s="717" t="str">
        <f>IF(H27=5,"CASI SEGURO",IF(H27=4,"PROBABLE",IF(H27=3,"POSIBLE",IF(H27=2,"IMPROBABLE","RARA VEZ"))))</f>
        <v>POSIBLE</v>
      </c>
      <c r="J27" s="718">
        <v>4</v>
      </c>
      <c r="K27" s="717" t="str">
        <f>IF(J27=1,"INSIGNIFICANTE",IF(J27=2,"MENOR",IF(J27=3,"MODERADO",IF(J27=4,"MAYOR","CATASTRÓFICO"))))</f>
        <v>MAYOR</v>
      </c>
      <c r="L27" s="717">
        <f>IF(J27=2,H27+20,IF(J27=3,H27+30,IF(J27=4,H27+40,IF(J27=5,H27+50,H27+10))))</f>
        <v>43</v>
      </c>
      <c r="M27" s="739" t="str">
        <f>IF(J27=1,N27,IF(J27=2,O27,IF(J27=3,P27,IF(J27=4,Q27,R27))))</f>
        <v>EXTREMA 3:4</v>
      </c>
      <c r="N27" s="715" t="str">
        <f>IF($L27=11,"BAJA 1:1",IF($L27=12,"BAJA 2:1",IF($L27=13,"BAJA 3:1",IF($L27=14,"MODERADA 4:1","ALTA 5:1"))))</f>
        <v>ALTA 5:1</v>
      </c>
      <c r="O27" s="723" t="str">
        <f>IF($L27=21,"BAJA 1:2",IF($L27=22,"BAJA 2:2",IF($L27=23,"MODERADA 3:2",IF($L27=24,"ALTA 4:2","ALTA 5:2"))))</f>
        <v>ALTA 5:2</v>
      </c>
      <c r="P27" s="723" t="str">
        <f>IF($L27=31,"MODERADA 1:3",IF($L27=32,"MODERADA 2:3",IF($L27=33,"ALTA 3:3",IF($L27=34,"ALTA 4:3","EXTREMA 5:3"))))</f>
        <v>EXTREMA 5:3</v>
      </c>
      <c r="Q27" s="723" t="str">
        <f>IF($L27=41,"ALTA 1:4",IF($L27=42,"ALTA 2:4",IF($L27=43,"EXTREMA 3:4",IF($L27=44,"EXTREMA 4:4","EXTREMA 5:4"))))</f>
        <v>EXTREMA 3:4</v>
      </c>
      <c r="R27" s="710" t="str">
        <f>IF($L27=51,"ALTA 1:5",IF($L27=52,"EXTREMA 2:5",IF($L27=53,"EXTREMA 3:5",IF($L27=54,"EXTREMA 4:5","EXTREMA 5:5"))))</f>
        <v>EXTREMA 5:5</v>
      </c>
      <c r="S27" s="718" t="s">
        <v>306</v>
      </c>
      <c r="T27" s="202" t="s">
        <v>766</v>
      </c>
      <c r="U27" s="195" t="s">
        <v>767</v>
      </c>
      <c r="V27" s="195" t="s">
        <v>566</v>
      </c>
      <c r="W27" s="195" t="s">
        <v>768</v>
      </c>
      <c r="X27" s="195" t="s">
        <v>769</v>
      </c>
      <c r="Y27" s="195" t="s">
        <v>770</v>
      </c>
      <c r="Z27" s="195" t="s">
        <v>267</v>
      </c>
      <c r="AA27" s="195" t="s">
        <v>264</v>
      </c>
      <c r="AB27" s="200">
        <f t="shared" si="1"/>
        <v>15</v>
      </c>
      <c r="AC27" s="195" t="s">
        <v>265</v>
      </c>
      <c r="AD27" s="200">
        <f t="shared" si="2"/>
        <v>15</v>
      </c>
      <c r="AE27" s="195" t="s">
        <v>266</v>
      </c>
      <c r="AF27" s="200">
        <f t="shared" si="3"/>
        <v>15</v>
      </c>
      <c r="AG27" s="195" t="s">
        <v>267</v>
      </c>
      <c r="AH27" s="200">
        <f t="shared" si="4"/>
        <v>15</v>
      </c>
      <c r="AI27" s="195" t="s">
        <v>268</v>
      </c>
      <c r="AJ27" s="200">
        <f t="shared" si="5"/>
        <v>15</v>
      </c>
      <c r="AK27" s="195" t="s">
        <v>281</v>
      </c>
      <c r="AL27" s="200">
        <f t="shared" si="6"/>
        <v>15</v>
      </c>
      <c r="AM27" s="195" t="s">
        <v>270</v>
      </c>
      <c r="AN27" s="200">
        <f t="shared" si="7"/>
        <v>15</v>
      </c>
      <c r="AO27" s="200">
        <f t="shared" si="8"/>
        <v>105</v>
      </c>
      <c r="AP27" s="200" t="str">
        <f t="shared" si="9"/>
        <v>Fuerte</v>
      </c>
      <c r="AQ27" s="195" t="s">
        <v>271</v>
      </c>
      <c r="AR27" s="196" t="s">
        <v>271</v>
      </c>
      <c r="AS27" s="703" t="s">
        <v>271</v>
      </c>
      <c r="AT27" s="689" t="s">
        <v>272</v>
      </c>
      <c r="AU27" s="726">
        <v>3</v>
      </c>
      <c r="AV27" s="713" t="str">
        <f t="shared" ref="AV27" si="35">IF(AU27=5,"CASI SEGURO",IF(AU27=4,"PROBABLE",IF(AU27=3,"POSIBLE",IF(AU27=2,"IMPROBABLE","RARA VEZ"))))</f>
        <v>POSIBLE</v>
      </c>
      <c r="AW27" s="689" t="s">
        <v>272</v>
      </c>
      <c r="AX27" s="689">
        <v>3</v>
      </c>
      <c r="AY27" s="713" t="str">
        <f t="shared" ref="AY27" si="36">IF(AX27=1,"INSIGNIFICANTE",IF(AX27=2,"MENOR",IF(AX27=3,"MODERADO",IF(AX27=4,"MAYOR","CATASTRÓFICO"))))</f>
        <v>MODERADO</v>
      </c>
      <c r="AZ27" s="713">
        <f>IF(AX27=2,AU27+20,IF(AX27=3,AU27+30,IF(AX27=4,AU27+40,IF(AX27=5,AU27+50,AU27+10))))</f>
        <v>33</v>
      </c>
      <c r="BA27" s="706" t="str">
        <f>IF(AX27=1,$BB27,IF(AX27=2,$BC$27,IF(AX27=3,$BD$27,IF(AX27=4,$BE$27,$BF$27))))</f>
        <v>ALTA 3:3</v>
      </c>
      <c r="BB27" s="715" t="str">
        <f t="shared" ref="BB27" si="37">IF($AZ27=11,"BAJA 1:1",IF($AZ27=12,"BAJA 2:1",IF($AZ27=13,"BAJA 3:1",IF($AZ27=14,"MODERADA 4:1","ALTA 5:1"))))</f>
        <v>ALTA 5:1</v>
      </c>
      <c r="BC27" s="723" t="str">
        <f t="shared" ref="BC27" si="38">IF($AZ27=21,"BAJA 1:2",IF($AZ27=22,"BAJA 2:2",IF($AZ27=23,"MODERADA 3:2",IF($AZ27=24,"ALTA 4:2","ALTA 5:2"))))</f>
        <v>ALTA 5:2</v>
      </c>
      <c r="BD27" s="723" t="str">
        <f t="shared" ref="BD27" si="39">IF($AZ27=31,"MODERADA 1:3",IF($AZ27=32,"MODERADA 2:3",IF($AZ27=33,"ALTA 3:3",IF($AZ27=34,"ALTA 4:3","EXTREMA 5:3"))))</f>
        <v>ALTA 3:3</v>
      </c>
      <c r="BE27" s="723" t="str">
        <f t="shared" ref="BE27" si="40">IF($AZ27=41,"ALTA 1:4",IF($AZ27=42,"ALTA 2:4",IF($AZ27=43,"EXTREMA 3:4",IF($AZ27=44,"EXTREMA 4:4","EXTREMA 5:4"))))</f>
        <v>EXTREMA 5:4</v>
      </c>
      <c r="BF27" s="710" t="str">
        <f t="shared" ref="BF27" si="41">IF($AZ27=51,"ALTA 1:5",IF($AZ27=52,"EXTREMA 2:5",IF($AZ27=53,"EXTREMA 3:5",IF($AZ27=54,"EXTREMA 4:5","EXTREMA 5:5"))))</f>
        <v>EXTREMA 5:5</v>
      </c>
      <c r="BG27" s="217" t="s">
        <v>771</v>
      </c>
      <c r="BH27" s="175" t="s">
        <v>772</v>
      </c>
      <c r="BI27" s="176">
        <v>43891</v>
      </c>
      <c r="BJ27" s="176">
        <v>44166</v>
      </c>
      <c r="BK27" s="175" t="s">
        <v>773</v>
      </c>
      <c r="BL27" s="175" t="s">
        <v>774</v>
      </c>
      <c r="BM27" s="175" t="s">
        <v>324</v>
      </c>
      <c r="BN27" s="175" t="s">
        <v>677</v>
      </c>
      <c r="BO27" s="175" t="s">
        <v>775</v>
      </c>
      <c r="BP27" s="175" t="s">
        <v>776</v>
      </c>
      <c r="BQ27" s="175" t="s">
        <v>777</v>
      </c>
      <c r="BR27" s="217" t="s">
        <v>1601</v>
      </c>
      <c r="BS27" s="175" t="s">
        <v>1602</v>
      </c>
      <c r="BT27" s="175" t="s">
        <v>1603</v>
      </c>
      <c r="BU27" s="175"/>
      <c r="BV27" s="175"/>
      <c r="BW27" s="175"/>
      <c r="BX27" s="419"/>
      <c r="BY27" s="175"/>
      <c r="BZ27" s="175"/>
      <c r="CA27" s="175"/>
    </row>
    <row r="28" spans="1:79" ht="57" customHeight="1">
      <c r="A28" s="701"/>
      <c r="B28" s="701"/>
      <c r="C28" s="697"/>
      <c r="D28" s="701"/>
      <c r="E28" s="697"/>
      <c r="F28" s="701"/>
      <c r="G28" s="705"/>
      <c r="H28" s="726"/>
      <c r="I28" s="704"/>
      <c r="J28" s="705"/>
      <c r="K28" s="704"/>
      <c r="L28" s="704"/>
      <c r="M28" s="719"/>
      <c r="N28" s="715"/>
      <c r="O28" s="723"/>
      <c r="P28" s="723"/>
      <c r="Q28" s="723"/>
      <c r="R28" s="710"/>
      <c r="S28" s="780"/>
      <c r="T28" s="206" t="s">
        <v>778</v>
      </c>
      <c r="U28" s="206" t="s">
        <v>767</v>
      </c>
      <c r="V28" s="206" t="s">
        <v>779</v>
      </c>
      <c r="W28" s="206" t="s">
        <v>780</v>
      </c>
      <c r="X28" s="206" t="s">
        <v>781</v>
      </c>
      <c r="Y28" s="206" t="s">
        <v>782</v>
      </c>
      <c r="Z28" s="206" t="s">
        <v>267</v>
      </c>
      <c r="AA28" s="206" t="s">
        <v>264</v>
      </c>
      <c r="AB28" s="206">
        <f t="shared" si="1"/>
        <v>15</v>
      </c>
      <c r="AC28" s="206" t="s">
        <v>265</v>
      </c>
      <c r="AD28" s="206">
        <f t="shared" si="2"/>
        <v>15</v>
      </c>
      <c r="AE28" s="206" t="s">
        <v>266</v>
      </c>
      <c r="AF28" s="206">
        <f t="shared" si="3"/>
        <v>15</v>
      </c>
      <c r="AG28" s="206" t="s">
        <v>337</v>
      </c>
      <c r="AH28" s="206">
        <f t="shared" si="4"/>
        <v>10</v>
      </c>
      <c r="AI28" s="206" t="s">
        <v>268</v>
      </c>
      <c r="AJ28" s="206">
        <f t="shared" si="5"/>
        <v>15</v>
      </c>
      <c r="AK28" s="206" t="s">
        <v>281</v>
      </c>
      <c r="AL28" s="206">
        <f t="shared" si="6"/>
        <v>15</v>
      </c>
      <c r="AM28" s="206" t="s">
        <v>270</v>
      </c>
      <c r="AN28" s="206">
        <f t="shared" si="7"/>
        <v>15</v>
      </c>
      <c r="AO28" s="206">
        <f t="shared" si="8"/>
        <v>100</v>
      </c>
      <c r="AP28" s="206" t="str">
        <f t="shared" si="9"/>
        <v>Fuerte</v>
      </c>
      <c r="AQ28" s="206" t="s">
        <v>271</v>
      </c>
      <c r="AR28" s="206" t="s">
        <v>271</v>
      </c>
      <c r="AS28" s="703"/>
      <c r="AT28" s="689"/>
      <c r="AU28" s="726"/>
      <c r="AV28" s="713"/>
      <c r="AW28" s="689"/>
      <c r="AX28" s="689"/>
      <c r="AY28" s="713"/>
      <c r="AZ28" s="713">
        <f t="shared" si="19"/>
        <v>10</v>
      </c>
      <c r="BA28" s="706"/>
      <c r="BB28" s="715"/>
      <c r="BC28" s="723"/>
      <c r="BD28" s="723"/>
      <c r="BE28" s="723"/>
      <c r="BF28" s="710"/>
      <c r="BG28" s="718" t="s">
        <v>783</v>
      </c>
      <c r="BH28" s="718" t="s">
        <v>772</v>
      </c>
      <c r="BI28" s="758">
        <v>43891</v>
      </c>
      <c r="BJ28" s="758">
        <v>44166</v>
      </c>
      <c r="BK28" s="718" t="s">
        <v>784</v>
      </c>
      <c r="BL28" s="718" t="s">
        <v>785</v>
      </c>
      <c r="BM28" s="718" t="s">
        <v>786</v>
      </c>
      <c r="BN28" s="718" t="s">
        <v>677</v>
      </c>
      <c r="BO28" s="718" t="s">
        <v>787</v>
      </c>
      <c r="BP28" s="718" t="s">
        <v>788</v>
      </c>
      <c r="BQ28" s="718" t="s">
        <v>782</v>
      </c>
      <c r="BR28" s="781" t="s">
        <v>1604</v>
      </c>
      <c r="BS28" s="718" t="s">
        <v>1605</v>
      </c>
      <c r="BT28" s="791"/>
      <c r="BU28" s="718"/>
      <c r="BV28" s="718"/>
      <c r="BW28" s="718"/>
      <c r="BX28" s="689"/>
      <c r="BY28" s="175"/>
      <c r="BZ28" s="175"/>
      <c r="CA28" s="175"/>
    </row>
    <row r="29" spans="1:79" ht="17.25" customHeight="1">
      <c r="A29" s="701"/>
      <c r="B29" s="701"/>
      <c r="C29" s="697"/>
      <c r="D29" s="701"/>
      <c r="E29" s="697"/>
      <c r="F29" s="701"/>
      <c r="G29" s="705"/>
      <c r="H29" s="726"/>
      <c r="I29" s="704"/>
      <c r="J29" s="705"/>
      <c r="K29" s="704"/>
      <c r="L29" s="704"/>
      <c r="M29" s="719"/>
      <c r="N29" s="715"/>
      <c r="O29" s="723"/>
      <c r="P29" s="723"/>
      <c r="Q29" s="723"/>
      <c r="R29" s="710"/>
      <c r="S29" s="780"/>
      <c r="T29" s="214"/>
      <c r="U29" s="214"/>
      <c r="V29" s="214"/>
      <c r="W29" s="214"/>
      <c r="X29" s="214"/>
      <c r="Y29" s="214"/>
      <c r="Z29" s="214"/>
      <c r="AA29" s="214"/>
      <c r="AB29" s="214" t="str">
        <f t="shared" si="1"/>
        <v/>
      </c>
      <c r="AC29" s="214"/>
      <c r="AD29" s="214" t="str">
        <f t="shared" si="2"/>
        <v/>
      </c>
      <c r="AE29" s="214"/>
      <c r="AF29" s="214" t="str">
        <f t="shared" si="3"/>
        <v/>
      </c>
      <c r="AG29" s="214"/>
      <c r="AH29" s="214" t="str">
        <f t="shared" si="4"/>
        <v/>
      </c>
      <c r="AI29" s="214"/>
      <c r="AJ29" s="214" t="str">
        <f t="shared" si="5"/>
        <v/>
      </c>
      <c r="AK29" s="214"/>
      <c r="AL29" s="214" t="str">
        <f t="shared" si="6"/>
        <v/>
      </c>
      <c r="AM29" s="214"/>
      <c r="AN29" s="214" t="str">
        <f t="shared" si="7"/>
        <v/>
      </c>
      <c r="AO29" s="214" t="e">
        <f t="shared" si="8"/>
        <v>#VALUE!</v>
      </c>
      <c r="AP29" s="214"/>
      <c r="AQ29" s="214"/>
      <c r="AR29" s="214"/>
      <c r="AS29" s="703"/>
      <c r="AT29" s="689"/>
      <c r="AU29" s="726"/>
      <c r="AV29" s="713"/>
      <c r="AW29" s="689"/>
      <c r="AX29" s="689"/>
      <c r="AY29" s="713"/>
      <c r="AZ29" s="713">
        <f t="shared" si="19"/>
        <v>10</v>
      </c>
      <c r="BA29" s="706"/>
      <c r="BB29" s="715"/>
      <c r="BC29" s="723"/>
      <c r="BD29" s="723"/>
      <c r="BE29" s="723"/>
      <c r="BF29" s="710"/>
      <c r="BG29" s="705"/>
      <c r="BH29" s="705"/>
      <c r="BI29" s="759"/>
      <c r="BJ29" s="759"/>
      <c r="BK29" s="705"/>
      <c r="BL29" s="705"/>
      <c r="BM29" s="705"/>
      <c r="BN29" s="705"/>
      <c r="BO29" s="705"/>
      <c r="BP29" s="705"/>
      <c r="BQ29" s="705"/>
      <c r="BR29" s="782"/>
      <c r="BS29" s="705"/>
      <c r="BT29" s="792"/>
      <c r="BU29" s="705"/>
      <c r="BV29" s="705"/>
      <c r="BW29" s="705"/>
      <c r="BX29" s="689"/>
      <c r="BY29" s="175"/>
      <c r="BZ29" s="175"/>
      <c r="CA29" s="175"/>
    </row>
    <row r="30" spans="1:79" ht="18.75" customHeight="1">
      <c r="A30" s="701"/>
      <c r="B30" s="701"/>
      <c r="C30" s="697"/>
      <c r="D30" s="701"/>
      <c r="E30" s="697"/>
      <c r="F30" s="701"/>
      <c r="G30" s="705"/>
      <c r="H30" s="726"/>
      <c r="I30" s="704"/>
      <c r="J30" s="705"/>
      <c r="K30" s="704"/>
      <c r="L30" s="704"/>
      <c r="M30" s="719"/>
      <c r="N30" s="715"/>
      <c r="O30" s="723"/>
      <c r="P30" s="723"/>
      <c r="Q30" s="723"/>
      <c r="R30" s="710"/>
      <c r="S30" s="780"/>
      <c r="T30" s="214"/>
      <c r="U30" s="214"/>
      <c r="V30" s="214"/>
      <c r="W30" s="214"/>
      <c r="X30" s="214"/>
      <c r="Y30" s="214"/>
      <c r="Z30" s="214"/>
      <c r="AA30" s="214"/>
      <c r="AB30" s="214" t="str">
        <f t="shared" si="1"/>
        <v/>
      </c>
      <c r="AC30" s="214"/>
      <c r="AD30" s="214" t="str">
        <f t="shared" si="2"/>
        <v/>
      </c>
      <c r="AE30" s="214"/>
      <c r="AF30" s="214" t="str">
        <f t="shared" si="3"/>
        <v/>
      </c>
      <c r="AG30" s="214"/>
      <c r="AH30" s="214" t="str">
        <f t="shared" si="4"/>
        <v/>
      </c>
      <c r="AI30" s="214"/>
      <c r="AJ30" s="214" t="str">
        <f t="shared" si="5"/>
        <v/>
      </c>
      <c r="AK30" s="214"/>
      <c r="AL30" s="214" t="str">
        <f t="shared" si="6"/>
        <v/>
      </c>
      <c r="AM30" s="214"/>
      <c r="AN30" s="214" t="str">
        <f t="shared" si="7"/>
        <v/>
      </c>
      <c r="AO30" s="214" t="e">
        <f t="shared" si="8"/>
        <v>#VALUE!</v>
      </c>
      <c r="AP30" s="214"/>
      <c r="AQ30" s="214"/>
      <c r="AR30" s="214"/>
      <c r="AS30" s="703"/>
      <c r="AT30" s="689"/>
      <c r="AU30" s="726"/>
      <c r="AV30" s="713"/>
      <c r="AW30" s="689"/>
      <c r="AX30" s="689"/>
      <c r="AY30" s="713"/>
      <c r="AZ30" s="713">
        <f t="shared" si="19"/>
        <v>10</v>
      </c>
      <c r="BA30" s="706"/>
      <c r="BB30" s="715"/>
      <c r="BC30" s="723"/>
      <c r="BD30" s="723"/>
      <c r="BE30" s="723"/>
      <c r="BF30" s="710"/>
      <c r="BG30" s="705"/>
      <c r="BH30" s="705"/>
      <c r="BI30" s="759"/>
      <c r="BJ30" s="759"/>
      <c r="BK30" s="705"/>
      <c r="BL30" s="705"/>
      <c r="BM30" s="705"/>
      <c r="BN30" s="705"/>
      <c r="BO30" s="705"/>
      <c r="BP30" s="705"/>
      <c r="BQ30" s="705"/>
      <c r="BR30" s="782"/>
      <c r="BS30" s="705"/>
      <c r="BT30" s="792"/>
      <c r="BU30" s="705"/>
      <c r="BV30" s="705"/>
      <c r="BW30" s="705"/>
      <c r="BX30" s="689"/>
      <c r="BY30" s="175"/>
      <c r="BZ30" s="175"/>
      <c r="CA30" s="175"/>
    </row>
    <row r="31" spans="1:79" ht="51.75" customHeight="1">
      <c r="A31" s="775"/>
      <c r="B31" s="775"/>
      <c r="C31" s="697"/>
      <c r="D31" s="775"/>
      <c r="E31" s="697"/>
      <c r="F31" s="775"/>
      <c r="G31" s="724"/>
      <c r="H31" s="726"/>
      <c r="I31" s="704"/>
      <c r="J31" s="724"/>
      <c r="K31" s="704"/>
      <c r="L31" s="704"/>
      <c r="M31" s="719"/>
      <c r="N31" s="715"/>
      <c r="O31" s="723"/>
      <c r="P31" s="723"/>
      <c r="Q31" s="723"/>
      <c r="R31" s="710"/>
      <c r="S31" s="783"/>
      <c r="T31" s="208"/>
      <c r="U31" s="208"/>
      <c r="V31" s="208"/>
      <c r="W31" s="208"/>
      <c r="X31" s="208"/>
      <c r="Y31" s="208"/>
      <c r="Z31" s="208"/>
      <c r="AA31" s="208"/>
      <c r="AB31" s="208" t="str">
        <f t="shared" si="1"/>
        <v/>
      </c>
      <c r="AC31" s="208"/>
      <c r="AD31" s="208" t="str">
        <f t="shared" si="2"/>
        <v/>
      </c>
      <c r="AE31" s="208"/>
      <c r="AF31" s="208" t="str">
        <f t="shared" si="3"/>
        <v/>
      </c>
      <c r="AG31" s="208"/>
      <c r="AH31" s="208" t="str">
        <f t="shared" si="4"/>
        <v/>
      </c>
      <c r="AI31" s="208"/>
      <c r="AJ31" s="208" t="str">
        <f t="shared" si="5"/>
        <v/>
      </c>
      <c r="AK31" s="208"/>
      <c r="AL31" s="208" t="str">
        <f t="shared" si="6"/>
        <v/>
      </c>
      <c r="AM31" s="208"/>
      <c r="AN31" s="208" t="str">
        <f t="shared" si="7"/>
        <v/>
      </c>
      <c r="AO31" s="208" t="e">
        <f t="shared" si="8"/>
        <v>#VALUE!</v>
      </c>
      <c r="AP31" s="208"/>
      <c r="AQ31" s="208"/>
      <c r="AR31" s="208"/>
      <c r="AS31" s="703"/>
      <c r="AT31" s="689"/>
      <c r="AU31" s="726"/>
      <c r="AV31" s="713"/>
      <c r="AW31" s="689"/>
      <c r="AX31" s="689"/>
      <c r="AY31" s="713"/>
      <c r="AZ31" s="713"/>
      <c r="BA31" s="706"/>
      <c r="BB31" s="715"/>
      <c r="BC31" s="723"/>
      <c r="BD31" s="723"/>
      <c r="BE31" s="723"/>
      <c r="BF31" s="710"/>
      <c r="BG31" s="724"/>
      <c r="BH31" s="724"/>
      <c r="BI31" s="779"/>
      <c r="BJ31" s="779"/>
      <c r="BK31" s="724"/>
      <c r="BL31" s="724"/>
      <c r="BM31" s="724"/>
      <c r="BN31" s="724"/>
      <c r="BO31" s="724"/>
      <c r="BP31" s="724"/>
      <c r="BQ31" s="724"/>
      <c r="BR31" s="777"/>
      <c r="BS31" s="724"/>
      <c r="BT31" s="793"/>
      <c r="BU31" s="724"/>
      <c r="BV31" s="724"/>
      <c r="BW31" s="724"/>
      <c r="BX31" s="689"/>
      <c r="BY31" s="175"/>
      <c r="BZ31" s="175"/>
      <c r="CA31" s="175"/>
    </row>
    <row r="32" spans="1:79" ht="31.5" customHeight="1">
      <c r="C32" s="790"/>
      <c r="D32" s="790"/>
      <c r="E32" s="790"/>
      <c r="AB32" s="200" t="str">
        <f t="shared" si="1"/>
        <v/>
      </c>
    </row>
    <row r="33" spans="3:35" ht="21" customHeight="1">
      <c r="C33" s="790"/>
      <c r="D33" s="790"/>
      <c r="E33" s="790"/>
      <c r="AB33" s="200" t="str">
        <f t="shared" si="1"/>
        <v/>
      </c>
    </row>
    <row r="34" spans="3:35" hidden="1">
      <c r="C34" s="790"/>
      <c r="D34" s="790"/>
      <c r="E34" s="790"/>
      <c r="AG34" s="188"/>
    </row>
    <row r="35" spans="3:35" ht="135" hidden="1" customHeight="1">
      <c r="C35" s="790"/>
      <c r="D35" s="790"/>
      <c r="E35" s="790"/>
      <c r="AF35" s="142" t="s">
        <v>360</v>
      </c>
      <c r="AG35" s="188"/>
      <c r="AH35" s="142" t="s">
        <v>18</v>
      </c>
      <c r="AI35" s="142">
        <v>1</v>
      </c>
    </row>
    <row r="36" spans="3:35" ht="120" hidden="1" customHeight="1">
      <c r="C36" s="790"/>
      <c r="D36" s="790"/>
      <c r="E36" s="790"/>
      <c r="AC36" s="142" t="s">
        <v>10</v>
      </c>
      <c r="AD36" s="142" t="s">
        <v>40</v>
      </c>
      <c r="AE36" s="142" t="s">
        <v>27</v>
      </c>
      <c r="AF36" s="142" t="s">
        <v>361</v>
      </c>
      <c r="AG36" s="188"/>
      <c r="AH36" s="142" t="s">
        <v>362</v>
      </c>
      <c r="AI36" s="142">
        <v>2</v>
      </c>
    </row>
    <row r="37" spans="3:35" ht="50.25" hidden="1" customHeight="1">
      <c r="S37" s="189" t="s">
        <v>1553</v>
      </c>
      <c r="T37" s="189"/>
      <c r="AC37" s="142" t="s">
        <v>13</v>
      </c>
      <c r="AD37" s="142" t="s">
        <v>20</v>
      </c>
      <c r="AE37" s="142" t="s">
        <v>119</v>
      </c>
      <c r="AF37" s="142" t="s">
        <v>318</v>
      </c>
      <c r="AG37" s="188"/>
      <c r="AH37" s="142" t="s">
        <v>319</v>
      </c>
      <c r="AI37" s="142">
        <v>3</v>
      </c>
    </row>
    <row r="38" spans="3:35" ht="56.25" hidden="1" customHeight="1">
      <c r="S38" s="189" t="s">
        <v>1554</v>
      </c>
      <c r="T38" s="189"/>
      <c r="AC38" s="142" t="s">
        <v>33</v>
      </c>
      <c r="AD38" s="142" t="s">
        <v>43</v>
      </c>
      <c r="AE38" s="142" t="s">
        <v>25</v>
      </c>
      <c r="AF38" s="142" t="s">
        <v>321</v>
      </c>
      <c r="AG38" s="188"/>
      <c r="AH38" s="142" t="s">
        <v>40</v>
      </c>
      <c r="AI38" s="142">
        <v>4</v>
      </c>
    </row>
    <row r="39" spans="3:35" ht="50.25" hidden="1" customHeight="1">
      <c r="S39" s="189" t="s">
        <v>1555</v>
      </c>
      <c r="T39" s="189"/>
      <c r="AC39" s="142" t="s">
        <v>57</v>
      </c>
      <c r="AD39" s="142" t="s">
        <v>18</v>
      </c>
      <c r="AE39" s="142" t="s">
        <v>323</v>
      </c>
      <c r="AF39" s="142" t="s">
        <v>324</v>
      </c>
      <c r="AG39" s="188"/>
      <c r="AH39" s="142" t="s">
        <v>57</v>
      </c>
      <c r="AI39" s="142">
        <v>5</v>
      </c>
    </row>
    <row r="40" spans="3:35" ht="63.75" hidden="1">
      <c r="S40" s="189" t="s">
        <v>1556</v>
      </c>
      <c r="T40" s="189"/>
      <c r="AC40" s="142" t="s">
        <v>71</v>
      </c>
      <c r="AD40" s="142" t="s">
        <v>75</v>
      </c>
      <c r="AE40" s="142" t="s">
        <v>80</v>
      </c>
      <c r="AF40" s="142" t="s">
        <v>46</v>
      </c>
      <c r="AG40" s="188"/>
      <c r="AH40" s="142" t="s">
        <v>305</v>
      </c>
    </row>
    <row r="41" spans="3:35" ht="75">
      <c r="AC41" s="142" t="s">
        <v>36</v>
      </c>
      <c r="AD41" s="142" t="s">
        <v>65</v>
      </c>
      <c r="AE41" s="142" t="s">
        <v>82</v>
      </c>
      <c r="AF41" s="142" t="s">
        <v>326</v>
      </c>
      <c r="AG41" s="190"/>
      <c r="AH41" s="142" t="s">
        <v>327</v>
      </c>
    </row>
    <row r="42" spans="3:35" ht="60">
      <c r="AC42" s="142" t="s">
        <v>328</v>
      </c>
      <c r="AD42" s="142" t="s">
        <v>46</v>
      </c>
      <c r="AE42" s="142" t="s">
        <v>84</v>
      </c>
      <c r="AF42" s="142" t="s">
        <v>329</v>
      </c>
      <c r="AG42" s="190"/>
      <c r="AH42" s="142" t="s">
        <v>330</v>
      </c>
    </row>
    <row r="43" spans="3:35" ht="75">
      <c r="AD43" s="142" t="s">
        <v>78</v>
      </c>
      <c r="AE43" s="142" t="s">
        <v>29</v>
      </c>
      <c r="AF43" s="142" t="s">
        <v>43</v>
      </c>
      <c r="AG43" s="190"/>
      <c r="AH43" s="142" t="s">
        <v>331</v>
      </c>
    </row>
    <row r="44" spans="3:35" ht="30">
      <c r="AD44" s="142" t="s">
        <v>115</v>
      </c>
      <c r="AG44" s="191"/>
      <c r="AH44" s="142" t="s">
        <v>71</v>
      </c>
    </row>
    <row r="45" spans="3:35" ht="120">
      <c r="AD45" s="142" t="s">
        <v>332</v>
      </c>
    </row>
    <row r="46" spans="3:35">
      <c r="AG46" s="191"/>
    </row>
    <row r="47" spans="3:35">
      <c r="AG47" s="191"/>
    </row>
    <row r="48" spans="3:35">
      <c r="AG48" s="191"/>
    </row>
    <row r="49" spans="32:33">
      <c r="AG49" s="191"/>
    </row>
    <row r="50" spans="32:33">
      <c r="AG50" s="191"/>
    </row>
    <row r="54" spans="32:33" ht="45">
      <c r="AF54" s="142" t="s">
        <v>12</v>
      </c>
    </row>
    <row r="55" spans="32:33" ht="45">
      <c r="AF55" s="142" t="s">
        <v>15</v>
      </c>
    </row>
    <row r="57" spans="32:33" ht="45">
      <c r="AF57" s="142" t="s">
        <v>23</v>
      </c>
    </row>
    <row r="58" spans="32:33" ht="45">
      <c r="AF58" s="142" t="s">
        <v>130</v>
      </c>
    </row>
    <row r="92" hidden="1"/>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t="45" hidden="1">
      <c r="AA105" s="142" t="s">
        <v>264</v>
      </c>
      <c r="AB105" s="142">
        <v>15</v>
      </c>
      <c r="AC105" s="142" t="s">
        <v>265</v>
      </c>
      <c r="AD105" s="142">
        <v>15</v>
      </c>
      <c r="AE105" s="142" t="s">
        <v>266</v>
      </c>
      <c r="AG105" s="142" t="s">
        <v>267</v>
      </c>
      <c r="AI105" s="142" t="s">
        <v>268</v>
      </c>
      <c r="AK105" s="142" t="s">
        <v>281</v>
      </c>
      <c r="AM105" s="142" t="s">
        <v>270</v>
      </c>
      <c r="AQ105" s="142" t="s">
        <v>333</v>
      </c>
      <c r="AT105" s="142" t="s">
        <v>272</v>
      </c>
    </row>
    <row r="106" spans="27:46" ht="45" hidden="1">
      <c r="AA106" s="142" t="s">
        <v>334</v>
      </c>
      <c r="AB106" s="142">
        <v>10</v>
      </c>
      <c r="AC106" s="142" t="s">
        <v>335</v>
      </c>
      <c r="AD106" s="142">
        <v>0</v>
      </c>
      <c r="AE106" s="142" t="s">
        <v>336</v>
      </c>
      <c r="AG106" s="142" t="s">
        <v>337</v>
      </c>
      <c r="AI106" s="142" t="s">
        <v>338</v>
      </c>
      <c r="AK106" s="142" t="s">
        <v>269</v>
      </c>
      <c r="AM106" s="142" t="s">
        <v>339</v>
      </c>
      <c r="AQ106" s="142" t="s">
        <v>271</v>
      </c>
      <c r="AT106" s="142" t="s">
        <v>340</v>
      </c>
    </row>
    <row r="107" spans="27:46" hidden="1">
      <c r="AB107" s="142">
        <v>5</v>
      </c>
      <c r="AG107" s="142" t="s">
        <v>341</v>
      </c>
      <c r="AM107" s="142" t="s">
        <v>342</v>
      </c>
      <c r="AQ107" s="142" t="s">
        <v>343</v>
      </c>
      <c r="AT107" s="142" t="s">
        <v>299</v>
      </c>
    </row>
    <row r="108" spans="27:46" hidden="1"/>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sheetData>
  <mergeCells count="310">
    <mergeCell ref="BX8:BX11"/>
    <mergeCell ref="BX12:BX16"/>
    <mergeCell ref="BX28:BX31"/>
    <mergeCell ref="BX23:BX25"/>
    <mergeCell ref="BU5:BX6"/>
    <mergeCell ref="BU28:BU31"/>
    <mergeCell ref="BV28:BV31"/>
    <mergeCell ref="BW28:BW31"/>
    <mergeCell ref="C32:C36"/>
    <mergeCell ref="D32:D36"/>
    <mergeCell ref="E32:E36"/>
    <mergeCell ref="BO28:BO31"/>
    <mergeCell ref="BP28:BP31"/>
    <mergeCell ref="BQ28:BQ31"/>
    <mergeCell ref="BR28:BR31"/>
    <mergeCell ref="BS28:BS31"/>
    <mergeCell ref="BT28:BT31"/>
    <mergeCell ref="BI28:BI31"/>
    <mergeCell ref="BJ28:BJ31"/>
    <mergeCell ref="BK28:BK31"/>
    <mergeCell ref="BL28:BL31"/>
    <mergeCell ref="BM28:BM31"/>
    <mergeCell ref="BN28:BN31"/>
    <mergeCell ref="BC27:BC31"/>
    <mergeCell ref="BD27:BD31"/>
    <mergeCell ref="BE27:BE31"/>
    <mergeCell ref="BF27:BF31"/>
    <mergeCell ref="BG28:BG31"/>
    <mergeCell ref="BH28:BH31"/>
    <mergeCell ref="AW27:AW31"/>
    <mergeCell ref="AX27:AX31"/>
    <mergeCell ref="AY27:AY31"/>
    <mergeCell ref="AZ27:AZ31"/>
    <mergeCell ref="BA27:BA31"/>
    <mergeCell ref="BB27:BB31"/>
    <mergeCell ref="S27:S31"/>
    <mergeCell ref="AS27:AS31"/>
    <mergeCell ref="AT27:AT31"/>
    <mergeCell ref="AU27:AU31"/>
    <mergeCell ref="AV27:AV31"/>
    <mergeCell ref="L27:L31"/>
    <mergeCell ref="M27:M31"/>
    <mergeCell ref="N27:N31"/>
    <mergeCell ref="O27:O31"/>
    <mergeCell ref="P27:P31"/>
    <mergeCell ref="Q27:Q31"/>
    <mergeCell ref="G27:G31"/>
    <mergeCell ref="H27:H31"/>
    <mergeCell ref="I27:I31"/>
    <mergeCell ref="J27:J31"/>
    <mergeCell ref="K27:K31"/>
    <mergeCell ref="BT23:BT26"/>
    <mergeCell ref="BU23:BU26"/>
    <mergeCell ref="BV23:BV26"/>
    <mergeCell ref="BG23:BG26"/>
    <mergeCell ref="AV22:AV26"/>
    <mergeCell ref="AW22:AW26"/>
    <mergeCell ref="AX22:AX26"/>
    <mergeCell ref="AY22:AY26"/>
    <mergeCell ref="AZ22:AZ26"/>
    <mergeCell ref="BA22:BA26"/>
    <mergeCell ref="AP22:AP26"/>
    <mergeCell ref="AQ22:AQ26"/>
    <mergeCell ref="AR22:AR26"/>
    <mergeCell ref="AS22:AS26"/>
    <mergeCell ref="AT22:AT26"/>
    <mergeCell ref="AU22:AU26"/>
    <mergeCell ref="AJ22:AJ26"/>
    <mergeCell ref="AK22:AK26"/>
    <mergeCell ref="R27:R31"/>
    <mergeCell ref="BY23:BY26"/>
    <mergeCell ref="A27:A31"/>
    <mergeCell ref="B27:B31"/>
    <mergeCell ref="C27:C31"/>
    <mergeCell ref="D27:D31"/>
    <mergeCell ref="E27:E31"/>
    <mergeCell ref="BN23:BN26"/>
    <mergeCell ref="BO23:BO26"/>
    <mergeCell ref="BP23:BP26"/>
    <mergeCell ref="BQ23:BQ26"/>
    <mergeCell ref="BR23:BR26"/>
    <mergeCell ref="BS23:BS26"/>
    <mergeCell ref="BH23:BH26"/>
    <mergeCell ref="BI23:BI26"/>
    <mergeCell ref="BJ23:BJ26"/>
    <mergeCell ref="BK23:BK26"/>
    <mergeCell ref="BL23:BL26"/>
    <mergeCell ref="BM23:BM26"/>
    <mergeCell ref="BB22:BB26"/>
    <mergeCell ref="BC22:BC26"/>
    <mergeCell ref="BD22:BD26"/>
    <mergeCell ref="BE22:BE26"/>
    <mergeCell ref="BF22:BF26"/>
    <mergeCell ref="F27:F31"/>
    <mergeCell ref="AN22:AN26"/>
    <mergeCell ref="AO22:AO26"/>
    <mergeCell ref="AD22:AD26"/>
    <mergeCell ref="AE22:AE26"/>
    <mergeCell ref="AF22:AF26"/>
    <mergeCell ref="AG22:AG26"/>
    <mergeCell ref="AH22:AH26"/>
    <mergeCell ref="AI22:AI26"/>
    <mergeCell ref="BW23:BW26"/>
    <mergeCell ref="AA22:AA26"/>
    <mergeCell ref="AB22:AB26"/>
    <mergeCell ref="AC22:AC26"/>
    <mergeCell ref="T22:T26"/>
    <mergeCell ref="U22:U26"/>
    <mergeCell ref="V22:V26"/>
    <mergeCell ref="W22:W26"/>
    <mergeCell ref="AL22:AL26"/>
    <mergeCell ref="AM22:AM26"/>
    <mergeCell ref="F22:F26"/>
    <mergeCell ref="G22:G26"/>
    <mergeCell ref="H22:H26"/>
    <mergeCell ref="I22:I26"/>
    <mergeCell ref="J22:J26"/>
    <mergeCell ref="K22:K26"/>
    <mergeCell ref="X22:X26"/>
    <mergeCell ref="Y22:Y26"/>
    <mergeCell ref="Z22:Z26"/>
    <mergeCell ref="K17:K21"/>
    <mergeCell ref="L17:L21"/>
    <mergeCell ref="M17:M21"/>
    <mergeCell ref="N17:N21"/>
    <mergeCell ref="O17:O21"/>
    <mergeCell ref="R22:R26"/>
    <mergeCell ref="S22:S26"/>
    <mergeCell ref="BP19:BP21"/>
    <mergeCell ref="BM19:BM21"/>
    <mergeCell ref="BN19:BN21"/>
    <mergeCell ref="BO19:BO21"/>
    <mergeCell ref="AZ17:AZ21"/>
    <mergeCell ref="P17:P21"/>
    <mergeCell ref="Q17:Q21"/>
    <mergeCell ref="R17:R21"/>
    <mergeCell ref="S17:S21"/>
    <mergeCell ref="AS17:AS21"/>
    <mergeCell ref="AT17:AT21"/>
    <mergeCell ref="L22:L26"/>
    <mergeCell ref="M22:M26"/>
    <mergeCell ref="N22:N26"/>
    <mergeCell ref="O22:O26"/>
    <mergeCell ref="P22:P26"/>
    <mergeCell ref="Q22:Q26"/>
    <mergeCell ref="BQ19:BQ21"/>
    <mergeCell ref="A22:A26"/>
    <mergeCell ref="B22:B26"/>
    <mergeCell ref="C22:C26"/>
    <mergeCell ref="D22:D26"/>
    <mergeCell ref="E22:E26"/>
    <mergeCell ref="BG19:BG21"/>
    <mergeCell ref="BH19:BH21"/>
    <mergeCell ref="BI19:BI21"/>
    <mergeCell ref="BJ19:BJ21"/>
    <mergeCell ref="BK19:BK21"/>
    <mergeCell ref="BL19:BL21"/>
    <mergeCell ref="BA17:BA21"/>
    <mergeCell ref="BB17:BB21"/>
    <mergeCell ref="BC17:BC21"/>
    <mergeCell ref="BD17:BD21"/>
    <mergeCell ref="BE17:BE21"/>
    <mergeCell ref="BF17:BF21"/>
    <mergeCell ref="AU17:AU21"/>
    <mergeCell ref="AV17:AV21"/>
    <mergeCell ref="AW17:AW21"/>
    <mergeCell ref="AX17:AX21"/>
    <mergeCell ref="AY17:AY21"/>
    <mergeCell ref="J17:J21"/>
    <mergeCell ref="BW12:BW16"/>
    <mergeCell ref="A17:A21"/>
    <mergeCell ref="B17:B21"/>
    <mergeCell ref="C17:C21"/>
    <mergeCell ref="D17:D21"/>
    <mergeCell ref="E17:E21"/>
    <mergeCell ref="F17:F21"/>
    <mergeCell ref="G17:G21"/>
    <mergeCell ref="H17:H21"/>
    <mergeCell ref="I17:I21"/>
    <mergeCell ref="BQ12:BQ16"/>
    <mergeCell ref="BR12:BR16"/>
    <mergeCell ref="BS12:BS16"/>
    <mergeCell ref="BT12:BT16"/>
    <mergeCell ref="BU12:BU16"/>
    <mergeCell ref="BV12:BV16"/>
    <mergeCell ref="BK12:BK16"/>
    <mergeCell ref="BL12:BL16"/>
    <mergeCell ref="BM12:BM16"/>
    <mergeCell ref="BN12:BN16"/>
    <mergeCell ref="BO12:BO16"/>
    <mergeCell ref="BP12:BP16"/>
    <mergeCell ref="BE12:BE16"/>
    <mergeCell ref="BF12:BF16"/>
    <mergeCell ref="BG12:BG16"/>
    <mergeCell ref="BH12:BH16"/>
    <mergeCell ref="BI12:BI16"/>
    <mergeCell ref="BJ12:BJ16"/>
    <mergeCell ref="AY12:AY16"/>
    <mergeCell ref="AZ12:AZ16"/>
    <mergeCell ref="BA12:BA16"/>
    <mergeCell ref="BB12:BB16"/>
    <mergeCell ref="BC12:BC16"/>
    <mergeCell ref="BD12:BD16"/>
    <mergeCell ref="AS12:AS16"/>
    <mergeCell ref="AT12:AT16"/>
    <mergeCell ref="AU12:AU16"/>
    <mergeCell ref="AV12:AV16"/>
    <mergeCell ref="AW12:AW16"/>
    <mergeCell ref="AX12:AX16"/>
    <mergeCell ref="N12:N16"/>
    <mergeCell ref="O12:O16"/>
    <mergeCell ref="P12:P16"/>
    <mergeCell ref="Q12:Q16"/>
    <mergeCell ref="R12:R16"/>
    <mergeCell ref="S12:S16"/>
    <mergeCell ref="H12:H16"/>
    <mergeCell ref="I12:I16"/>
    <mergeCell ref="J12:J16"/>
    <mergeCell ref="K12:K16"/>
    <mergeCell ref="L12:L16"/>
    <mergeCell ref="M12:M16"/>
    <mergeCell ref="BY8:BY11"/>
    <mergeCell ref="BZ8:BZ11"/>
    <mergeCell ref="CA8:CA11"/>
    <mergeCell ref="BT8:BT11"/>
    <mergeCell ref="BU8:BU11"/>
    <mergeCell ref="BV8:BV11"/>
    <mergeCell ref="BW8:BW11"/>
    <mergeCell ref="BC8:BC11"/>
    <mergeCell ref="BD8:BD11"/>
    <mergeCell ref="BE8:BE11"/>
    <mergeCell ref="AT8:AT11"/>
    <mergeCell ref="AU8:AU11"/>
    <mergeCell ref="AV8:AV11"/>
    <mergeCell ref="AW8:AW11"/>
    <mergeCell ref="AX8:AX11"/>
    <mergeCell ref="AY8:AY11"/>
    <mergeCell ref="O8:O11"/>
    <mergeCell ref="P8:P11"/>
    <mergeCell ref="A12:A16"/>
    <mergeCell ref="B12:B16"/>
    <mergeCell ref="C12:C16"/>
    <mergeCell ref="D12:D16"/>
    <mergeCell ref="E12:E16"/>
    <mergeCell ref="F12:F16"/>
    <mergeCell ref="G12:G16"/>
    <mergeCell ref="BR8:BR11"/>
    <mergeCell ref="BS8:BS11"/>
    <mergeCell ref="BL8:BL11"/>
    <mergeCell ref="BM8:BM11"/>
    <mergeCell ref="BN8:BN11"/>
    <mergeCell ref="BO8:BO11"/>
    <mergeCell ref="BP8:BP11"/>
    <mergeCell ref="BQ8:BQ11"/>
    <mergeCell ref="BF8:BF11"/>
    <mergeCell ref="BG8:BG11"/>
    <mergeCell ref="BH8:BH11"/>
    <mergeCell ref="BI8:BI11"/>
    <mergeCell ref="BJ8:BJ11"/>
    <mergeCell ref="BK8:BK11"/>
    <mergeCell ref="AZ8:AZ11"/>
    <mergeCell ref="BA8:BA11"/>
    <mergeCell ref="BB8:BB11"/>
    <mergeCell ref="AQ6:AQ7"/>
    <mergeCell ref="AR6:AR7"/>
    <mergeCell ref="AS6:AS7"/>
    <mergeCell ref="AU7:AV7"/>
    <mergeCell ref="AX7:AY7"/>
    <mergeCell ref="A8:A11"/>
    <mergeCell ref="B8:B11"/>
    <mergeCell ref="C8:C11"/>
    <mergeCell ref="D8:D11"/>
    <mergeCell ref="E8:E11"/>
    <mergeCell ref="F8:F11"/>
    <mergeCell ref="G8:G11"/>
    <mergeCell ref="H8:H11"/>
    <mergeCell ref="Q8:Q11"/>
    <mergeCell ref="R8:R11"/>
    <mergeCell ref="S8:S11"/>
    <mergeCell ref="AS8:AS11"/>
    <mergeCell ref="I8:I11"/>
    <mergeCell ref="J8:J11"/>
    <mergeCell ref="K8:K11"/>
    <mergeCell ref="L8:L11"/>
    <mergeCell ref="M8:M11"/>
    <mergeCell ref="N8:N11"/>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s>
  <conditionalFormatting sqref="I8 I12 I17">
    <cfRule type="cellIs" dxfId="1585" priority="164" operator="equal">
      <formula>"RARA VEZ"</formula>
    </cfRule>
    <cfRule type="cellIs" dxfId="1584" priority="165" operator="equal">
      <formula>"IMPROBABLE"</formula>
    </cfRule>
    <cfRule type="cellIs" dxfId="1583" priority="166" operator="equal">
      <formula>"POSIBLE"</formula>
    </cfRule>
    <cfRule type="cellIs" dxfId="1582" priority="167" operator="equal">
      <formula>"PROBABLE"</formula>
    </cfRule>
    <cfRule type="cellIs" dxfId="1581" priority="168" operator="equal">
      <formula>"CASI SEGURO"</formula>
    </cfRule>
  </conditionalFormatting>
  <conditionalFormatting sqref="K8:L8">
    <cfRule type="containsText" dxfId="1580" priority="161" stopIfTrue="1" operator="containsText" text="ALTA">
      <formula>NOT(ISERROR(SEARCH("ALTA",K8)))</formula>
    </cfRule>
    <cfRule type="containsText" dxfId="1579" priority="162" stopIfTrue="1" operator="containsText" text="MEDIA">
      <formula>NOT(ISERROR(SEARCH("MEDIA",K8)))</formula>
    </cfRule>
    <cfRule type="containsText" dxfId="1578" priority="163" stopIfTrue="1" operator="containsText" text="BAJA">
      <formula>NOT(ISERROR(SEARCH("BAJA",K8)))</formula>
    </cfRule>
  </conditionalFormatting>
  <conditionalFormatting sqref="K8:L8">
    <cfRule type="containsText" dxfId="1577" priority="156" stopIfTrue="1" operator="containsText" text="ALTO">
      <formula>NOT(ISERROR(SEARCH("ALTO",K8)))</formula>
    </cfRule>
    <cfRule type="containsText" dxfId="1576" priority="157" stopIfTrue="1" operator="containsText" text="ALTO">
      <formula>NOT(ISERROR(SEARCH("ALTO",K8)))</formula>
    </cfRule>
    <cfRule type="containsText" dxfId="1575" priority="158" stopIfTrue="1" operator="containsText" text="MEDIO">
      <formula>NOT(ISERROR(SEARCH("MEDIO",K8)))</formula>
    </cfRule>
    <cfRule type="containsText" dxfId="1574" priority="159" stopIfTrue="1" operator="containsText" text="MEDIO">
      <formula>NOT(ISERROR(SEARCH("MEDIO",K8)))</formula>
    </cfRule>
    <cfRule type="containsText" dxfId="1573" priority="160" stopIfTrue="1" operator="containsText" text="BAJO">
      <formula>NOT(ISERROR(SEARCH("BAJO",K8)))</formula>
    </cfRule>
  </conditionalFormatting>
  <conditionalFormatting sqref="K8:L8">
    <cfRule type="cellIs" dxfId="1572" priority="151" operator="equal">
      <formula>"INSIGNIFICANTE"</formula>
    </cfRule>
    <cfRule type="cellIs" dxfId="1571" priority="152" operator="equal">
      <formula>"MENOR"</formula>
    </cfRule>
    <cfRule type="cellIs" dxfId="1570" priority="153" operator="equal">
      <formula>"MODERADO"</formula>
    </cfRule>
    <cfRule type="cellIs" dxfId="1569" priority="154" operator="equal">
      <formula>"MAYOR"</formula>
    </cfRule>
    <cfRule type="cellIs" dxfId="1568" priority="155" operator="equal">
      <formula>"CATASTRÓFICO"</formula>
    </cfRule>
  </conditionalFormatting>
  <conditionalFormatting sqref="L12 L17 L22 L27">
    <cfRule type="containsText" dxfId="1567" priority="148" stopIfTrue="1" operator="containsText" text="ALTA">
      <formula>NOT(ISERROR(SEARCH("ALTA",L12)))</formula>
    </cfRule>
    <cfRule type="containsText" dxfId="1566" priority="149" stopIfTrue="1" operator="containsText" text="MEDIA">
      <formula>NOT(ISERROR(SEARCH("MEDIA",L12)))</formula>
    </cfRule>
    <cfRule type="containsText" dxfId="1565" priority="150" stopIfTrue="1" operator="containsText" text="BAJA">
      <formula>NOT(ISERROR(SEARCH("BAJA",L12)))</formula>
    </cfRule>
  </conditionalFormatting>
  <conditionalFormatting sqref="L12 L17 L22 L27">
    <cfRule type="containsText" dxfId="1564" priority="143" stopIfTrue="1" operator="containsText" text="ALTO">
      <formula>NOT(ISERROR(SEARCH("ALTO",L12)))</formula>
    </cfRule>
    <cfRule type="containsText" dxfId="1563" priority="144" stopIfTrue="1" operator="containsText" text="ALTO">
      <formula>NOT(ISERROR(SEARCH("ALTO",L12)))</formula>
    </cfRule>
    <cfRule type="containsText" dxfId="1562" priority="145" stopIfTrue="1" operator="containsText" text="MEDIO">
      <formula>NOT(ISERROR(SEARCH("MEDIO",L12)))</formula>
    </cfRule>
    <cfRule type="containsText" dxfId="1561" priority="146" stopIfTrue="1" operator="containsText" text="MEDIO">
      <formula>NOT(ISERROR(SEARCH("MEDIO",L12)))</formula>
    </cfRule>
    <cfRule type="containsText" dxfId="1560" priority="147" stopIfTrue="1" operator="containsText" text="BAJO">
      <formula>NOT(ISERROR(SEARCH("BAJO",L12)))</formula>
    </cfRule>
  </conditionalFormatting>
  <conditionalFormatting sqref="L12 L17 L22 L27">
    <cfRule type="cellIs" dxfId="1559" priority="138" operator="equal">
      <formula>"INSIGNIFICANTE"</formula>
    </cfRule>
    <cfRule type="cellIs" dxfId="1558" priority="139" operator="equal">
      <formula>"MENOR"</formula>
    </cfRule>
    <cfRule type="cellIs" dxfId="1557" priority="140" operator="equal">
      <formula>"MODERADO"</formula>
    </cfRule>
    <cfRule type="cellIs" dxfId="1556" priority="141" operator="equal">
      <formula>"MAYOR"</formula>
    </cfRule>
    <cfRule type="cellIs" dxfId="1555" priority="142" operator="equal">
      <formula>"CATASTRÓFICO"</formula>
    </cfRule>
  </conditionalFormatting>
  <conditionalFormatting sqref="K12 K17">
    <cfRule type="containsText" dxfId="1554" priority="135" stopIfTrue="1" operator="containsText" text="ALTA">
      <formula>NOT(ISERROR(SEARCH("ALTA",K12)))</formula>
    </cfRule>
    <cfRule type="containsText" dxfId="1553" priority="136" stopIfTrue="1" operator="containsText" text="MEDIA">
      <formula>NOT(ISERROR(SEARCH("MEDIA",K12)))</formula>
    </cfRule>
    <cfRule type="containsText" dxfId="1552" priority="137" stopIfTrue="1" operator="containsText" text="BAJA">
      <formula>NOT(ISERROR(SEARCH("BAJA",K12)))</formula>
    </cfRule>
  </conditionalFormatting>
  <conditionalFormatting sqref="K12 K17">
    <cfRule type="containsText" dxfId="1551" priority="130" stopIfTrue="1" operator="containsText" text="ALTO">
      <formula>NOT(ISERROR(SEARCH("ALTO",K12)))</formula>
    </cfRule>
    <cfRule type="containsText" dxfId="1550" priority="131" stopIfTrue="1" operator="containsText" text="ALTO">
      <formula>NOT(ISERROR(SEARCH("ALTO",K12)))</formula>
    </cfRule>
    <cfRule type="containsText" dxfId="1549" priority="132" stopIfTrue="1" operator="containsText" text="MEDIO">
      <formula>NOT(ISERROR(SEARCH("MEDIO",K12)))</formula>
    </cfRule>
    <cfRule type="containsText" dxfId="1548" priority="133" stopIfTrue="1" operator="containsText" text="MEDIO">
      <formula>NOT(ISERROR(SEARCH("MEDIO",K12)))</formula>
    </cfRule>
    <cfRule type="containsText" dxfId="1547" priority="134" stopIfTrue="1" operator="containsText" text="BAJO">
      <formula>NOT(ISERROR(SEARCH("BAJO",K12)))</formula>
    </cfRule>
  </conditionalFormatting>
  <conditionalFormatting sqref="K12 K17">
    <cfRule type="cellIs" dxfId="1546" priority="125" operator="equal">
      <formula>"INSIGNIFICANTE"</formula>
    </cfRule>
    <cfRule type="cellIs" dxfId="1545" priority="126" operator="equal">
      <formula>"MENOR"</formula>
    </cfRule>
    <cfRule type="cellIs" dxfId="1544" priority="127" operator="equal">
      <formula>"MODERADO"</formula>
    </cfRule>
    <cfRule type="cellIs" dxfId="1543" priority="128" operator="equal">
      <formula>"MAYOR"</formula>
    </cfRule>
    <cfRule type="cellIs" dxfId="1542" priority="129" operator="equal">
      <formula>"CATASTRÓFICO"</formula>
    </cfRule>
  </conditionalFormatting>
  <conditionalFormatting sqref="K22 K27">
    <cfRule type="containsText" dxfId="1541" priority="122" stopIfTrue="1" operator="containsText" text="ALTA">
      <formula>NOT(ISERROR(SEARCH("ALTA",K22)))</formula>
    </cfRule>
    <cfRule type="containsText" dxfId="1540" priority="123" stopIfTrue="1" operator="containsText" text="MEDIA">
      <formula>NOT(ISERROR(SEARCH("MEDIA",K22)))</formula>
    </cfRule>
    <cfRule type="containsText" dxfId="1539" priority="124" stopIfTrue="1" operator="containsText" text="BAJA">
      <formula>NOT(ISERROR(SEARCH("BAJA",K22)))</formula>
    </cfRule>
  </conditionalFormatting>
  <conditionalFormatting sqref="K22 K27">
    <cfRule type="containsText" dxfId="1538" priority="117" stopIfTrue="1" operator="containsText" text="ALTO">
      <formula>NOT(ISERROR(SEARCH("ALTO",K22)))</formula>
    </cfRule>
    <cfRule type="containsText" dxfId="1537" priority="118" stopIfTrue="1" operator="containsText" text="ALTO">
      <formula>NOT(ISERROR(SEARCH("ALTO",K22)))</formula>
    </cfRule>
    <cfRule type="containsText" dxfId="1536" priority="119" stopIfTrue="1" operator="containsText" text="MEDIO">
      <formula>NOT(ISERROR(SEARCH("MEDIO",K22)))</formula>
    </cfRule>
    <cfRule type="containsText" dxfId="1535" priority="120" stopIfTrue="1" operator="containsText" text="MEDIO">
      <formula>NOT(ISERROR(SEARCH("MEDIO",K22)))</formula>
    </cfRule>
    <cfRule type="containsText" dxfId="1534" priority="121" stopIfTrue="1" operator="containsText" text="BAJO">
      <formula>NOT(ISERROR(SEARCH("BAJO",K22)))</formula>
    </cfRule>
  </conditionalFormatting>
  <conditionalFormatting sqref="K22 K27">
    <cfRule type="cellIs" dxfId="1533" priority="112" operator="equal">
      <formula>"INSIGNIFICANTE"</formula>
    </cfRule>
    <cfRule type="cellIs" dxfId="1532" priority="113" operator="equal">
      <formula>"MENOR"</formula>
    </cfRule>
    <cfRule type="cellIs" dxfId="1531" priority="114" operator="equal">
      <formula>"MODERADO"</formula>
    </cfRule>
    <cfRule type="cellIs" dxfId="1530" priority="115" operator="equal">
      <formula>"MAYOR"</formula>
    </cfRule>
    <cfRule type="cellIs" dxfId="1529" priority="116" operator="equal">
      <formula>"CATASTRÓFICO"</formula>
    </cfRule>
  </conditionalFormatting>
  <conditionalFormatting sqref="M8">
    <cfRule type="cellIs" dxfId="1528" priority="87" operator="equal">
      <formula>"EXTREMA 5:5"</formula>
    </cfRule>
    <cfRule type="cellIs" dxfId="1527" priority="88" operator="equal">
      <formula>"EXTREMA 4:5"</formula>
    </cfRule>
    <cfRule type="cellIs" dxfId="1526" priority="89" operator="equal">
      <formula>"EXTREMA 3:5"</formula>
    </cfRule>
    <cfRule type="cellIs" dxfId="1525" priority="90" operator="equal">
      <formula>"EXTREMA 2:5"</formula>
    </cfRule>
    <cfRule type="cellIs" dxfId="1524" priority="91" operator="equal">
      <formula>"EXTREMA 5:4"</formula>
    </cfRule>
    <cfRule type="cellIs" dxfId="1523" priority="92" operator="equal">
      <formula>"EXTREMA 4:4"</formula>
    </cfRule>
    <cfRule type="cellIs" dxfId="1522" priority="93" operator="equal">
      <formula>"EXTREMA 3:4"</formula>
    </cfRule>
    <cfRule type="cellIs" dxfId="1521" priority="94" operator="equal">
      <formula>"EXTREMA 5:3"</formula>
    </cfRule>
    <cfRule type="cellIs" dxfId="1520" priority="95" operator="equal">
      <formula>"ALTA 1:5"</formula>
    </cfRule>
    <cfRule type="cellIs" dxfId="1519" priority="96" operator="equal">
      <formula>"ALTA 2:4"</formula>
    </cfRule>
    <cfRule type="cellIs" dxfId="1518" priority="97" operator="equal">
      <formula>"ALTA 1:4"</formula>
    </cfRule>
    <cfRule type="cellIs" dxfId="1517" priority="98" operator="equal">
      <formula>"ALTA 4:3"</formula>
    </cfRule>
    <cfRule type="cellIs" dxfId="1516" priority="99" operator="equal">
      <formula>"ALTA 3:3"</formula>
    </cfRule>
    <cfRule type="cellIs" dxfId="1515" priority="100" operator="equal">
      <formula>"ALTA 5:2"</formula>
    </cfRule>
    <cfRule type="cellIs" dxfId="1514" priority="101" operator="equal">
      <formula>"ALTA 4:2"</formula>
    </cfRule>
    <cfRule type="cellIs" dxfId="1513" priority="102" operator="equal">
      <formula>"ALTA 5:1"</formula>
    </cfRule>
    <cfRule type="cellIs" dxfId="1512" priority="103" operator="equal">
      <formula>"MODERADA 2:3"</formula>
    </cfRule>
    <cfRule type="cellIs" dxfId="1511" priority="104" operator="equal">
      <formula>"MODERADA 1:3"</formula>
    </cfRule>
    <cfRule type="cellIs" dxfId="1510" priority="105" operator="equal">
      <formula>"MODERADA 3:2"</formula>
    </cfRule>
    <cfRule type="cellIs" dxfId="1509" priority="106" operator="equal">
      <formula>"MODERADA 4:1"</formula>
    </cfRule>
    <cfRule type="cellIs" dxfId="1508" priority="107" operator="equal">
      <formula>"BAJA 2:2"</formula>
    </cfRule>
    <cfRule type="cellIs" dxfId="1507" priority="108" operator="equal">
      <formula>"BAJA 1:2"</formula>
    </cfRule>
    <cfRule type="cellIs" dxfId="1506" priority="109" operator="equal">
      <formula>"BAJA 3:1"</formula>
    </cfRule>
    <cfRule type="cellIs" dxfId="1505" priority="110" operator="equal">
      <formula>"BAJA 2:1"</formula>
    </cfRule>
    <cfRule type="cellIs" dxfId="1504" priority="111" operator="equal">
      <formula>"BAJA 1:1"</formula>
    </cfRule>
  </conditionalFormatting>
  <conditionalFormatting sqref="I22 I27">
    <cfRule type="cellIs" dxfId="1503" priority="82" operator="equal">
      <formula>"RARA VEZ"</formula>
    </cfRule>
    <cfRule type="cellIs" dxfId="1502" priority="83" operator="equal">
      <formula>"IMPROBABLE"</formula>
    </cfRule>
    <cfRule type="cellIs" dxfId="1501" priority="84" operator="equal">
      <formula>"POSIBLE"</formula>
    </cfRule>
    <cfRule type="cellIs" dxfId="1500" priority="85" operator="equal">
      <formula>"PROBABLE"</formula>
    </cfRule>
    <cfRule type="cellIs" dxfId="1499" priority="86" operator="equal">
      <formula>"CASI SEGURO"</formula>
    </cfRule>
  </conditionalFormatting>
  <conditionalFormatting sqref="M12 M22 M27 M17">
    <cfRule type="cellIs" dxfId="1498" priority="57" operator="equal">
      <formula>"EXTREMA 5:5"</formula>
    </cfRule>
    <cfRule type="cellIs" dxfId="1497" priority="58" operator="equal">
      <formula>"EXTREMA 4:5"</formula>
    </cfRule>
    <cfRule type="cellIs" dxfId="1496" priority="59" operator="equal">
      <formula>"EXTREMA 3:5"</formula>
    </cfRule>
    <cfRule type="cellIs" dxfId="1495" priority="60" operator="equal">
      <formula>"EXTREMA 2:5"</formula>
    </cfRule>
    <cfRule type="cellIs" dxfId="1494" priority="61" operator="equal">
      <formula>"EXTREMA 5:4"</formula>
    </cfRule>
    <cfRule type="cellIs" dxfId="1493" priority="62" operator="equal">
      <formula>"EXTREMA 4:4"</formula>
    </cfRule>
    <cfRule type="cellIs" dxfId="1492" priority="63" operator="equal">
      <formula>"EXTREMA 3:4"</formula>
    </cfRule>
    <cfRule type="cellIs" dxfId="1491" priority="64" operator="equal">
      <formula>"EXTREMA 5:3"</formula>
    </cfRule>
    <cfRule type="cellIs" dxfId="1490" priority="65" operator="equal">
      <formula>"ALTA 1:5"</formula>
    </cfRule>
    <cfRule type="cellIs" dxfId="1489" priority="66" operator="equal">
      <formula>"ALTA 2:4"</formula>
    </cfRule>
    <cfRule type="cellIs" dxfId="1488" priority="67" operator="equal">
      <formula>"ALTA 1:4"</formula>
    </cfRule>
    <cfRule type="cellIs" dxfId="1487" priority="68" operator="equal">
      <formula>"ALTA 4:3"</formula>
    </cfRule>
    <cfRule type="cellIs" dxfId="1486" priority="69" operator="equal">
      <formula>"ALTA 3:3"</formula>
    </cfRule>
    <cfRule type="cellIs" dxfId="1485" priority="70" operator="equal">
      <formula>"ALTA 5:2"</formula>
    </cfRule>
    <cfRule type="cellIs" dxfId="1484" priority="71" operator="equal">
      <formula>"ALTA 4:2"</formula>
    </cfRule>
    <cfRule type="cellIs" dxfId="1483" priority="72" operator="equal">
      <formula>"ALTA 5:1"</formula>
    </cfRule>
    <cfRule type="cellIs" dxfId="1482" priority="73" operator="equal">
      <formula>"MODERADA 2:3"</formula>
    </cfRule>
    <cfRule type="cellIs" dxfId="1481" priority="74" operator="equal">
      <formula>"MODERADA 1:3"</formula>
    </cfRule>
    <cfRule type="cellIs" dxfId="1480" priority="75" operator="equal">
      <formula>"MODERADA 3:2"</formula>
    </cfRule>
    <cfRule type="cellIs" dxfId="1479" priority="76" operator="equal">
      <formula>"MODERADA 4:1"</formula>
    </cfRule>
    <cfRule type="cellIs" dxfId="1478" priority="77" operator="equal">
      <formula>"BAJA 2:2"</formula>
    </cfRule>
    <cfRule type="cellIs" dxfId="1477" priority="78" operator="equal">
      <formula>"BAJA 1:2"</formula>
    </cfRule>
    <cfRule type="cellIs" dxfId="1476" priority="79" operator="equal">
      <formula>"BAJA 3:1"</formula>
    </cfRule>
    <cfRule type="cellIs" dxfId="1475" priority="80" operator="equal">
      <formula>"BAJA 2:1"</formula>
    </cfRule>
    <cfRule type="cellIs" dxfId="1474" priority="81" operator="equal">
      <formula>"BAJA 1:1"</formula>
    </cfRule>
  </conditionalFormatting>
  <conditionalFormatting sqref="AV8 AV12 AV22 AV17 AV27">
    <cfRule type="cellIs" dxfId="1473" priority="52" operator="equal">
      <formula>"RARA VEZ"</formula>
    </cfRule>
    <cfRule type="cellIs" dxfId="1472" priority="53" operator="equal">
      <formula>"IMPROBABLE"</formula>
    </cfRule>
    <cfRule type="cellIs" dxfId="1471" priority="54" operator="equal">
      <formula>"POSIBLE"</formula>
    </cfRule>
    <cfRule type="cellIs" dxfId="1470" priority="55" operator="equal">
      <formula>"PROBABLE"</formula>
    </cfRule>
    <cfRule type="cellIs" dxfId="1469" priority="56" operator="equal">
      <formula>"CASI SEGURO"</formula>
    </cfRule>
  </conditionalFormatting>
  <conditionalFormatting sqref="AY8 AY12 AY22 AY17 AY27">
    <cfRule type="containsText" dxfId="1468" priority="49" stopIfTrue="1" operator="containsText" text="ALTA">
      <formula>NOT(ISERROR(SEARCH("ALTA",AY8)))</formula>
    </cfRule>
    <cfRule type="containsText" dxfId="1467" priority="50" stopIfTrue="1" operator="containsText" text="MEDIA">
      <formula>NOT(ISERROR(SEARCH("MEDIA",AY8)))</formula>
    </cfRule>
    <cfRule type="containsText" dxfId="1466" priority="51" stopIfTrue="1" operator="containsText" text="BAJA">
      <formula>NOT(ISERROR(SEARCH("BAJA",AY8)))</formula>
    </cfRule>
  </conditionalFormatting>
  <conditionalFormatting sqref="AY8 AY12 AY22 AY17 AY27">
    <cfRule type="containsText" dxfId="1465" priority="44" stopIfTrue="1" operator="containsText" text="ALTO">
      <formula>NOT(ISERROR(SEARCH("ALTO",AY8)))</formula>
    </cfRule>
    <cfRule type="containsText" dxfId="1464" priority="45" stopIfTrue="1" operator="containsText" text="ALTO">
      <formula>NOT(ISERROR(SEARCH("ALTO",AY8)))</formula>
    </cfRule>
    <cfRule type="containsText" dxfId="1463" priority="46" stopIfTrue="1" operator="containsText" text="MEDIO">
      <formula>NOT(ISERROR(SEARCH("MEDIO",AY8)))</formula>
    </cfRule>
    <cfRule type="containsText" dxfId="1462" priority="47" stopIfTrue="1" operator="containsText" text="MEDIO">
      <formula>NOT(ISERROR(SEARCH("MEDIO",AY8)))</formula>
    </cfRule>
    <cfRule type="containsText" dxfId="1461" priority="48" stopIfTrue="1" operator="containsText" text="BAJO">
      <formula>NOT(ISERROR(SEARCH("BAJO",AY8)))</formula>
    </cfRule>
  </conditionalFormatting>
  <conditionalFormatting sqref="AY8 AY12 AY22 AY17 AY27">
    <cfRule type="cellIs" dxfId="1460" priority="39" operator="equal">
      <formula>"INSIGNIFICANTE"</formula>
    </cfRule>
    <cfRule type="cellIs" dxfId="1459" priority="40" operator="equal">
      <formula>"MENOR"</formula>
    </cfRule>
    <cfRule type="cellIs" dxfId="1458" priority="41" operator="equal">
      <formula>"MODERADO"</formula>
    </cfRule>
    <cfRule type="cellIs" dxfId="1457" priority="42" operator="equal">
      <formula>"MAYOR"</formula>
    </cfRule>
    <cfRule type="cellIs" dxfId="1456" priority="43" operator="equal">
      <formula>"CATASTRÓFICO"</formula>
    </cfRule>
  </conditionalFormatting>
  <conditionalFormatting sqref="BA8 BA22 BA12 BA17 BA27">
    <cfRule type="cellIs" dxfId="1455" priority="14" operator="equal">
      <formula>"EXTREMA 5:5"</formula>
    </cfRule>
    <cfRule type="cellIs" dxfId="1454" priority="15" operator="equal">
      <formula>"EXTREMA 4:5"</formula>
    </cfRule>
    <cfRule type="cellIs" dxfId="1453" priority="16" operator="equal">
      <formula>"EXTREMA 3:5"</formula>
    </cfRule>
    <cfRule type="cellIs" dxfId="1452" priority="17" operator="equal">
      <formula>"EXTREMA 2:5"</formula>
    </cfRule>
    <cfRule type="cellIs" dxfId="1451" priority="18" operator="equal">
      <formula>"EXTREMA 5:4"</formula>
    </cfRule>
    <cfRule type="cellIs" dxfId="1450" priority="19" operator="equal">
      <formula>"EXTREMA 4:4"</formula>
    </cfRule>
    <cfRule type="cellIs" dxfId="1449" priority="20" operator="equal">
      <formula>"EXTREMA 3:4"</formula>
    </cfRule>
    <cfRule type="cellIs" dxfId="1448" priority="21" operator="equal">
      <formula>"EXTREMA 5:3"</formula>
    </cfRule>
    <cfRule type="cellIs" dxfId="1447" priority="22" operator="equal">
      <formula>"ALTA 1:5"</formula>
    </cfRule>
    <cfRule type="cellIs" dxfId="1446" priority="23" operator="equal">
      <formula>"ALTA 2:4"</formula>
    </cfRule>
    <cfRule type="cellIs" dxfId="1445" priority="24" operator="equal">
      <formula>"ALTA 1:4"</formula>
    </cfRule>
    <cfRule type="cellIs" dxfId="1444" priority="25" operator="equal">
      <formula>"ALTA 4:3"</formula>
    </cfRule>
    <cfRule type="cellIs" dxfId="1443" priority="26" operator="equal">
      <formula>"ALTA 3:3"</formula>
    </cfRule>
    <cfRule type="cellIs" dxfId="1442" priority="27" operator="equal">
      <formula>"ALTA 5:2"</formula>
    </cfRule>
    <cfRule type="cellIs" dxfId="1441" priority="28" operator="equal">
      <formula>"ALTA 4:2"</formula>
    </cfRule>
    <cfRule type="cellIs" dxfId="1440" priority="29" operator="equal">
      <formula>"ALTA 5:1"</formula>
    </cfRule>
    <cfRule type="cellIs" dxfId="1439" priority="30" operator="equal">
      <formula>"MODERADA 2:3"</formula>
    </cfRule>
    <cfRule type="cellIs" dxfId="1438" priority="31" operator="equal">
      <formula>"MODERADA 1:3"</formula>
    </cfRule>
    <cfRule type="cellIs" dxfId="1437" priority="32" operator="equal">
      <formula>"MODERADA 3:2"</formula>
    </cfRule>
    <cfRule type="cellIs" dxfId="1436" priority="33" operator="equal">
      <formula>"MODERADA 4:1"</formula>
    </cfRule>
    <cfRule type="cellIs" dxfId="1435" priority="34" operator="equal">
      <formula>"BAJA 2:2"</formula>
    </cfRule>
    <cfRule type="cellIs" dxfId="1434" priority="35" operator="equal">
      <formula>"BAJA 1:2"</formula>
    </cfRule>
    <cfRule type="cellIs" dxfId="1433" priority="36" operator="equal">
      <formula>"BAJA 3:1"</formula>
    </cfRule>
    <cfRule type="cellIs" dxfId="1432" priority="37" operator="equal">
      <formula>"BAJA 2:1"</formula>
    </cfRule>
    <cfRule type="cellIs" dxfId="1431" priority="38" operator="equal">
      <formula>"BAJA 1:1"</formula>
    </cfRule>
  </conditionalFormatting>
  <conditionalFormatting sqref="AZ8 AZ12 AZ22 AZ27 AZ17">
    <cfRule type="containsText" dxfId="1430" priority="11" stopIfTrue="1" operator="containsText" text="ALTA">
      <formula>NOT(ISERROR(SEARCH("ALTA",AZ8)))</formula>
    </cfRule>
    <cfRule type="containsText" dxfId="1429" priority="12" stopIfTrue="1" operator="containsText" text="MEDIA">
      <formula>NOT(ISERROR(SEARCH("MEDIA",AZ8)))</formula>
    </cfRule>
    <cfRule type="containsText" dxfId="1428" priority="13" stopIfTrue="1" operator="containsText" text="BAJA">
      <formula>NOT(ISERROR(SEARCH("BAJA",AZ8)))</formula>
    </cfRule>
  </conditionalFormatting>
  <conditionalFormatting sqref="AZ8 AZ12 AZ22 AZ27 AZ17">
    <cfRule type="containsText" dxfId="1427" priority="6" stopIfTrue="1" operator="containsText" text="ALTO">
      <formula>NOT(ISERROR(SEARCH("ALTO",AZ8)))</formula>
    </cfRule>
    <cfRule type="containsText" dxfId="1426" priority="7" stopIfTrue="1" operator="containsText" text="ALTO">
      <formula>NOT(ISERROR(SEARCH("ALTO",AZ8)))</formula>
    </cfRule>
    <cfRule type="containsText" dxfId="1425" priority="8" stopIfTrue="1" operator="containsText" text="MEDIO">
      <formula>NOT(ISERROR(SEARCH("MEDIO",AZ8)))</formula>
    </cfRule>
    <cfRule type="containsText" dxfId="1424" priority="9" stopIfTrue="1" operator="containsText" text="MEDIO">
      <formula>NOT(ISERROR(SEARCH("MEDIO",AZ8)))</formula>
    </cfRule>
    <cfRule type="containsText" dxfId="1423" priority="10" stopIfTrue="1" operator="containsText" text="BAJO">
      <formula>NOT(ISERROR(SEARCH("BAJO",AZ8)))</formula>
    </cfRule>
  </conditionalFormatting>
  <conditionalFormatting sqref="AZ8 AZ12 AZ22 AZ27 AZ17">
    <cfRule type="cellIs" dxfId="1422" priority="1" operator="equal">
      <formula>"INSIGNIFICANTE"</formula>
    </cfRule>
    <cfRule type="cellIs" dxfId="1421" priority="2" operator="equal">
      <formula>"MENOR"</formula>
    </cfRule>
    <cfRule type="cellIs" dxfId="1420" priority="3" operator="equal">
      <formula>"MODERADO"</formula>
    </cfRule>
    <cfRule type="cellIs" dxfId="1419" priority="4" operator="equal">
      <formula>"MAYOR"</formula>
    </cfRule>
    <cfRule type="cellIs" dxfId="1418" priority="5" operator="equal">
      <formula>"CATASTRÓFICO"</formula>
    </cfRule>
  </conditionalFormatting>
  <dataValidations count="14">
    <dataValidation type="list" allowBlank="1" showInputMessage="1" showErrorMessage="1" prompt="Seleccione el tipo de riesgo de acuerdo a la lista desplegable" sqref="G8:G17 G27 G22">
      <formula1>$AH$35:$AH$44</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27 H17 AU22 AU12 AU8 H22 H12 AU17 AU27">
      <formula1>$AI$35:$AI$39</formula1>
    </dataValidation>
    <dataValidation errorStyle="warning" allowBlank="1" errorTitle="ERROR DE CALIFICACION" error="Califique:_x000a_1 para BAJO_x000a_2 para MEDIO_x000a_3 para ALTO" promptTitle="CALIFIQUE" prompt="1 - BAJO_x000a_2 - MEDIO_x000a_3 - ALTO" sqref="K8:L8 K22:L22 AY17:AZ17 I8 I12 I22 K12:L12 AV8 AV12 AV22 AY22:AZ22 AY8:AZ8 AY12:AZ12 I17 K17:L17 K27:L27 I27 AV17 AY27:AZ27 AV27"/>
    <dataValidation type="list" allowBlank="1" showInputMessage="1" showErrorMessage="1" promptTitle="CALIFIQUE" prompt="1 - Insignificante_x000a_2 - Menor_x000a_3 - Moderado_x000a_4 - Mayor_x000a_5 - Catastrófico" sqref="J8 J27 J17 AX22 AX12 AX8 J22 J12 AX17 AX27">
      <formula1>$AI$35:$AI$39</formula1>
    </dataValidation>
    <dataValidation type="list" allowBlank="1" showInputMessage="1" showErrorMessage="1" sqref="S22 S27 S17 S8:S12">
      <formula1>$S$37:$S$40</formula1>
    </dataValidation>
    <dataValidation type="list" allowBlank="1" showInputMessage="1" showErrorMessage="1" sqref="AA8:AA31">
      <formula1>$AA$105:$AA$106</formula1>
    </dataValidation>
    <dataValidation type="list" allowBlank="1" showInputMessage="1" showErrorMessage="1" sqref="AC8:AC31">
      <formula1>$AC$105:$AC$106</formula1>
    </dataValidation>
    <dataValidation type="list" allowBlank="1" showInputMessage="1" showErrorMessage="1" sqref="AE8:AE31">
      <formula1>$AE$105:$AE$106</formula1>
    </dataValidation>
    <dataValidation type="list" allowBlank="1" showInputMessage="1" showErrorMessage="1" sqref="AG8:AG31">
      <formula1>$AG$105:$AG$107</formula1>
    </dataValidation>
    <dataValidation type="list" allowBlank="1" showInputMessage="1" showErrorMessage="1" sqref="AI8:AI31">
      <formula1>$AI$105:$AI$106</formula1>
    </dataValidation>
    <dataValidation type="list" allowBlank="1" showInputMessage="1" showErrorMessage="1" sqref="AK8:AK31">
      <formula1>$AK$105:$AK$106</formula1>
    </dataValidation>
    <dataValidation type="list" allowBlank="1" showInputMessage="1" showErrorMessage="1" sqref="AM8:AM31">
      <formula1>$AM$105:$AM$107</formula1>
    </dataValidation>
    <dataValidation type="list" allowBlank="1" showInputMessage="1" showErrorMessage="1" sqref="AQ8:AS31">
      <formula1>$AQ$105:$AQ$107</formula1>
    </dataValidation>
    <dataValidation type="list" allowBlank="1" showInputMessage="1" showErrorMessage="1" sqref="AW8:AW31 AT8:AT31">
      <formula1>$AT$105:$AT$107</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33"/>
  <sheetViews>
    <sheetView topLeftCell="A5" zoomScale="55" zoomScaleNormal="55" workbookViewId="0">
      <pane ySplit="3" topLeftCell="A8" activePane="bottomLeft" state="frozen"/>
      <selection activeCell="A6" sqref="A6:A20"/>
      <selection pane="bottomLeft" activeCell="A6" sqref="A6:A20"/>
    </sheetView>
  </sheetViews>
  <sheetFormatPr baseColWidth="10" defaultColWidth="11.5546875" defaultRowHeight="15"/>
  <cols>
    <col min="1" max="1" width="17" style="142" customWidth="1"/>
    <col min="2" max="3" width="22.21875" style="142" customWidth="1"/>
    <col min="4" max="4" width="35.21875" style="142" customWidth="1"/>
    <col min="5" max="5" width="31" style="142" customWidth="1"/>
    <col min="6" max="6" width="34.44140625" style="142" customWidth="1"/>
    <col min="7" max="7" width="19.44140625" style="142" customWidth="1"/>
    <col min="8" max="8" width="8.77734375" style="142" customWidth="1"/>
    <col min="9" max="9" width="17.44140625" style="142" customWidth="1"/>
    <col min="10" max="10" width="8.77734375" style="142" customWidth="1"/>
    <col min="11" max="12" width="15" style="142" customWidth="1"/>
    <col min="13" max="13" width="13.88671875" style="142" customWidth="1"/>
    <col min="14" max="18" width="11.5546875" style="142" customWidth="1"/>
    <col min="19" max="19" width="29.44140625" style="142" customWidth="1"/>
    <col min="20" max="20" width="37" style="142" customWidth="1"/>
    <col min="21" max="21" width="16.6640625" style="142" customWidth="1"/>
    <col min="22" max="22" width="11.5546875" style="142" customWidth="1"/>
    <col min="23" max="23" width="29.6640625" style="142" customWidth="1"/>
    <col min="24" max="24" width="18.21875" style="142" customWidth="1"/>
    <col min="25"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4.8867187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28.44140625" style="142" customWidth="1"/>
    <col min="60" max="60" width="17.88671875" style="142" customWidth="1"/>
    <col min="61" max="62" width="11.5546875" style="142" customWidth="1"/>
    <col min="63" max="63" width="20.88671875" style="142" customWidth="1"/>
    <col min="64" max="64" width="20.109375" style="142" customWidth="1"/>
    <col min="65" max="66" width="11.5546875" style="142" customWidth="1"/>
    <col min="67" max="67" width="21" style="142" customWidth="1"/>
    <col min="68" max="68" width="18.6640625" style="142" customWidth="1"/>
    <col min="69" max="69" width="15.88671875" style="142" customWidth="1"/>
    <col min="70" max="70" width="37.109375" style="142" customWidth="1"/>
    <col min="71" max="71" width="20.88671875" style="142" customWidth="1"/>
    <col min="72" max="72" width="26.88671875" style="142" customWidth="1"/>
    <col min="73" max="73" width="39.88671875" style="142" customWidth="1"/>
    <col min="74" max="74" width="18.33203125" style="142" customWidth="1"/>
    <col min="75" max="76" width="23.44140625" style="142" customWidth="1"/>
    <col min="77" max="16384" width="11.5546875" style="142"/>
  </cols>
  <sheetData>
    <row r="1" spans="1:79" ht="27.75" customHeight="1">
      <c r="A1" s="689"/>
      <c r="B1" s="794" t="s">
        <v>0</v>
      </c>
      <c r="C1" s="794"/>
      <c r="D1" s="794"/>
      <c r="E1" s="794"/>
      <c r="F1" s="794"/>
      <c r="G1" s="794"/>
      <c r="H1" s="794"/>
      <c r="I1" s="221"/>
      <c r="J1" s="221"/>
      <c r="K1" s="221"/>
      <c r="L1" s="221"/>
      <c r="AZ1" s="221"/>
    </row>
    <row r="2" spans="1:79" ht="27.75" customHeight="1">
      <c r="A2" s="689"/>
      <c r="B2" s="691" t="s">
        <v>189</v>
      </c>
      <c r="C2" s="691"/>
      <c r="D2" s="691"/>
      <c r="E2" s="691"/>
      <c r="F2" s="691"/>
      <c r="G2" s="691"/>
      <c r="H2" s="691"/>
      <c r="I2" s="221"/>
      <c r="J2" s="221"/>
      <c r="K2" s="221"/>
      <c r="L2" s="221"/>
      <c r="AZ2" s="221"/>
    </row>
    <row r="3" spans="1:79" ht="27.75" customHeight="1">
      <c r="A3" s="689"/>
      <c r="B3" s="794" t="s">
        <v>2</v>
      </c>
      <c r="C3" s="794"/>
      <c r="D3" s="794"/>
      <c r="E3" s="794"/>
      <c r="F3" s="794"/>
      <c r="G3" s="794"/>
      <c r="H3" s="794"/>
      <c r="I3" s="221"/>
      <c r="J3" s="221"/>
      <c r="K3" s="221"/>
      <c r="L3" s="221"/>
      <c r="AZ3" s="221"/>
    </row>
    <row r="4" spans="1:79" ht="18.75" customHeight="1">
      <c r="E4" s="222"/>
      <c r="F4" s="222"/>
      <c r="G4" s="223"/>
      <c r="H4" s="221"/>
      <c r="I4" s="221"/>
      <c r="J4" s="221"/>
      <c r="K4" s="221"/>
      <c r="L4" s="221"/>
      <c r="AZ4" s="221"/>
    </row>
    <row r="5" spans="1:79" s="147" customFormat="1" ht="15" customHeight="1">
      <c r="A5" s="795" t="s">
        <v>190</v>
      </c>
      <c r="B5" s="795" t="s">
        <v>191</v>
      </c>
      <c r="C5" s="795" t="s">
        <v>192</v>
      </c>
      <c r="D5" s="797" t="s">
        <v>193</v>
      </c>
      <c r="E5" s="797"/>
      <c r="F5" s="797"/>
      <c r="G5" s="797"/>
      <c r="H5" s="797"/>
      <c r="I5" s="797"/>
      <c r="J5" s="797"/>
      <c r="K5" s="797"/>
      <c r="L5" s="797"/>
      <c r="M5" s="797"/>
      <c r="N5" s="224"/>
      <c r="O5" s="224"/>
      <c r="P5" s="224"/>
      <c r="Q5" s="224"/>
      <c r="R5" s="224"/>
      <c r="S5" s="797" t="s">
        <v>194</v>
      </c>
      <c r="T5" s="801" t="s">
        <v>195</v>
      </c>
      <c r="U5" s="801"/>
      <c r="V5" s="801"/>
      <c r="W5" s="801"/>
      <c r="X5" s="801"/>
      <c r="Y5" s="801"/>
      <c r="Z5" s="801"/>
      <c r="AA5" s="801"/>
      <c r="AB5" s="801"/>
      <c r="AC5" s="801"/>
      <c r="AD5" s="801"/>
      <c r="AE5" s="801"/>
      <c r="AF5" s="801"/>
      <c r="AG5" s="801"/>
      <c r="AH5" s="801"/>
      <c r="AI5" s="801"/>
      <c r="AJ5" s="801"/>
      <c r="AK5" s="801"/>
      <c r="AL5" s="801"/>
      <c r="AM5" s="801"/>
      <c r="AN5" s="801"/>
      <c r="AO5" s="801"/>
      <c r="AP5" s="801"/>
      <c r="AQ5" s="801"/>
      <c r="AR5" s="801"/>
      <c r="AS5" s="801"/>
      <c r="AT5" s="802" t="s">
        <v>196</v>
      </c>
      <c r="AU5" s="802"/>
      <c r="AV5" s="802"/>
      <c r="AW5" s="802"/>
      <c r="AX5" s="802"/>
      <c r="AY5" s="802"/>
      <c r="AZ5" s="802"/>
      <c r="BA5" s="802"/>
      <c r="BB5" s="224"/>
      <c r="BC5" s="224"/>
      <c r="BD5" s="224"/>
      <c r="BE5" s="224"/>
      <c r="BF5" s="224"/>
      <c r="BG5" s="803" t="s">
        <v>197</v>
      </c>
      <c r="BH5" s="803"/>
      <c r="BI5" s="803"/>
      <c r="BJ5" s="803"/>
      <c r="BK5" s="803"/>
      <c r="BL5" s="804" t="s">
        <v>198</v>
      </c>
      <c r="BM5" s="804"/>
      <c r="BN5" s="804"/>
      <c r="BO5" s="804"/>
      <c r="BP5" s="804"/>
      <c r="BQ5" s="804"/>
      <c r="BR5" s="798" t="s">
        <v>199</v>
      </c>
      <c r="BS5" s="798"/>
      <c r="BT5" s="798"/>
      <c r="BU5" s="1138" t="s">
        <v>200</v>
      </c>
      <c r="BV5" s="1139"/>
      <c r="BW5" s="1139"/>
      <c r="BX5" s="1140"/>
      <c r="BY5" s="798" t="s">
        <v>201</v>
      </c>
      <c r="BZ5" s="798"/>
      <c r="CA5" s="798"/>
    </row>
    <row r="6" spans="1:79" s="147" customFormat="1" ht="15" customHeight="1">
      <c r="A6" s="795"/>
      <c r="B6" s="795"/>
      <c r="C6" s="795"/>
      <c r="D6" s="797" t="s">
        <v>202</v>
      </c>
      <c r="E6" s="797" t="s">
        <v>203</v>
      </c>
      <c r="F6" s="797" t="s">
        <v>204</v>
      </c>
      <c r="G6" s="797" t="s">
        <v>205</v>
      </c>
      <c r="H6" s="797" t="s">
        <v>206</v>
      </c>
      <c r="I6" s="797"/>
      <c r="J6" s="797" t="s">
        <v>207</v>
      </c>
      <c r="K6" s="797"/>
      <c r="L6" s="225"/>
      <c r="M6" s="797" t="s">
        <v>208</v>
      </c>
      <c r="N6" s="224"/>
      <c r="O6" s="224"/>
      <c r="P6" s="224"/>
      <c r="Q6" s="224"/>
      <c r="R6" s="224"/>
      <c r="S6" s="797"/>
      <c r="T6" s="800" t="s">
        <v>209</v>
      </c>
      <c r="U6" s="800"/>
      <c r="V6" s="800"/>
      <c r="W6" s="800"/>
      <c r="X6" s="800"/>
      <c r="Y6" s="800"/>
      <c r="Z6" s="800"/>
      <c r="AA6" s="805" t="s">
        <v>210</v>
      </c>
      <c r="AB6" s="805"/>
      <c r="AC6" s="805"/>
      <c r="AD6" s="805"/>
      <c r="AE6" s="805"/>
      <c r="AF6" s="805"/>
      <c r="AG6" s="805"/>
      <c r="AH6" s="805"/>
      <c r="AI6" s="805"/>
      <c r="AJ6" s="805"/>
      <c r="AK6" s="805"/>
      <c r="AL6" s="805"/>
      <c r="AM6" s="805"/>
      <c r="AN6" s="805"/>
      <c r="AO6" s="805"/>
      <c r="AP6" s="805"/>
      <c r="AQ6" s="806" t="s">
        <v>211</v>
      </c>
      <c r="AR6" s="806" t="s">
        <v>212</v>
      </c>
      <c r="AS6" s="806" t="s">
        <v>213</v>
      </c>
      <c r="AT6" s="802"/>
      <c r="AU6" s="802"/>
      <c r="AV6" s="802"/>
      <c r="AW6" s="802"/>
      <c r="AX6" s="802"/>
      <c r="AY6" s="802"/>
      <c r="AZ6" s="802"/>
      <c r="BA6" s="802"/>
      <c r="BB6" s="224"/>
      <c r="BC6" s="224"/>
      <c r="BD6" s="224"/>
      <c r="BE6" s="224"/>
      <c r="BF6" s="224"/>
      <c r="BG6" s="803"/>
      <c r="BH6" s="803"/>
      <c r="BI6" s="803"/>
      <c r="BJ6" s="803"/>
      <c r="BK6" s="803"/>
      <c r="BL6" s="804"/>
      <c r="BM6" s="804"/>
      <c r="BN6" s="804"/>
      <c r="BO6" s="804"/>
      <c r="BP6" s="804"/>
      <c r="BQ6" s="804"/>
      <c r="BR6" s="798"/>
      <c r="BS6" s="798"/>
      <c r="BT6" s="798"/>
      <c r="BU6" s="1141"/>
      <c r="BV6" s="1142"/>
      <c r="BW6" s="1142"/>
      <c r="BX6" s="1143"/>
      <c r="BY6" s="798"/>
      <c r="BZ6" s="798"/>
      <c r="CA6" s="798"/>
    </row>
    <row r="7" spans="1:79" s="147" customFormat="1" ht="118.5" customHeight="1" thickBot="1">
      <c r="A7" s="796"/>
      <c r="B7" s="796"/>
      <c r="C7" s="796"/>
      <c r="D7" s="799"/>
      <c r="E7" s="799"/>
      <c r="F7" s="799"/>
      <c r="G7" s="799"/>
      <c r="H7" s="799"/>
      <c r="I7" s="799"/>
      <c r="J7" s="799"/>
      <c r="K7" s="799"/>
      <c r="L7" s="226"/>
      <c r="M7" s="799"/>
      <c r="N7" s="227" t="s">
        <v>214</v>
      </c>
      <c r="O7" s="227" t="s">
        <v>215</v>
      </c>
      <c r="P7" s="227" t="s">
        <v>216</v>
      </c>
      <c r="Q7" s="227" t="s">
        <v>217</v>
      </c>
      <c r="R7" s="227" t="s">
        <v>218</v>
      </c>
      <c r="S7" s="799"/>
      <c r="T7" s="228" t="s">
        <v>219</v>
      </c>
      <c r="U7" s="228" t="s">
        <v>220</v>
      </c>
      <c r="V7" s="228" t="s">
        <v>221</v>
      </c>
      <c r="W7" s="228" t="s">
        <v>222</v>
      </c>
      <c r="X7" s="228" t="s">
        <v>223</v>
      </c>
      <c r="Y7" s="228" t="s">
        <v>224</v>
      </c>
      <c r="Z7" s="228" t="s">
        <v>225</v>
      </c>
      <c r="AA7" s="229" t="s">
        <v>226</v>
      </c>
      <c r="AB7" s="230" t="s">
        <v>227</v>
      </c>
      <c r="AC7" s="229" t="s">
        <v>228</v>
      </c>
      <c r="AD7" s="230" t="s">
        <v>227</v>
      </c>
      <c r="AE7" s="229" t="s">
        <v>229</v>
      </c>
      <c r="AF7" s="230" t="s">
        <v>227</v>
      </c>
      <c r="AG7" s="229" t="s">
        <v>230</v>
      </c>
      <c r="AH7" s="230" t="s">
        <v>227</v>
      </c>
      <c r="AI7" s="229" t="s">
        <v>231</v>
      </c>
      <c r="AJ7" s="230" t="s">
        <v>227</v>
      </c>
      <c r="AK7" s="229" t="s">
        <v>232</v>
      </c>
      <c r="AL7" s="230" t="s">
        <v>227</v>
      </c>
      <c r="AM7" s="230" t="s">
        <v>233</v>
      </c>
      <c r="AN7" s="230" t="s">
        <v>227</v>
      </c>
      <c r="AO7" s="231" t="s">
        <v>234</v>
      </c>
      <c r="AP7" s="229" t="s">
        <v>235</v>
      </c>
      <c r="AQ7" s="807"/>
      <c r="AR7" s="808"/>
      <c r="AS7" s="808"/>
      <c r="AT7" s="232" t="s">
        <v>236</v>
      </c>
      <c r="AU7" s="809" t="s">
        <v>206</v>
      </c>
      <c r="AV7" s="809"/>
      <c r="AW7" s="232" t="s">
        <v>237</v>
      </c>
      <c r="AX7" s="809" t="s">
        <v>207</v>
      </c>
      <c r="AY7" s="809"/>
      <c r="AZ7" s="226"/>
      <c r="BA7" s="232" t="s">
        <v>238</v>
      </c>
      <c r="BB7" s="227" t="s">
        <v>214</v>
      </c>
      <c r="BC7" s="227" t="s">
        <v>215</v>
      </c>
      <c r="BD7" s="227" t="s">
        <v>216</v>
      </c>
      <c r="BE7" s="227" t="s">
        <v>217</v>
      </c>
      <c r="BF7" s="227" t="s">
        <v>218</v>
      </c>
      <c r="BG7" s="233" t="s">
        <v>239</v>
      </c>
      <c r="BH7" s="234" t="s">
        <v>240</v>
      </c>
      <c r="BI7" s="234" t="s">
        <v>241</v>
      </c>
      <c r="BJ7" s="234" t="s">
        <v>242</v>
      </c>
      <c r="BK7" s="233" t="s">
        <v>243</v>
      </c>
      <c r="BL7" s="234" t="s">
        <v>244</v>
      </c>
      <c r="BM7" s="234" t="s">
        <v>245</v>
      </c>
      <c r="BN7" s="234" t="s">
        <v>240</v>
      </c>
      <c r="BO7" s="234" t="s">
        <v>246</v>
      </c>
      <c r="BP7" s="234" t="s">
        <v>247</v>
      </c>
      <c r="BQ7" s="234" t="s">
        <v>248</v>
      </c>
      <c r="BR7" s="234" t="s">
        <v>249</v>
      </c>
      <c r="BS7" s="234" t="s">
        <v>250</v>
      </c>
      <c r="BT7" s="234" t="s">
        <v>251</v>
      </c>
      <c r="BU7" s="235" t="s">
        <v>249</v>
      </c>
      <c r="BV7" s="235" t="s">
        <v>250</v>
      </c>
      <c r="BW7" s="235" t="s">
        <v>251</v>
      </c>
      <c r="BX7" s="235" t="s">
        <v>1697</v>
      </c>
      <c r="BY7" s="236" t="s">
        <v>249</v>
      </c>
      <c r="BZ7" s="236" t="s">
        <v>250</v>
      </c>
      <c r="CA7" s="236" t="s">
        <v>251</v>
      </c>
    </row>
    <row r="8" spans="1:79" ht="72" customHeight="1">
      <c r="A8" s="810" t="s">
        <v>52</v>
      </c>
      <c r="B8" s="813" t="s">
        <v>473</v>
      </c>
      <c r="C8" s="816" t="s">
        <v>474</v>
      </c>
      <c r="D8" s="816" t="s">
        <v>475</v>
      </c>
      <c r="E8" s="819" t="s">
        <v>476</v>
      </c>
      <c r="F8" s="816" t="s">
        <v>477</v>
      </c>
      <c r="G8" s="816" t="s">
        <v>18</v>
      </c>
      <c r="H8" s="822">
        <v>3</v>
      </c>
      <c r="I8" s="837" t="str">
        <f>IF(H8=5,"CASI SEGURO",IF(H8=4,"PROBABLE",IF(H8=3,"POSIBLE",IF(H8=2,"IMPROBABLE","RARA VEZ"))))</f>
        <v>POSIBLE</v>
      </c>
      <c r="J8" s="831">
        <v>4</v>
      </c>
      <c r="K8" s="837" t="str">
        <f>IF(J8=1,"INSIGNIFICANTE",IF(J8=2,"MENOR",IF(J8=3,"MODERADO",IF(J8=4,"MAYOR","CATASTRÓFICO"))))</f>
        <v>MAYOR</v>
      </c>
      <c r="L8" s="837">
        <f t="shared" ref="L8:L11" si="0">IF(J8=2,H8+20,IF(J8=3,H8+30,IF(J8=4,H8+40,IF(J8=5,H8+50,H8+10))))</f>
        <v>43</v>
      </c>
      <c r="M8" s="840" t="str">
        <f>IF(J8=1,$N$8,IF(J8=2,$O$8,IF(J8=3,$P$8,IF(J8=4,$Q$8,$R$8))))</f>
        <v>EXTREMA 3:4</v>
      </c>
      <c r="N8" s="843" t="str">
        <f>IF($L8=11,"BAJA 1:1",IF($L8=12,"BAJA 2:1",IF($L8=13,"BAJA 3:1",IF($L8=14,"MODERADA 4:1","ALTA 5:1"))))</f>
        <v>ALTA 5:1</v>
      </c>
      <c r="O8" s="825" t="str">
        <f>IF($L8=21,"BAJA 1:2",IF($L8=22,"BAJA 2:2",IF($L8=23,"MODERADA 3:2",IF($L8=24,"ALTA 4:2","ALTA 5:2"))))</f>
        <v>ALTA 5:2</v>
      </c>
      <c r="P8" s="825" t="str">
        <f>IF($L8=31,"MODERADA 1:3",IF($L8=32,"MODERADA 2:3",IF($L8=33,"ALTA 3:3",IF($L8=34,"ALTA 4:3","EXTREMA 5:3"))))</f>
        <v>EXTREMA 5:3</v>
      </c>
      <c r="Q8" s="825" t="str">
        <f>IF($L8=41,"ALTA 1:4",IF($L8=42,"ALTA 2:4",IF($L8=43,"EXTREMA 3:4",IF($L8=44,"EXTREMA 4:4","EXTREMA 5:4"))))</f>
        <v>EXTREMA 3:4</v>
      </c>
      <c r="R8" s="828" t="str">
        <f>IF($L8=51,"ALTA 1:5",IF($L8=52,"EXTREMA 2:5",IF($L8=53,"EXTREMA 3:5",IF($L8=54,"EXTREMA 4:5","EXTREMA 5:5"))))</f>
        <v>EXTREMA 5:5</v>
      </c>
      <c r="S8" s="831" t="s">
        <v>257</v>
      </c>
      <c r="T8" s="834" t="s">
        <v>478</v>
      </c>
      <c r="U8" s="834" t="s">
        <v>479</v>
      </c>
      <c r="V8" s="846" t="s">
        <v>480</v>
      </c>
      <c r="W8" s="834" t="s">
        <v>481</v>
      </c>
      <c r="X8" s="846" t="s">
        <v>482</v>
      </c>
      <c r="Y8" s="834" t="s">
        <v>483</v>
      </c>
      <c r="Z8" s="834" t="s">
        <v>484</v>
      </c>
      <c r="AA8" s="834" t="s">
        <v>334</v>
      </c>
      <c r="AB8" s="834">
        <f t="shared" ref="AB8:AB37" si="1">IF(AA8 = "Asignado",$AB$111,IF(AA8="No asignado",0,""))</f>
        <v>0</v>
      </c>
      <c r="AC8" s="834" t="s">
        <v>335</v>
      </c>
      <c r="AD8" s="834">
        <f t="shared" ref="AD8:AD37" si="2">IF(AC8 = "Adecuado",$AB$111,IF(AC8="No adecuado",0,""))</f>
        <v>0</v>
      </c>
      <c r="AE8" s="834" t="s">
        <v>336</v>
      </c>
      <c r="AF8" s="834">
        <f t="shared" ref="AF8:AF37" si="3">IF(AE8 = "Oportuna",$AB$111,IF(AE8="Inoportuna",0,""))</f>
        <v>0</v>
      </c>
      <c r="AG8" s="834" t="s">
        <v>337</v>
      </c>
      <c r="AH8" s="834">
        <f t="shared" ref="AH8:AH37" si="4">IF(AG8 = "Prevenir",$AB$111,IF(AG8="Detectar",$AB$112,IF(AG8="No es un control",0,"")))</f>
        <v>10</v>
      </c>
      <c r="AI8" s="834" t="s">
        <v>268</v>
      </c>
      <c r="AJ8" s="834">
        <f t="shared" ref="AJ8:AJ37" si="5">IF(AI8 = "Confiable",$AB$111,IF(AI8="No confiable",0,""))</f>
        <v>15</v>
      </c>
      <c r="AK8" s="834" t="s">
        <v>281</v>
      </c>
      <c r="AL8" s="834">
        <f t="shared" ref="AL8:AL37" si="6">IF(AK8 = "Se investigan y resuelven oportunamente",$AB$111,IF(AK8="No se investigan y resuelven oportunamente",0,""))</f>
        <v>15</v>
      </c>
      <c r="AM8" s="834" t="s">
        <v>342</v>
      </c>
      <c r="AN8" s="237">
        <f t="shared" ref="AN8:AN37" si="7">IF(AM8 = "Completa",$AB$111,IF(AM8="Incompleta",$AB$112,IF(AM8="No existe",0,"")))</f>
        <v>0</v>
      </c>
      <c r="AO8" s="237">
        <f>+AB8+AD8+AF8+AH8+AJ8+AL8+AN8</f>
        <v>40</v>
      </c>
      <c r="AP8" s="846" t="str">
        <f>+IF(AO8&gt;96,"Fuerte",IF(AO8&lt;86,"Débil","Moderado"))</f>
        <v>Débil</v>
      </c>
      <c r="AQ8" s="846" t="s">
        <v>343</v>
      </c>
      <c r="AR8" s="846" t="s">
        <v>343</v>
      </c>
      <c r="AS8" s="849" t="s">
        <v>343</v>
      </c>
      <c r="AT8" s="852" t="s">
        <v>299</v>
      </c>
      <c r="AU8" s="855">
        <v>3</v>
      </c>
      <c r="AV8" s="858" t="str">
        <f>IF(AU8=5,"CASI SEGURO",IF(AU8=4,"PROBABLE",IF(AU8=3,"POSIBLE",IF(AU8=2,"IMPROBABLE","RARA VEZ"))))</f>
        <v>POSIBLE</v>
      </c>
      <c r="AW8" s="852" t="s">
        <v>299</v>
      </c>
      <c r="AX8" s="852">
        <v>4</v>
      </c>
      <c r="AY8" s="858" t="str">
        <f>IF(AX8=1,"INSIGNIFICANTE",IF(AX8=2,"MENOR",IF(AX8=3,"MODERADO",IF(AX8=4,"MAYOR","CATASTRÓFICO"))))</f>
        <v>MAYOR</v>
      </c>
      <c r="AZ8" s="858">
        <f>IF(AX8=2,AU8+20,IF(AX8=3,AU8+30,IF(AX8=4,AU8+40,IF(AX8=5,AU8+50,AU8+10))))</f>
        <v>43</v>
      </c>
      <c r="BA8" s="878" t="str">
        <f>IF(AX8=1,$BB8,IF(AX8=2,$BC$8,IF(AX8=3,$BD$8,IF(AX8=4,$BE$8,$BF$8))))</f>
        <v>EXTREMA 3:4</v>
      </c>
      <c r="BB8" s="843" t="str">
        <f>IF($AZ8=11,"BAJA 1:1",IF($AZ8=12,"BAJA 2:1",IF($AZ8=13,"BAJA 3:1",IF($AZ8=14,"MODERADA 4:1","ALTA 5:1"))))</f>
        <v>ALTA 5:1</v>
      </c>
      <c r="BC8" s="825" t="str">
        <f>IF($AZ8=21,"BAJA 1:2",IF($AZ8=22,"BAJA 2:2",IF($AZ8=23,"MODERADA 3:2",IF($AZ8=24,"ALTA 4:2","ALTA 5:2"))))</f>
        <v>ALTA 5:2</v>
      </c>
      <c r="BD8" s="825" t="str">
        <f>IF($AZ8=31,"MODERADA 1:3",IF($AZ8=32,"MODERADA 2:3",IF($AZ8=33,"ALTA 3:3",IF($AZ8=34,"ALTA 4:3","EXTREMA 5:3"))))</f>
        <v>EXTREMA 5:3</v>
      </c>
      <c r="BE8" s="825" t="str">
        <f>IF($AZ8=41,"ALTA 1:4",IF($AZ8=42,"ALTA 2:4",IF($AZ8=43,"EXTREMA 3:4",IF($AZ8=44,"EXTREMA 4:4","EXTREMA 5:4"))))</f>
        <v>EXTREMA 3:4</v>
      </c>
      <c r="BF8" s="828" t="str">
        <f>IF($AZ8=51,"ALTA 1:5",IF($AZ8=52,"EXTREMA 2:5",IF($AZ8=53,"EXTREMA 3:5",IF($AZ8=54,"EXTREMA 4:5","EXTREMA 5:5"))))</f>
        <v>EXTREMA 5:5</v>
      </c>
      <c r="BG8" s="238" t="s">
        <v>485</v>
      </c>
      <c r="BH8" s="831" t="s">
        <v>486</v>
      </c>
      <c r="BI8" s="239">
        <v>43876</v>
      </c>
      <c r="BJ8" s="240">
        <v>44196</v>
      </c>
      <c r="BK8" s="241" t="s">
        <v>487</v>
      </c>
      <c r="BL8" s="813" t="s">
        <v>1606</v>
      </c>
      <c r="BM8" s="813" t="s">
        <v>488</v>
      </c>
      <c r="BN8" s="813" t="s">
        <v>489</v>
      </c>
      <c r="BO8" s="813" t="s">
        <v>1607</v>
      </c>
      <c r="BP8" s="813" t="s">
        <v>490</v>
      </c>
      <c r="BQ8" s="852"/>
      <c r="BR8" s="816" t="s">
        <v>1608</v>
      </c>
      <c r="BS8" s="816" t="s">
        <v>1609</v>
      </c>
      <c r="BT8" s="813" t="s">
        <v>1610</v>
      </c>
      <c r="BU8" s="870"/>
      <c r="BV8" s="873"/>
      <c r="BW8" s="873"/>
      <c r="BX8" s="874"/>
      <c r="BY8" s="852"/>
      <c r="BZ8" s="852"/>
      <c r="CA8" s="861"/>
    </row>
    <row r="9" spans="1:79" ht="69" customHeight="1">
      <c r="A9" s="811"/>
      <c r="B9" s="814"/>
      <c r="C9" s="817"/>
      <c r="D9" s="817"/>
      <c r="E9" s="820"/>
      <c r="F9" s="817"/>
      <c r="G9" s="817"/>
      <c r="H9" s="823"/>
      <c r="I9" s="838"/>
      <c r="J9" s="832"/>
      <c r="K9" s="838"/>
      <c r="L9" s="838">
        <f t="shared" si="0"/>
        <v>10</v>
      </c>
      <c r="M9" s="841"/>
      <c r="N9" s="844"/>
      <c r="O9" s="826"/>
      <c r="P9" s="826"/>
      <c r="Q9" s="826"/>
      <c r="R9" s="829"/>
      <c r="S9" s="832"/>
      <c r="T9" s="835"/>
      <c r="U9" s="835"/>
      <c r="V9" s="847"/>
      <c r="W9" s="835"/>
      <c r="X9" s="847"/>
      <c r="Y9" s="835"/>
      <c r="Z9" s="835"/>
      <c r="AA9" s="835"/>
      <c r="AB9" s="835" t="str">
        <f t="shared" si="1"/>
        <v/>
      </c>
      <c r="AC9" s="835"/>
      <c r="AD9" s="835" t="str">
        <f t="shared" si="2"/>
        <v/>
      </c>
      <c r="AE9" s="835"/>
      <c r="AF9" s="835" t="str">
        <f t="shared" si="3"/>
        <v/>
      </c>
      <c r="AG9" s="835"/>
      <c r="AH9" s="835" t="str">
        <f t="shared" si="4"/>
        <v/>
      </c>
      <c r="AI9" s="835"/>
      <c r="AJ9" s="835" t="str">
        <f t="shared" si="5"/>
        <v/>
      </c>
      <c r="AK9" s="835"/>
      <c r="AL9" s="835" t="str">
        <f t="shared" si="6"/>
        <v/>
      </c>
      <c r="AM9" s="835"/>
      <c r="AN9" s="242" t="str">
        <f t="shared" si="7"/>
        <v/>
      </c>
      <c r="AO9" s="243" t="e">
        <f>+AB9+AD9+AF9+AH9+AJ9+AL9+AN9</f>
        <v>#VALUE!</v>
      </c>
      <c r="AP9" s="847"/>
      <c r="AQ9" s="847"/>
      <c r="AR9" s="847"/>
      <c r="AS9" s="850"/>
      <c r="AT9" s="853"/>
      <c r="AU9" s="856"/>
      <c r="AV9" s="859"/>
      <c r="AW9" s="853"/>
      <c r="AX9" s="853"/>
      <c r="AY9" s="859"/>
      <c r="AZ9" s="859">
        <f t="shared" ref="AZ9:AZ11" si="8">IF(AX9=2,AV9+20,IF(AX9=3,AV9+30,IF(AX9=4,AV9+40,IF(AX9=5,AV9+50,AV9+10))))</f>
        <v>10</v>
      </c>
      <c r="BA9" s="879"/>
      <c r="BB9" s="844"/>
      <c r="BC9" s="826"/>
      <c r="BD9" s="826"/>
      <c r="BE9" s="826"/>
      <c r="BF9" s="826"/>
      <c r="BG9" s="244" t="s">
        <v>491</v>
      </c>
      <c r="BH9" s="876"/>
      <c r="BI9" s="864">
        <v>43876</v>
      </c>
      <c r="BJ9" s="864">
        <v>44196</v>
      </c>
      <c r="BK9" s="867" t="s">
        <v>492</v>
      </c>
      <c r="BL9" s="814"/>
      <c r="BM9" s="814"/>
      <c r="BN9" s="814"/>
      <c r="BO9" s="814"/>
      <c r="BP9" s="814"/>
      <c r="BQ9" s="853"/>
      <c r="BR9" s="817"/>
      <c r="BS9" s="817"/>
      <c r="BT9" s="814"/>
      <c r="BU9" s="871"/>
      <c r="BV9" s="874"/>
      <c r="BW9" s="874"/>
      <c r="BX9" s="874"/>
      <c r="BY9" s="853"/>
      <c r="BZ9" s="853"/>
      <c r="CA9" s="862"/>
    </row>
    <row r="10" spans="1:79" ht="27" customHeight="1">
      <c r="A10" s="811"/>
      <c r="B10" s="814"/>
      <c r="C10" s="817"/>
      <c r="D10" s="817"/>
      <c r="E10" s="820"/>
      <c r="F10" s="817"/>
      <c r="G10" s="817"/>
      <c r="H10" s="823"/>
      <c r="I10" s="838"/>
      <c r="J10" s="832"/>
      <c r="K10" s="838"/>
      <c r="L10" s="838">
        <f t="shared" si="0"/>
        <v>10</v>
      </c>
      <c r="M10" s="841"/>
      <c r="N10" s="844"/>
      <c r="O10" s="826"/>
      <c r="P10" s="826"/>
      <c r="Q10" s="826"/>
      <c r="R10" s="829"/>
      <c r="S10" s="832"/>
      <c r="T10" s="835"/>
      <c r="U10" s="835"/>
      <c r="V10" s="847"/>
      <c r="W10" s="835"/>
      <c r="X10" s="847"/>
      <c r="Y10" s="835"/>
      <c r="Z10" s="835"/>
      <c r="AA10" s="835"/>
      <c r="AB10" s="835" t="str">
        <f t="shared" si="1"/>
        <v/>
      </c>
      <c r="AC10" s="835"/>
      <c r="AD10" s="835" t="str">
        <f t="shared" si="2"/>
        <v/>
      </c>
      <c r="AE10" s="835"/>
      <c r="AF10" s="835" t="str">
        <f t="shared" si="3"/>
        <v/>
      </c>
      <c r="AG10" s="835"/>
      <c r="AH10" s="835" t="str">
        <f t="shared" si="4"/>
        <v/>
      </c>
      <c r="AI10" s="835"/>
      <c r="AJ10" s="835" t="str">
        <f t="shared" si="5"/>
        <v/>
      </c>
      <c r="AK10" s="835"/>
      <c r="AL10" s="835" t="str">
        <f t="shared" si="6"/>
        <v/>
      </c>
      <c r="AM10" s="835"/>
      <c r="AN10" s="242" t="str">
        <f t="shared" si="7"/>
        <v/>
      </c>
      <c r="AO10" s="243" t="e">
        <f>+AB10+AD10+AF10+AH10+AJ10+AL10+AN10</f>
        <v>#VALUE!</v>
      </c>
      <c r="AP10" s="847"/>
      <c r="AQ10" s="847"/>
      <c r="AR10" s="847"/>
      <c r="AS10" s="850"/>
      <c r="AT10" s="853"/>
      <c r="AU10" s="856"/>
      <c r="AV10" s="859"/>
      <c r="AW10" s="853"/>
      <c r="AX10" s="853"/>
      <c r="AY10" s="859"/>
      <c r="AZ10" s="859">
        <f t="shared" si="8"/>
        <v>10</v>
      </c>
      <c r="BA10" s="879"/>
      <c r="BB10" s="844"/>
      <c r="BC10" s="826"/>
      <c r="BD10" s="826"/>
      <c r="BE10" s="826"/>
      <c r="BF10" s="826"/>
      <c r="BG10" s="245"/>
      <c r="BH10" s="876"/>
      <c r="BI10" s="865"/>
      <c r="BJ10" s="865"/>
      <c r="BK10" s="868"/>
      <c r="BL10" s="814"/>
      <c r="BM10" s="814"/>
      <c r="BN10" s="814"/>
      <c r="BO10" s="814"/>
      <c r="BP10" s="814"/>
      <c r="BQ10" s="853"/>
      <c r="BR10" s="817"/>
      <c r="BS10" s="817"/>
      <c r="BT10" s="814"/>
      <c r="BU10" s="871"/>
      <c r="BV10" s="874"/>
      <c r="BW10" s="874"/>
      <c r="BX10" s="874"/>
      <c r="BY10" s="853"/>
      <c r="BZ10" s="853"/>
      <c r="CA10" s="862"/>
    </row>
    <row r="11" spans="1:79" ht="27" customHeight="1">
      <c r="A11" s="811"/>
      <c r="B11" s="814"/>
      <c r="C11" s="817"/>
      <c r="D11" s="817"/>
      <c r="E11" s="820"/>
      <c r="F11" s="817"/>
      <c r="G11" s="817"/>
      <c r="H11" s="823"/>
      <c r="I11" s="838"/>
      <c r="J11" s="832"/>
      <c r="K11" s="838"/>
      <c r="L11" s="838">
        <f t="shared" si="0"/>
        <v>10</v>
      </c>
      <c r="M11" s="841"/>
      <c r="N11" s="844"/>
      <c r="O11" s="826"/>
      <c r="P11" s="826"/>
      <c r="Q11" s="826"/>
      <c r="R11" s="829"/>
      <c r="S11" s="832"/>
      <c r="T11" s="835"/>
      <c r="U11" s="835"/>
      <c r="V11" s="847"/>
      <c r="W11" s="835"/>
      <c r="X11" s="847"/>
      <c r="Y11" s="835"/>
      <c r="Z11" s="835"/>
      <c r="AA11" s="835"/>
      <c r="AB11" s="835" t="str">
        <f t="shared" si="1"/>
        <v/>
      </c>
      <c r="AC11" s="835"/>
      <c r="AD11" s="835" t="str">
        <f t="shared" si="2"/>
        <v/>
      </c>
      <c r="AE11" s="835"/>
      <c r="AF11" s="835" t="str">
        <f t="shared" si="3"/>
        <v/>
      </c>
      <c r="AG11" s="835"/>
      <c r="AH11" s="835" t="str">
        <f t="shared" si="4"/>
        <v/>
      </c>
      <c r="AI11" s="835"/>
      <c r="AJ11" s="835" t="str">
        <f t="shared" si="5"/>
        <v/>
      </c>
      <c r="AK11" s="835"/>
      <c r="AL11" s="835" t="str">
        <f t="shared" si="6"/>
        <v/>
      </c>
      <c r="AM11" s="835"/>
      <c r="AN11" s="242" t="str">
        <f t="shared" si="7"/>
        <v/>
      </c>
      <c r="AO11" s="243" t="e">
        <f>+AB11+AD11+AF11+AH11+AJ11+AL11+AN11</f>
        <v>#VALUE!</v>
      </c>
      <c r="AP11" s="847"/>
      <c r="AQ11" s="847"/>
      <c r="AR11" s="847"/>
      <c r="AS11" s="850"/>
      <c r="AT11" s="853"/>
      <c r="AU11" s="856"/>
      <c r="AV11" s="859"/>
      <c r="AW11" s="853"/>
      <c r="AX11" s="853"/>
      <c r="AY11" s="859"/>
      <c r="AZ11" s="859">
        <f t="shared" si="8"/>
        <v>10</v>
      </c>
      <c r="BA11" s="879"/>
      <c r="BB11" s="844"/>
      <c r="BC11" s="826"/>
      <c r="BD11" s="826"/>
      <c r="BE11" s="826"/>
      <c r="BF11" s="826"/>
      <c r="BG11" s="245"/>
      <c r="BH11" s="876"/>
      <c r="BI11" s="865"/>
      <c r="BJ11" s="865"/>
      <c r="BK11" s="868"/>
      <c r="BL11" s="814"/>
      <c r="BM11" s="814"/>
      <c r="BN11" s="814"/>
      <c r="BO11" s="814"/>
      <c r="BP11" s="814"/>
      <c r="BQ11" s="853"/>
      <c r="BR11" s="817"/>
      <c r="BS11" s="817"/>
      <c r="BT11" s="814"/>
      <c r="BU11" s="871"/>
      <c r="BV11" s="874"/>
      <c r="BW11" s="874"/>
      <c r="BX11" s="874"/>
      <c r="BY11" s="853"/>
      <c r="BZ11" s="853"/>
      <c r="CA11" s="862"/>
    </row>
    <row r="12" spans="1:79" ht="27" customHeight="1" thickBot="1">
      <c r="A12" s="812"/>
      <c r="B12" s="815"/>
      <c r="C12" s="818"/>
      <c r="D12" s="818"/>
      <c r="E12" s="821"/>
      <c r="F12" s="818"/>
      <c r="G12" s="818"/>
      <c r="H12" s="824"/>
      <c r="I12" s="839"/>
      <c r="J12" s="833"/>
      <c r="K12" s="839"/>
      <c r="L12" s="839"/>
      <c r="M12" s="842"/>
      <c r="N12" s="845"/>
      <c r="O12" s="827"/>
      <c r="P12" s="827"/>
      <c r="Q12" s="827"/>
      <c r="R12" s="830"/>
      <c r="S12" s="833"/>
      <c r="T12" s="836"/>
      <c r="U12" s="836"/>
      <c r="V12" s="848"/>
      <c r="W12" s="836"/>
      <c r="X12" s="848"/>
      <c r="Y12" s="836"/>
      <c r="Z12" s="836"/>
      <c r="AA12" s="836"/>
      <c r="AB12" s="836" t="str">
        <f t="shared" si="1"/>
        <v/>
      </c>
      <c r="AC12" s="836"/>
      <c r="AD12" s="836" t="str">
        <f t="shared" si="2"/>
        <v/>
      </c>
      <c r="AE12" s="836"/>
      <c r="AF12" s="836" t="str">
        <f t="shared" si="3"/>
        <v/>
      </c>
      <c r="AG12" s="836"/>
      <c r="AH12" s="836" t="str">
        <f t="shared" si="4"/>
        <v/>
      </c>
      <c r="AI12" s="836"/>
      <c r="AJ12" s="836" t="str">
        <f t="shared" si="5"/>
        <v/>
      </c>
      <c r="AK12" s="836"/>
      <c r="AL12" s="836" t="str">
        <f t="shared" si="6"/>
        <v/>
      </c>
      <c r="AM12" s="836"/>
      <c r="AN12" s="246" t="str">
        <f t="shared" si="7"/>
        <v/>
      </c>
      <c r="AO12" s="247" t="e">
        <f>+AB12+AD12+AF12+AH12+AJ12+AL12+AN12</f>
        <v>#VALUE!</v>
      </c>
      <c r="AP12" s="848"/>
      <c r="AQ12" s="848"/>
      <c r="AR12" s="848"/>
      <c r="AS12" s="851"/>
      <c r="AT12" s="854"/>
      <c r="AU12" s="857"/>
      <c r="AV12" s="860"/>
      <c r="AW12" s="854"/>
      <c r="AX12" s="854"/>
      <c r="AY12" s="860"/>
      <c r="AZ12" s="860"/>
      <c r="BA12" s="880"/>
      <c r="BB12" s="845"/>
      <c r="BC12" s="827"/>
      <c r="BD12" s="827"/>
      <c r="BE12" s="827"/>
      <c r="BF12" s="827"/>
      <c r="BG12" s="248"/>
      <c r="BH12" s="877"/>
      <c r="BI12" s="866"/>
      <c r="BJ12" s="866"/>
      <c r="BK12" s="869"/>
      <c r="BL12" s="815"/>
      <c r="BM12" s="815"/>
      <c r="BN12" s="815"/>
      <c r="BO12" s="815"/>
      <c r="BP12" s="815"/>
      <c r="BQ12" s="854"/>
      <c r="BR12" s="818"/>
      <c r="BS12" s="818"/>
      <c r="BT12" s="815"/>
      <c r="BU12" s="872"/>
      <c r="BV12" s="875"/>
      <c r="BW12" s="875"/>
      <c r="BX12" s="874"/>
      <c r="BY12" s="854"/>
      <c r="BZ12" s="854"/>
      <c r="CA12" s="863"/>
    </row>
    <row r="13" spans="1:79" ht="67.5" customHeight="1">
      <c r="A13" s="893" t="s">
        <v>52</v>
      </c>
      <c r="B13" s="896" t="s">
        <v>473</v>
      </c>
      <c r="C13" s="896" t="s">
        <v>493</v>
      </c>
      <c r="D13" s="896" t="s">
        <v>494</v>
      </c>
      <c r="E13" s="899" t="s">
        <v>495</v>
      </c>
      <c r="F13" s="881" t="s">
        <v>496</v>
      </c>
      <c r="G13" s="881" t="s">
        <v>18</v>
      </c>
      <c r="H13" s="884">
        <v>5</v>
      </c>
      <c r="I13" s="887" t="str">
        <f>IF(H13=5,"CASI SEGURO",IF(H13=4,"PROBABLE",IF(H13=3,"POSIBLE",IF(H13=2,"IMPROBABLE","RARA VEZ"))))</f>
        <v>CASI SEGURO</v>
      </c>
      <c r="J13" s="890">
        <v>4</v>
      </c>
      <c r="K13" s="887" t="str">
        <f>IF(J13=1,"INSIGNIFICANTE",IF(J13=2,"MENOR",IF(J13=3,"MODERADO",IF(J13=4,"MAYOR","CATASTRÓFICO"))))</f>
        <v>MAYOR</v>
      </c>
      <c r="L13" s="887">
        <f>IF(J13=2,H13+20,IF(J13=3,H13+30,IF(J13=4,H13+40,IF(J13=5,H13+50,H13+10))))</f>
        <v>45</v>
      </c>
      <c r="M13" s="905" t="str">
        <f>IF(J13=1,N13,IF(J13=2,O13,IF(J13=3,P13,IF(J13=4,Q13,R13))))</f>
        <v>EXTREMA 5:4</v>
      </c>
      <c r="N13" s="908" t="str">
        <f>IF($L13=11,"BAJA 1:1",IF($L13=12,"BAJA 2:1",IF($L13=13,"BAJA 3:1",IF($L13=14,"MODERADA 4:1","ALTA 5:1"))))</f>
        <v>ALTA 5:1</v>
      </c>
      <c r="O13" s="908" t="str">
        <f>IF($L13=21,"BAJA 1:2",IF($L13=22,"BAJA 2:2",IF($L13=23,"MODERADA 3:2",IF($L13=24,"ALTA 4:2","ALTA 5:2"))))</f>
        <v>ALTA 5:2</v>
      </c>
      <c r="P13" s="908" t="str">
        <f>IF($L13=31,"MODERADA 1:3",IF($L13=32,"MODERADA 2:3",IF($L13=33,"ALTA 3:3",IF($L13=34,"ALTA 4:3","EXTREMA 5:3"))))</f>
        <v>EXTREMA 5:3</v>
      </c>
      <c r="Q13" s="908" t="str">
        <f>IF($L13=41,"ALTA 1:4",IF($L13=42,"ALTA 2:4",IF($L13=43,"EXTREMA 3:4",IF($L13=44,"EXTREMA 4:4","EXTREMA 5:4"))))</f>
        <v>EXTREMA 5:4</v>
      </c>
      <c r="R13" s="908" t="str">
        <f>IF($L13=51,"ALTA 1:5",IF($L13=52,"EXTREMA 2:5",IF($L13=53,"EXTREMA 3:5",IF($L13=54,"EXTREMA 4:5","EXTREMA 5:5"))))</f>
        <v>EXTREMA 5:5</v>
      </c>
      <c r="S13" s="890" t="s">
        <v>257</v>
      </c>
      <c r="T13" s="902" t="s">
        <v>497</v>
      </c>
      <c r="U13" s="902" t="s">
        <v>479</v>
      </c>
      <c r="V13" s="902" t="s">
        <v>295</v>
      </c>
      <c r="W13" s="902" t="s">
        <v>498</v>
      </c>
      <c r="X13" s="902" t="s">
        <v>499</v>
      </c>
      <c r="Y13" s="902" t="s">
        <v>500</v>
      </c>
      <c r="Z13" s="902" t="s">
        <v>484</v>
      </c>
      <c r="AA13" s="902" t="s">
        <v>334</v>
      </c>
      <c r="AB13" s="902">
        <f t="shared" si="1"/>
        <v>0</v>
      </c>
      <c r="AC13" s="902" t="s">
        <v>265</v>
      </c>
      <c r="AD13" s="902">
        <f t="shared" si="2"/>
        <v>15</v>
      </c>
      <c r="AE13" s="902" t="s">
        <v>266</v>
      </c>
      <c r="AF13" s="902">
        <f t="shared" si="3"/>
        <v>15</v>
      </c>
      <c r="AG13" s="902" t="s">
        <v>337</v>
      </c>
      <c r="AH13" s="902">
        <f t="shared" si="4"/>
        <v>10</v>
      </c>
      <c r="AI13" s="902" t="s">
        <v>268</v>
      </c>
      <c r="AJ13" s="902">
        <f t="shared" si="5"/>
        <v>15</v>
      </c>
      <c r="AK13" s="902" t="s">
        <v>281</v>
      </c>
      <c r="AL13" s="902">
        <f t="shared" si="6"/>
        <v>15</v>
      </c>
      <c r="AM13" s="902" t="s">
        <v>270</v>
      </c>
      <c r="AN13" s="902">
        <f t="shared" si="7"/>
        <v>15</v>
      </c>
      <c r="AO13" s="902">
        <f t="shared" ref="AO13:AO37" si="9">+AB13+AD13+AF13+AH13+AJ13+AL13+AN13</f>
        <v>85</v>
      </c>
      <c r="AP13" s="902" t="str">
        <f t="shared" ref="AP13:AP18" si="10">+IF(AO13&gt;96,"Fuerte",IF(AO13&lt;85,"Débil","Moderado"))</f>
        <v>Moderado</v>
      </c>
      <c r="AQ13" s="902" t="s">
        <v>271</v>
      </c>
      <c r="AR13" s="902" t="s">
        <v>271</v>
      </c>
      <c r="AS13" s="911" t="s">
        <v>271</v>
      </c>
      <c r="AT13" s="890" t="s">
        <v>340</v>
      </c>
      <c r="AU13" s="884">
        <v>4</v>
      </c>
      <c r="AV13" s="887" t="str">
        <f t="shared" ref="AV13" si="11">IF(AU13=5,"CASI SEGURO",IF(AU13=4,"PROBABLE",IF(AU13=3,"POSIBLE",IF(AU13=2,"IMPROBABLE","RARA VEZ"))))</f>
        <v>PROBABLE</v>
      </c>
      <c r="AW13" s="890" t="s">
        <v>340</v>
      </c>
      <c r="AX13" s="890">
        <v>4</v>
      </c>
      <c r="AY13" s="887" t="str">
        <f t="shared" ref="AY13" si="12">IF(AX13=1,"INSIGNIFICANTE",IF(AX13=2,"MENOR",IF(AX13=3,"MODERADO",IF(AX13=4,"MAYOR","CATASTRÓFICO"))))</f>
        <v>MAYOR</v>
      </c>
      <c r="AZ13" s="887">
        <f t="shared" ref="AZ13" si="13">IF(AX13=2,AU13+20,IF(AX13=3,AU13+30,IF(AX13=4,AU13+40,IF(AX13=5,AU13+50,AU13+10))))</f>
        <v>44</v>
      </c>
      <c r="BA13" s="905" t="str">
        <f>IF(AX13=1,$BB13,IF(AX13=2,$BC$13,IF(AX13=3,$BD$13,IF(AX13=4,$BE$13,$BF$13))))</f>
        <v>EXTREMA 4:4</v>
      </c>
      <c r="BB13" s="923" t="str">
        <f t="shared" ref="BB13" si="14">IF($AZ13=11,"BAJA 1:1",IF($AZ13=12,"BAJA 2:1",IF($AZ13=13,"BAJA 3:1",IF($AZ13=14,"MODERADA 4:1","ALTA 5:1"))))</f>
        <v>ALTA 5:1</v>
      </c>
      <c r="BC13" s="914" t="str">
        <f t="shared" ref="BC13" si="15">IF($AZ13=21,"BAJA 1:2",IF($AZ13=22,"BAJA 2:2",IF($AZ13=23,"MODERADA 3:2",IF($AZ13=24,"ALTA 4:2","ALTA 5:2"))))</f>
        <v>ALTA 5:2</v>
      </c>
      <c r="BD13" s="914" t="str">
        <f t="shared" ref="BD13" si="16">IF($AZ13=31,"MODERADA 1:3",IF($AZ13=32,"MODERADA 2:3",IF($AZ13=33,"ALTA 3:3",IF($AZ13=34,"ALTA 4:3","EXTREMA 5:3"))))</f>
        <v>EXTREMA 5:3</v>
      </c>
      <c r="BE13" s="914" t="str">
        <f t="shared" ref="BE13" si="17">IF($AZ13=41,"ALTA 1:4",IF($AZ13=42,"ALTA 2:4",IF($AZ13=43,"EXTREMA 3:4",IF($AZ13=44,"EXTREMA 4:4","EXTREMA 5:4"))))</f>
        <v>EXTREMA 4:4</v>
      </c>
      <c r="BF13" s="917" t="str">
        <f t="shared" ref="BF13" si="18">IF($AZ13=51,"ALTA 1:5",IF($AZ13=52,"EXTREMA 2:5",IF($AZ13=53,"EXTREMA 3:5",IF($AZ13=54,"EXTREMA 4:5","EXTREMA 5:5"))))</f>
        <v>EXTREMA 5:5</v>
      </c>
      <c r="BG13" s="446" t="s">
        <v>501</v>
      </c>
      <c r="BH13" s="890" t="s">
        <v>502</v>
      </c>
      <c r="BI13" s="447">
        <v>43878</v>
      </c>
      <c r="BJ13" s="447">
        <v>44196</v>
      </c>
      <c r="BK13" s="448" t="s">
        <v>503</v>
      </c>
      <c r="BL13" s="919" t="s">
        <v>504</v>
      </c>
      <c r="BM13" s="890" t="s">
        <v>488</v>
      </c>
      <c r="BN13" s="890" t="s">
        <v>489</v>
      </c>
      <c r="BO13" s="890" t="s">
        <v>505</v>
      </c>
      <c r="BP13" s="890" t="s">
        <v>506</v>
      </c>
      <c r="BQ13" s="890"/>
      <c r="BR13" s="881" t="s">
        <v>1611</v>
      </c>
      <c r="BS13" s="881" t="s">
        <v>1612</v>
      </c>
      <c r="BT13" s="881" t="s">
        <v>1613</v>
      </c>
      <c r="BU13" s="944"/>
      <c r="BV13" s="947"/>
      <c r="BW13" s="947"/>
      <c r="BX13" s="948"/>
      <c r="BY13" s="926"/>
      <c r="BZ13" s="926"/>
      <c r="CA13" s="929"/>
    </row>
    <row r="14" spans="1:79" ht="51" customHeight="1">
      <c r="A14" s="894"/>
      <c r="B14" s="897"/>
      <c r="C14" s="897"/>
      <c r="D14" s="897"/>
      <c r="E14" s="900"/>
      <c r="F14" s="882"/>
      <c r="G14" s="882"/>
      <c r="H14" s="885"/>
      <c r="I14" s="888"/>
      <c r="J14" s="891"/>
      <c r="K14" s="888"/>
      <c r="L14" s="888"/>
      <c r="M14" s="906"/>
      <c r="N14" s="909"/>
      <c r="O14" s="909"/>
      <c r="P14" s="909"/>
      <c r="Q14" s="909"/>
      <c r="R14" s="909"/>
      <c r="S14" s="891"/>
      <c r="T14" s="903"/>
      <c r="U14" s="903"/>
      <c r="V14" s="903"/>
      <c r="W14" s="903"/>
      <c r="X14" s="903"/>
      <c r="Y14" s="903"/>
      <c r="Z14" s="903"/>
      <c r="AA14" s="903"/>
      <c r="AB14" s="903" t="str">
        <f t="shared" si="1"/>
        <v/>
      </c>
      <c r="AC14" s="903"/>
      <c r="AD14" s="903" t="str">
        <f t="shared" si="2"/>
        <v/>
      </c>
      <c r="AE14" s="903"/>
      <c r="AF14" s="903" t="str">
        <f t="shared" si="3"/>
        <v/>
      </c>
      <c r="AG14" s="903"/>
      <c r="AH14" s="903" t="str">
        <f t="shared" si="4"/>
        <v/>
      </c>
      <c r="AI14" s="903"/>
      <c r="AJ14" s="903" t="str">
        <f t="shared" si="5"/>
        <v/>
      </c>
      <c r="AK14" s="903"/>
      <c r="AL14" s="903" t="str">
        <f t="shared" si="6"/>
        <v/>
      </c>
      <c r="AM14" s="903"/>
      <c r="AN14" s="903" t="str">
        <f t="shared" si="7"/>
        <v/>
      </c>
      <c r="AO14" s="903" t="e">
        <f t="shared" si="9"/>
        <v>#VALUE!</v>
      </c>
      <c r="AP14" s="903"/>
      <c r="AQ14" s="903"/>
      <c r="AR14" s="903"/>
      <c r="AS14" s="912"/>
      <c r="AT14" s="891"/>
      <c r="AU14" s="885"/>
      <c r="AV14" s="888"/>
      <c r="AW14" s="891"/>
      <c r="AX14" s="891"/>
      <c r="AY14" s="888"/>
      <c r="AZ14" s="888">
        <f t="shared" ref="AZ14:AZ16" si="19">IF(AX14=2,AV14+20,IF(AX14=3,AV14+30,IF(AX14=4,AV14+40,IF(AX14=5,AV14+50,AV14+10))))</f>
        <v>10</v>
      </c>
      <c r="BA14" s="906"/>
      <c r="BB14" s="924"/>
      <c r="BC14" s="915"/>
      <c r="BD14" s="915"/>
      <c r="BE14" s="915"/>
      <c r="BF14" s="918"/>
      <c r="BG14" s="449" t="s">
        <v>1614</v>
      </c>
      <c r="BH14" s="891"/>
      <c r="BI14" s="450">
        <v>43878</v>
      </c>
      <c r="BJ14" s="451">
        <v>44042</v>
      </c>
      <c r="BK14" s="452" t="s">
        <v>507</v>
      </c>
      <c r="BL14" s="920"/>
      <c r="BM14" s="891"/>
      <c r="BN14" s="891"/>
      <c r="BO14" s="891"/>
      <c r="BP14" s="891"/>
      <c r="BQ14" s="891"/>
      <c r="BR14" s="882"/>
      <c r="BS14" s="882"/>
      <c r="BT14" s="882"/>
      <c r="BU14" s="945"/>
      <c r="BV14" s="948"/>
      <c r="BW14" s="948"/>
      <c r="BX14" s="948"/>
      <c r="BY14" s="927"/>
      <c r="BZ14" s="927"/>
      <c r="CA14" s="930"/>
    </row>
    <row r="15" spans="1:79" ht="47.25" customHeight="1">
      <c r="A15" s="894"/>
      <c r="B15" s="897"/>
      <c r="C15" s="897"/>
      <c r="D15" s="897"/>
      <c r="E15" s="900"/>
      <c r="F15" s="882"/>
      <c r="G15" s="882"/>
      <c r="H15" s="885"/>
      <c r="I15" s="888"/>
      <c r="J15" s="891"/>
      <c r="K15" s="888"/>
      <c r="L15" s="888"/>
      <c r="M15" s="906"/>
      <c r="N15" s="909"/>
      <c r="O15" s="909"/>
      <c r="P15" s="909"/>
      <c r="Q15" s="909"/>
      <c r="R15" s="909"/>
      <c r="S15" s="891"/>
      <c r="T15" s="903"/>
      <c r="U15" s="903"/>
      <c r="V15" s="903"/>
      <c r="W15" s="903"/>
      <c r="X15" s="903"/>
      <c r="Y15" s="903"/>
      <c r="Z15" s="903"/>
      <c r="AA15" s="903"/>
      <c r="AB15" s="903" t="str">
        <f t="shared" si="1"/>
        <v/>
      </c>
      <c r="AC15" s="903"/>
      <c r="AD15" s="903" t="str">
        <f t="shared" si="2"/>
        <v/>
      </c>
      <c r="AE15" s="903"/>
      <c r="AF15" s="903" t="str">
        <f t="shared" si="3"/>
        <v/>
      </c>
      <c r="AG15" s="903"/>
      <c r="AH15" s="903" t="str">
        <f t="shared" si="4"/>
        <v/>
      </c>
      <c r="AI15" s="903"/>
      <c r="AJ15" s="903" t="str">
        <f t="shared" si="5"/>
        <v/>
      </c>
      <c r="AK15" s="903"/>
      <c r="AL15" s="903" t="str">
        <f t="shared" si="6"/>
        <v/>
      </c>
      <c r="AM15" s="903"/>
      <c r="AN15" s="903" t="str">
        <f t="shared" si="7"/>
        <v/>
      </c>
      <c r="AO15" s="903" t="e">
        <f t="shared" si="9"/>
        <v>#VALUE!</v>
      </c>
      <c r="AP15" s="903"/>
      <c r="AQ15" s="903"/>
      <c r="AR15" s="903"/>
      <c r="AS15" s="912"/>
      <c r="AT15" s="891"/>
      <c r="AU15" s="885"/>
      <c r="AV15" s="888"/>
      <c r="AW15" s="891"/>
      <c r="AX15" s="891"/>
      <c r="AY15" s="888"/>
      <c r="AZ15" s="888">
        <f t="shared" si="19"/>
        <v>10</v>
      </c>
      <c r="BA15" s="906"/>
      <c r="BB15" s="924"/>
      <c r="BC15" s="915"/>
      <c r="BD15" s="915"/>
      <c r="BE15" s="915"/>
      <c r="BF15" s="915"/>
      <c r="BG15" s="453" t="s">
        <v>508</v>
      </c>
      <c r="BH15" s="891"/>
      <c r="BI15" s="454">
        <v>43983</v>
      </c>
      <c r="BJ15" s="455">
        <v>44196</v>
      </c>
      <c r="BK15" s="456" t="s">
        <v>509</v>
      </c>
      <c r="BL15" s="921"/>
      <c r="BM15" s="891"/>
      <c r="BN15" s="891"/>
      <c r="BO15" s="891"/>
      <c r="BP15" s="891"/>
      <c r="BQ15" s="891"/>
      <c r="BR15" s="882"/>
      <c r="BS15" s="882"/>
      <c r="BT15" s="882"/>
      <c r="BU15" s="945"/>
      <c r="BV15" s="948"/>
      <c r="BW15" s="948"/>
      <c r="BX15" s="948"/>
      <c r="BY15" s="927"/>
      <c r="BZ15" s="927"/>
      <c r="CA15" s="930"/>
    </row>
    <row r="16" spans="1:79" ht="47.25" customHeight="1">
      <c r="A16" s="894"/>
      <c r="B16" s="897"/>
      <c r="C16" s="897"/>
      <c r="D16" s="897"/>
      <c r="E16" s="900"/>
      <c r="F16" s="882"/>
      <c r="G16" s="882"/>
      <c r="H16" s="885"/>
      <c r="I16" s="888"/>
      <c r="J16" s="891"/>
      <c r="K16" s="888"/>
      <c r="L16" s="888"/>
      <c r="M16" s="906"/>
      <c r="N16" s="909"/>
      <c r="O16" s="909"/>
      <c r="P16" s="909"/>
      <c r="Q16" s="909"/>
      <c r="R16" s="909"/>
      <c r="S16" s="891"/>
      <c r="T16" s="903"/>
      <c r="U16" s="903"/>
      <c r="V16" s="903"/>
      <c r="W16" s="903"/>
      <c r="X16" s="903"/>
      <c r="Y16" s="903"/>
      <c r="Z16" s="903"/>
      <c r="AA16" s="903"/>
      <c r="AB16" s="903" t="str">
        <f t="shared" si="1"/>
        <v/>
      </c>
      <c r="AC16" s="903"/>
      <c r="AD16" s="903" t="str">
        <f t="shared" si="2"/>
        <v/>
      </c>
      <c r="AE16" s="903"/>
      <c r="AF16" s="903" t="str">
        <f t="shared" si="3"/>
        <v/>
      </c>
      <c r="AG16" s="903"/>
      <c r="AH16" s="903" t="str">
        <f t="shared" si="4"/>
        <v/>
      </c>
      <c r="AI16" s="903"/>
      <c r="AJ16" s="903" t="str">
        <f t="shared" si="5"/>
        <v/>
      </c>
      <c r="AK16" s="903"/>
      <c r="AL16" s="903" t="str">
        <f t="shared" si="6"/>
        <v/>
      </c>
      <c r="AM16" s="903"/>
      <c r="AN16" s="903" t="str">
        <f t="shared" si="7"/>
        <v/>
      </c>
      <c r="AO16" s="903" t="e">
        <f t="shared" si="9"/>
        <v>#VALUE!</v>
      </c>
      <c r="AP16" s="903"/>
      <c r="AQ16" s="903"/>
      <c r="AR16" s="903"/>
      <c r="AS16" s="912"/>
      <c r="AT16" s="891"/>
      <c r="AU16" s="885"/>
      <c r="AV16" s="888"/>
      <c r="AW16" s="891"/>
      <c r="AX16" s="891"/>
      <c r="AY16" s="888"/>
      <c r="AZ16" s="888">
        <f t="shared" si="19"/>
        <v>10</v>
      </c>
      <c r="BA16" s="906"/>
      <c r="BB16" s="924"/>
      <c r="BC16" s="915"/>
      <c r="BD16" s="915"/>
      <c r="BE16" s="915"/>
      <c r="BF16" s="915"/>
      <c r="BG16" s="457"/>
      <c r="BH16" s="891"/>
      <c r="BI16" s="458"/>
      <c r="BJ16" s="459"/>
      <c r="BK16" s="460"/>
      <c r="BL16" s="921"/>
      <c r="BM16" s="891"/>
      <c r="BN16" s="891"/>
      <c r="BO16" s="891"/>
      <c r="BP16" s="891"/>
      <c r="BQ16" s="891"/>
      <c r="BR16" s="882"/>
      <c r="BS16" s="882"/>
      <c r="BT16" s="882"/>
      <c r="BU16" s="945"/>
      <c r="BV16" s="948"/>
      <c r="BW16" s="948"/>
      <c r="BX16" s="948"/>
      <c r="BY16" s="927"/>
      <c r="BZ16" s="927"/>
      <c r="CA16" s="930"/>
    </row>
    <row r="17" spans="1:79" ht="232.5" customHeight="1" thickBot="1">
      <c r="A17" s="895"/>
      <c r="B17" s="898"/>
      <c r="C17" s="898"/>
      <c r="D17" s="898"/>
      <c r="E17" s="901"/>
      <c r="F17" s="883"/>
      <c r="G17" s="883"/>
      <c r="H17" s="886"/>
      <c r="I17" s="889"/>
      <c r="J17" s="892"/>
      <c r="K17" s="889"/>
      <c r="L17" s="889"/>
      <c r="M17" s="907"/>
      <c r="N17" s="910"/>
      <c r="O17" s="910"/>
      <c r="P17" s="910"/>
      <c r="Q17" s="910"/>
      <c r="R17" s="910"/>
      <c r="S17" s="892"/>
      <c r="T17" s="904"/>
      <c r="U17" s="904"/>
      <c r="V17" s="904"/>
      <c r="W17" s="904"/>
      <c r="X17" s="904"/>
      <c r="Y17" s="904"/>
      <c r="Z17" s="904"/>
      <c r="AA17" s="904"/>
      <c r="AB17" s="904" t="str">
        <f t="shared" si="1"/>
        <v/>
      </c>
      <c r="AC17" s="904"/>
      <c r="AD17" s="904" t="str">
        <f t="shared" si="2"/>
        <v/>
      </c>
      <c r="AE17" s="904"/>
      <c r="AF17" s="904" t="str">
        <f t="shared" si="3"/>
        <v/>
      </c>
      <c r="AG17" s="904"/>
      <c r="AH17" s="904" t="str">
        <f t="shared" si="4"/>
        <v/>
      </c>
      <c r="AI17" s="904"/>
      <c r="AJ17" s="904" t="str">
        <f t="shared" si="5"/>
        <v/>
      </c>
      <c r="AK17" s="904"/>
      <c r="AL17" s="904" t="str">
        <f t="shared" si="6"/>
        <v/>
      </c>
      <c r="AM17" s="904"/>
      <c r="AN17" s="904" t="str">
        <f t="shared" si="7"/>
        <v/>
      </c>
      <c r="AO17" s="904" t="e">
        <f t="shared" si="9"/>
        <v>#VALUE!</v>
      </c>
      <c r="AP17" s="904"/>
      <c r="AQ17" s="904"/>
      <c r="AR17" s="904"/>
      <c r="AS17" s="913"/>
      <c r="AT17" s="892"/>
      <c r="AU17" s="886"/>
      <c r="AV17" s="889"/>
      <c r="AW17" s="892"/>
      <c r="AX17" s="892"/>
      <c r="AY17" s="889"/>
      <c r="AZ17" s="889"/>
      <c r="BA17" s="907"/>
      <c r="BB17" s="925"/>
      <c r="BC17" s="916"/>
      <c r="BD17" s="916"/>
      <c r="BE17" s="916"/>
      <c r="BF17" s="916"/>
      <c r="BG17" s="461"/>
      <c r="BH17" s="892"/>
      <c r="BI17" s="462"/>
      <c r="BJ17" s="463"/>
      <c r="BK17" s="464"/>
      <c r="BL17" s="922"/>
      <c r="BM17" s="892"/>
      <c r="BN17" s="892"/>
      <c r="BO17" s="892"/>
      <c r="BP17" s="892"/>
      <c r="BQ17" s="892"/>
      <c r="BR17" s="883"/>
      <c r="BS17" s="883"/>
      <c r="BT17" s="883"/>
      <c r="BU17" s="946"/>
      <c r="BV17" s="949"/>
      <c r="BW17" s="949"/>
      <c r="BX17" s="948"/>
      <c r="BY17" s="928"/>
      <c r="BZ17" s="928"/>
      <c r="CA17" s="931"/>
    </row>
    <row r="18" spans="1:79" ht="42.75" customHeight="1">
      <c r="A18" s="932" t="s">
        <v>52</v>
      </c>
      <c r="B18" s="935" t="s">
        <v>473</v>
      </c>
      <c r="C18" s="935" t="s">
        <v>493</v>
      </c>
      <c r="D18" s="935" t="s">
        <v>510</v>
      </c>
      <c r="E18" s="899" t="s">
        <v>511</v>
      </c>
      <c r="F18" s="938" t="s">
        <v>512</v>
      </c>
      <c r="G18" s="938" t="s">
        <v>305</v>
      </c>
      <c r="H18" s="941">
        <v>4</v>
      </c>
      <c r="I18" s="950" t="str">
        <f>IF(H18=5,"CASI SEGURO",IF(H18=4,"PROBABLE",IF(H18=3,"POSIBLE",IF(H18=2,"IMPROBABLE","RARA VEZ"))))</f>
        <v>PROBABLE</v>
      </c>
      <c r="J18" s="953">
        <v>3</v>
      </c>
      <c r="K18" s="950" t="str">
        <f>IF(J18=1,"INSIGNIFICANTE",IF(J18=2,"MENOR",IF(J18=3,"MODERADO",IF(J18=4,"MAYOR","CATASTRÓFICO"))))</f>
        <v>MODERADO</v>
      </c>
      <c r="L18" s="950">
        <f>IF(J18=2,H18+20,IF(J18=3,H18+30,IF(J18=4,H18+40,IF(J18=5,H18+50,H18+10))))</f>
        <v>34</v>
      </c>
      <c r="M18" s="959" t="str">
        <f>IF(J18=1,N18,IF(J18=2,O18,IF(J18=3,P18,IF(J18=4,Q18,R18))))</f>
        <v>ALTA 4:3</v>
      </c>
      <c r="N18" s="950" t="str">
        <f>IF($L18=11,"BAJA 1:1",IF($L18=12,"BAJA 2:1",IF($L18=13,"BAJA 3:1",IF($L18=14,"MODERADA 4:1","ALTA 5:1"))))</f>
        <v>ALTA 5:1</v>
      </c>
      <c r="O18" s="950" t="str">
        <f>IF($L18=21,"BAJA 1:2",IF($L18=22,"BAJA 2:2",IF($L18=23,"MODERADA 3:2",IF($L18=24,"ALTA 4:2","ALTA 5:2"))))</f>
        <v>ALTA 5:2</v>
      </c>
      <c r="P18" s="950" t="str">
        <f>IF($L18=31,"MODERADA 1:3",IF($L18=32,"MODERADA 2:3",IF($L18=33,"ALTA 3:3",IF($L18=34,"ALTA 4:3","EXTREMA 5:3"))))</f>
        <v>ALTA 4:3</v>
      </c>
      <c r="Q18" s="950" t="str">
        <f>IF($L18=41,"ALTA 1:4",IF($L18=42,"ALTA 2:4",IF($L18=43,"EXTREMA 3:4",IF($L18=44,"EXTREMA 4:4","EXTREMA 5:4"))))</f>
        <v>EXTREMA 5:4</v>
      </c>
      <c r="R18" s="950" t="str">
        <f>IF($L18=51,"ALTA 1:5",IF($L18=52,"EXTREMA 2:5",IF($L18=53,"EXTREMA 3:5",IF($L18=54,"EXTREMA 4:5","EXTREMA 5:5"))))</f>
        <v>EXTREMA 5:5</v>
      </c>
      <c r="S18" s="953" t="s">
        <v>257</v>
      </c>
      <c r="T18" s="956" t="s">
        <v>513</v>
      </c>
      <c r="U18" s="956" t="s">
        <v>514</v>
      </c>
      <c r="V18" s="962" t="s">
        <v>295</v>
      </c>
      <c r="W18" s="956" t="s">
        <v>515</v>
      </c>
      <c r="X18" s="956" t="s">
        <v>482</v>
      </c>
      <c r="Y18" s="956" t="s">
        <v>516</v>
      </c>
      <c r="Z18" s="956" t="s">
        <v>517</v>
      </c>
      <c r="AA18" s="962" t="s">
        <v>264</v>
      </c>
      <c r="AB18" s="465">
        <f t="shared" si="1"/>
        <v>15</v>
      </c>
      <c r="AC18" s="962" t="s">
        <v>265</v>
      </c>
      <c r="AD18" s="465">
        <f t="shared" si="2"/>
        <v>15</v>
      </c>
      <c r="AE18" s="962" t="s">
        <v>336</v>
      </c>
      <c r="AF18" s="465">
        <f t="shared" si="3"/>
        <v>0</v>
      </c>
      <c r="AG18" s="962" t="s">
        <v>267</v>
      </c>
      <c r="AH18" s="465">
        <f t="shared" si="4"/>
        <v>15</v>
      </c>
      <c r="AI18" s="962" t="s">
        <v>338</v>
      </c>
      <c r="AJ18" s="465">
        <f t="shared" si="5"/>
        <v>0</v>
      </c>
      <c r="AK18" s="956" t="s">
        <v>269</v>
      </c>
      <c r="AL18" s="466">
        <f t="shared" si="6"/>
        <v>0</v>
      </c>
      <c r="AM18" s="962" t="s">
        <v>342</v>
      </c>
      <c r="AN18" s="465">
        <f t="shared" si="7"/>
        <v>0</v>
      </c>
      <c r="AO18" s="465">
        <f t="shared" si="9"/>
        <v>45</v>
      </c>
      <c r="AP18" s="962" t="str">
        <f t="shared" si="10"/>
        <v>Débil</v>
      </c>
      <c r="AQ18" s="962" t="s">
        <v>343</v>
      </c>
      <c r="AR18" s="962" t="s">
        <v>343</v>
      </c>
      <c r="AS18" s="967" t="s">
        <v>343</v>
      </c>
      <c r="AT18" s="953" t="s">
        <v>299</v>
      </c>
      <c r="AU18" s="941">
        <v>4</v>
      </c>
      <c r="AV18" s="950" t="str">
        <f t="shared" ref="AV18" si="20">IF(AU18=5,"CASI SEGURO",IF(AU18=4,"PROBABLE",IF(AU18=3,"POSIBLE",IF(AU18=2,"IMPROBABLE","RARA VEZ"))))</f>
        <v>PROBABLE</v>
      </c>
      <c r="AW18" s="953" t="s">
        <v>299</v>
      </c>
      <c r="AX18" s="953">
        <v>4</v>
      </c>
      <c r="AY18" s="950" t="str">
        <f t="shared" ref="AY18" si="21">IF(AX18=1,"INSIGNIFICANTE",IF(AX18=2,"MENOR",IF(AX18=3,"MODERADO",IF(AX18=4,"MAYOR","CATASTRÓFICO"))))</f>
        <v>MAYOR</v>
      </c>
      <c r="AZ18" s="950">
        <f t="shared" ref="AZ18" si="22">IF(AX18=2,AU18+20,IF(AX18=3,AU18+30,IF(AX18=4,AU18+40,IF(AX18=5,AU18+50,AU18+10))))</f>
        <v>44</v>
      </c>
      <c r="BA18" s="959" t="str">
        <f>IF(AX18=1,$BB18,IF(AX18=2,$BC$18,IF(AX18=3,$BD$18,IF(AX18=4,$BE$18,$BF$18))))</f>
        <v>EXTREMA 4:4</v>
      </c>
      <c r="BB18" s="989" t="str">
        <f t="shared" ref="BB18" si="23">IF($AZ18=11,"BAJA 1:1",IF($AZ18=12,"BAJA 2:1",IF($AZ18=13,"BAJA 3:1",IF($AZ18=14,"MODERADA 4:1","ALTA 5:1"))))</f>
        <v>ALTA 5:1</v>
      </c>
      <c r="BC18" s="992" t="str">
        <f t="shared" ref="BC18" si="24">IF($AZ18=21,"BAJA 1:2",IF($AZ18=22,"BAJA 2:2",IF($AZ18=23,"MODERADA 3:2",IF($AZ18=24,"ALTA 4:2","ALTA 5:2"))))</f>
        <v>ALTA 5:2</v>
      </c>
      <c r="BD18" s="992" t="str">
        <f t="shared" ref="BD18" si="25">IF($AZ18=31,"MODERADA 1:3",IF($AZ18=32,"MODERADA 2:3",IF($AZ18=33,"ALTA 3:3",IF($AZ18=34,"ALTA 4:3","EXTREMA 5:3"))))</f>
        <v>EXTREMA 5:3</v>
      </c>
      <c r="BE18" s="992" t="str">
        <f t="shared" ref="BE18" si="26">IF($AZ18=41,"ALTA 1:4",IF($AZ18=42,"ALTA 2:4",IF($AZ18=43,"EXTREMA 3:4",IF($AZ18=44,"EXTREMA 4:4","EXTREMA 5:4"))))</f>
        <v>EXTREMA 4:4</v>
      </c>
      <c r="BF18" s="1137" t="str">
        <f t="shared" ref="BF18" si="27">IF($AZ18=51,"ALTA 1:5",IF($AZ18=52,"EXTREMA 2:5",IF($AZ18=53,"EXTREMA 3:5",IF($AZ18=54,"EXTREMA 4:5","EXTREMA 5:5"))))</f>
        <v>EXTREMA 5:5</v>
      </c>
      <c r="BG18" s="467" t="s">
        <v>518</v>
      </c>
      <c r="BH18" s="953" t="s">
        <v>519</v>
      </c>
      <c r="BI18" s="468">
        <v>43878</v>
      </c>
      <c r="BJ18" s="468">
        <v>44073</v>
      </c>
      <c r="BK18" s="469" t="s">
        <v>520</v>
      </c>
      <c r="BL18" s="953" t="s">
        <v>521</v>
      </c>
      <c r="BM18" s="953" t="s">
        <v>522</v>
      </c>
      <c r="BN18" s="953" t="s">
        <v>489</v>
      </c>
      <c r="BO18" s="953" t="s">
        <v>523</v>
      </c>
      <c r="BP18" s="953" t="s">
        <v>524</v>
      </c>
      <c r="BQ18" s="953"/>
      <c r="BR18" s="938" t="s">
        <v>1615</v>
      </c>
      <c r="BS18" s="938" t="s">
        <v>1616</v>
      </c>
      <c r="BT18" s="938" t="s">
        <v>1617</v>
      </c>
      <c r="BU18" s="944"/>
      <c r="BV18" s="947"/>
      <c r="BW18" s="947"/>
      <c r="BX18" s="948"/>
      <c r="BY18" s="970"/>
      <c r="BZ18" s="970"/>
      <c r="CA18" s="973"/>
    </row>
    <row r="19" spans="1:79" ht="47.25" customHeight="1">
      <c r="A19" s="933"/>
      <c r="B19" s="936"/>
      <c r="C19" s="936"/>
      <c r="D19" s="936"/>
      <c r="E19" s="900"/>
      <c r="F19" s="939"/>
      <c r="G19" s="939"/>
      <c r="H19" s="942"/>
      <c r="I19" s="951"/>
      <c r="J19" s="954"/>
      <c r="K19" s="951"/>
      <c r="L19" s="951"/>
      <c r="M19" s="960"/>
      <c r="N19" s="951"/>
      <c r="O19" s="951"/>
      <c r="P19" s="951"/>
      <c r="Q19" s="951"/>
      <c r="R19" s="951"/>
      <c r="S19" s="954"/>
      <c r="T19" s="957"/>
      <c r="U19" s="957"/>
      <c r="V19" s="963"/>
      <c r="W19" s="965"/>
      <c r="X19" s="957"/>
      <c r="Y19" s="957"/>
      <c r="Z19" s="957"/>
      <c r="AA19" s="963"/>
      <c r="AB19" s="470" t="str">
        <f t="shared" si="1"/>
        <v/>
      </c>
      <c r="AC19" s="963"/>
      <c r="AD19" s="470" t="str">
        <f t="shared" si="2"/>
        <v/>
      </c>
      <c r="AE19" s="963"/>
      <c r="AF19" s="470" t="str">
        <f t="shared" si="3"/>
        <v/>
      </c>
      <c r="AG19" s="963"/>
      <c r="AH19" s="470" t="str">
        <f t="shared" si="4"/>
        <v/>
      </c>
      <c r="AI19" s="963"/>
      <c r="AJ19" s="470" t="str">
        <f t="shared" si="5"/>
        <v/>
      </c>
      <c r="AK19" s="957"/>
      <c r="AL19" s="471" t="str">
        <f t="shared" si="6"/>
        <v/>
      </c>
      <c r="AM19" s="963"/>
      <c r="AN19" s="470" t="str">
        <f t="shared" si="7"/>
        <v/>
      </c>
      <c r="AO19" s="472" t="e">
        <f t="shared" si="9"/>
        <v>#VALUE!</v>
      </c>
      <c r="AP19" s="963"/>
      <c r="AQ19" s="963"/>
      <c r="AR19" s="963"/>
      <c r="AS19" s="968"/>
      <c r="AT19" s="954"/>
      <c r="AU19" s="942"/>
      <c r="AV19" s="951"/>
      <c r="AW19" s="954"/>
      <c r="AX19" s="954"/>
      <c r="AY19" s="951"/>
      <c r="AZ19" s="951">
        <f t="shared" ref="AZ19:AZ21" si="28">IF(AX19=2,AV19+20,IF(AX19=3,AV19+30,IF(AX19=4,AV19+40,IF(AX19=5,AV19+50,AV19+10))))</f>
        <v>10</v>
      </c>
      <c r="BA19" s="960"/>
      <c r="BB19" s="990"/>
      <c r="BC19" s="993"/>
      <c r="BD19" s="993"/>
      <c r="BE19" s="993"/>
      <c r="BF19" s="993"/>
      <c r="BG19" s="473" t="s">
        <v>525</v>
      </c>
      <c r="BH19" s="985"/>
      <c r="BI19" s="474">
        <v>43878</v>
      </c>
      <c r="BJ19" s="474">
        <v>44196</v>
      </c>
      <c r="BK19" s="475" t="s">
        <v>526</v>
      </c>
      <c r="BL19" s="987"/>
      <c r="BM19" s="954"/>
      <c r="BN19" s="954"/>
      <c r="BO19" s="954"/>
      <c r="BP19" s="954"/>
      <c r="BQ19" s="954"/>
      <c r="BR19" s="939"/>
      <c r="BS19" s="939"/>
      <c r="BT19" s="939"/>
      <c r="BU19" s="945"/>
      <c r="BV19" s="948"/>
      <c r="BW19" s="948"/>
      <c r="BX19" s="948"/>
      <c r="BY19" s="971"/>
      <c r="BZ19" s="971"/>
      <c r="CA19" s="974"/>
    </row>
    <row r="20" spans="1:79" ht="53.25" customHeight="1">
      <c r="A20" s="933"/>
      <c r="B20" s="936"/>
      <c r="C20" s="936"/>
      <c r="D20" s="936"/>
      <c r="E20" s="900"/>
      <c r="F20" s="939"/>
      <c r="G20" s="939"/>
      <c r="H20" s="942"/>
      <c r="I20" s="951"/>
      <c r="J20" s="954"/>
      <c r="K20" s="951"/>
      <c r="L20" s="951"/>
      <c r="M20" s="960"/>
      <c r="N20" s="951"/>
      <c r="O20" s="951"/>
      <c r="P20" s="951"/>
      <c r="Q20" s="951"/>
      <c r="R20" s="951"/>
      <c r="S20" s="954"/>
      <c r="T20" s="957"/>
      <c r="U20" s="957"/>
      <c r="V20" s="963"/>
      <c r="W20" s="965"/>
      <c r="X20" s="957"/>
      <c r="Y20" s="957"/>
      <c r="Z20" s="957"/>
      <c r="AA20" s="963"/>
      <c r="AB20" s="470" t="str">
        <f t="shared" si="1"/>
        <v/>
      </c>
      <c r="AC20" s="963"/>
      <c r="AD20" s="470" t="str">
        <f t="shared" si="2"/>
        <v/>
      </c>
      <c r="AE20" s="963"/>
      <c r="AF20" s="470" t="str">
        <f t="shared" si="3"/>
        <v/>
      </c>
      <c r="AG20" s="963"/>
      <c r="AH20" s="470" t="str">
        <f t="shared" si="4"/>
        <v/>
      </c>
      <c r="AI20" s="963"/>
      <c r="AJ20" s="470" t="str">
        <f t="shared" si="5"/>
        <v/>
      </c>
      <c r="AK20" s="957"/>
      <c r="AL20" s="471" t="str">
        <f t="shared" si="6"/>
        <v/>
      </c>
      <c r="AM20" s="963"/>
      <c r="AN20" s="470" t="str">
        <f t="shared" si="7"/>
        <v/>
      </c>
      <c r="AO20" s="472" t="e">
        <f t="shared" si="9"/>
        <v>#VALUE!</v>
      </c>
      <c r="AP20" s="963"/>
      <c r="AQ20" s="963"/>
      <c r="AR20" s="963"/>
      <c r="AS20" s="968"/>
      <c r="AT20" s="954"/>
      <c r="AU20" s="942"/>
      <c r="AV20" s="951"/>
      <c r="AW20" s="954"/>
      <c r="AX20" s="954"/>
      <c r="AY20" s="951"/>
      <c r="AZ20" s="951">
        <f t="shared" si="28"/>
        <v>10</v>
      </c>
      <c r="BA20" s="960"/>
      <c r="BB20" s="990"/>
      <c r="BC20" s="993"/>
      <c r="BD20" s="993"/>
      <c r="BE20" s="993"/>
      <c r="BF20" s="993"/>
      <c r="BG20" s="476"/>
      <c r="BH20" s="985"/>
      <c r="BI20" s="477"/>
      <c r="BJ20" s="478"/>
      <c r="BK20" s="460"/>
      <c r="BL20" s="987"/>
      <c r="BM20" s="954"/>
      <c r="BN20" s="954"/>
      <c r="BO20" s="954"/>
      <c r="BP20" s="954"/>
      <c r="BQ20" s="954"/>
      <c r="BR20" s="939"/>
      <c r="BS20" s="939"/>
      <c r="BT20" s="939"/>
      <c r="BU20" s="945"/>
      <c r="BV20" s="948"/>
      <c r="BW20" s="948"/>
      <c r="BX20" s="948"/>
      <c r="BY20" s="971"/>
      <c r="BZ20" s="971"/>
      <c r="CA20" s="974"/>
    </row>
    <row r="21" spans="1:79" ht="67.5" customHeight="1">
      <c r="A21" s="933"/>
      <c r="B21" s="936"/>
      <c r="C21" s="936"/>
      <c r="D21" s="936"/>
      <c r="E21" s="900"/>
      <c r="F21" s="939"/>
      <c r="G21" s="939"/>
      <c r="H21" s="942"/>
      <c r="I21" s="951"/>
      <c r="J21" s="954"/>
      <c r="K21" s="951"/>
      <c r="L21" s="951"/>
      <c r="M21" s="960"/>
      <c r="N21" s="951"/>
      <c r="O21" s="951"/>
      <c r="P21" s="951"/>
      <c r="Q21" s="951"/>
      <c r="R21" s="951"/>
      <c r="S21" s="954"/>
      <c r="T21" s="957"/>
      <c r="U21" s="957"/>
      <c r="V21" s="963"/>
      <c r="W21" s="965"/>
      <c r="X21" s="957"/>
      <c r="Y21" s="957"/>
      <c r="Z21" s="957"/>
      <c r="AA21" s="963"/>
      <c r="AB21" s="470" t="str">
        <f t="shared" si="1"/>
        <v/>
      </c>
      <c r="AC21" s="963"/>
      <c r="AD21" s="470" t="str">
        <f t="shared" si="2"/>
        <v/>
      </c>
      <c r="AE21" s="963"/>
      <c r="AF21" s="470" t="str">
        <f t="shared" si="3"/>
        <v/>
      </c>
      <c r="AG21" s="963"/>
      <c r="AH21" s="470" t="str">
        <f t="shared" si="4"/>
        <v/>
      </c>
      <c r="AI21" s="963"/>
      <c r="AJ21" s="470" t="str">
        <f t="shared" si="5"/>
        <v/>
      </c>
      <c r="AK21" s="957"/>
      <c r="AL21" s="471" t="str">
        <f t="shared" si="6"/>
        <v/>
      </c>
      <c r="AM21" s="963"/>
      <c r="AN21" s="470" t="str">
        <f t="shared" si="7"/>
        <v/>
      </c>
      <c r="AO21" s="472" t="e">
        <f t="shared" si="9"/>
        <v>#VALUE!</v>
      </c>
      <c r="AP21" s="963"/>
      <c r="AQ21" s="963"/>
      <c r="AR21" s="963"/>
      <c r="AS21" s="968"/>
      <c r="AT21" s="954"/>
      <c r="AU21" s="942"/>
      <c r="AV21" s="951"/>
      <c r="AW21" s="954"/>
      <c r="AX21" s="954"/>
      <c r="AY21" s="951"/>
      <c r="AZ21" s="951">
        <f t="shared" si="28"/>
        <v>10</v>
      </c>
      <c r="BA21" s="960"/>
      <c r="BB21" s="990"/>
      <c r="BC21" s="993"/>
      <c r="BD21" s="993"/>
      <c r="BE21" s="993"/>
      <c r="BF21" s="993"/>
      <c r="BG21" s="476"/>
      <c r="BH21" s="985"/>
      <c r="BI21" s="477"/>
      <c r="BJ21" s="477"/>
      <c r="BK21" s="460"/>
      <c r="BL21" s="987"/>
      <c r="BM21" s="954"/>
      <c r="BN21" s="954"/>
      <c r="BO21" s="954"/>
      <c r="BP21" s="954"/>
      <c r="BQ21" s="954"/>
      <c r="BR21" s="939"/>
      <c r="BS21" s="939"/>
      <c r="BT21" s="939"/>
      <c r="BU21" s="945"/>
      <c r="BV21" s="948"/>
      <c r="BW21" s="948"/>
      <c r="BX21" s="948"/>
      <c r="BY21" s="971"/>
      <c r="BZ21" s="971"/>
      <c r="CA21" s="974"/>
    </row>
    <row r="22" spans="1:79" ht="139.5" customHeight="1" thickBot="1">
      <c r="A22" s="934"/>
      <c r="B22" s="937"/>
      <c r="C22" s="937"/>
      <c r="D22" s="937"/>
      <c r="E22" s="901"/>
      <c r="F22" s="940"/>
      <c r="G22" s="940"/>
      <c r="H22" s="943"/>
      <c r="I22" s="952"/>
      <c r="J22" s="955"/>
      <c r="K22" s="952"/>
      <c r="L22" s="952"/>
      <c r="M22" s="961"/>
      <c r="N22" s="952"/>
      <c r="O22" s="952"/>
      <c r="P22" s="952"/>
      <c r="Q22" s="952"/>
      <c r="R22" s="952"/>
      <c r="S22" s="955"/>
      <c r="T22" s="958"/>
      <c r="U22" s="958"/>
      <c r="V22" s="964"/>
      <c r="W22" s="966"/>
      <c r="X22" s="958"/>
      <c r="Y22" s="958"/>
      <c r="Z22" s="958"/>
      <c r="AA22" s="964"/>
      <c r="AB22" s="479" t="str">
        <f t="shared" si="1"/>
        <v/>
      </c>
      <c r="AC22" s="964"/>
      <c r="AD22" s="479" t="str">
        <f t="shared" si="2"/>
        <v/>
      </c>
      <c r="AE22" s="964"/>
      <c r="AF22" s="479" t="str">
        <f t="shared" si="3"/>
        <v/>
      </c>
      <c r="AG22" s="964"/>
      <c r="AH22" s="479" t="str">
        <f t="shared" si="4"/>
        <v/>
      </c>
      <c r="AI22" s="964"/>
      <c r="AJ22" s="479" t="str">
        <f t="shared" si="5"/>
        <v/>
      </c>
      <c r="AK22" s="958"/>
      <c r="AL22" s="480" t="str">
        <f t="shared" si="6"/>
        <v/>
      </c>
      <c r="AM22" s="964"/>
      <c r="AN22" s="479" t="str">
        <f t="shared" si="7"/>
        <v/>
      </c>
      <c r="AO22" s="481" t="e">
        <f t="shared" si="9"/>
        <v>#VALUE!</v>
      </c>
      <c r="AP22" s="964"/>
      <c r="AQ22" s="964"/>
      <c r="AR22" s="964"/>
      <c r="AS22" s="969"/>
      <c r="AT22" s="955"/>
      <c r="AU22" s="943"/>
      <c r="AV22" s="952"/>
      <c r="AW22" s="955"/>
      <c r="AX22" s="955"/>
      <c r="AY22" s="952"/>
      <c r="AZ22" s="952"/>
      <c r="BA22" s="961"/>
      <c r="BB22" s="991"/>
      <c r="BC22" s="994"/>
      <c r="BD22" s="994"/>
      <c r="BE22" s="994"/>
      <c r="BF22" s="994"/>
      <c r="BG22" s="482"/>
      <c r="BH22" s="986"/>
      <c r="BI22" s="483"/>
      <c r="BJ22" s="483"/>
      <c r="BK22" s="464"/>
      <c r="BL22" s="988"/>
      <c r="BM22" s="955"/>
      <c r="BN22" s="955"/>
      <c r="BO22" s="955"/>
      <c r="BP22" s="955"/>
      <c r="BQ22" s="955"/>
      <c r="BR22" s="940"/>
      <c r="BS22" s="940"/>
      <c r="BT22" s="940"/>
      <c r="BU22" s="946"/>
      <c r="BV22" s="949"/>
      <c r="BW22" s="949"/>
      <c r="BX22" s="948"/>
      <c r="BY22" s="972"/>
      <c r="BZ22" s="972"/>
      <c r="CA22" s="975"/>
    </row>
    <row r="23" spans="1:79" ht="38.25" customHeight="1">
      <c r="A23" s="976" t="s">
        <v>52</v>
      </c>
      <c r="B23" s="979" t="s">
        <v>473</v>
      </c>
      <c r="C23" s="979" t="s">
        <v>527</v>
      </c>
      <c r="D23" s="979" t="s">
        <v>528</v>
      </c>
      <c r="E23" s="899" t="s">
        <v>529</v>
      </c>
      <c r="F23" s="982" t="s">
        <v>530</v>
      </c>
      <c r="G23" s="982" t="s">
        <v>305</v>
      </c>
      <c r="H23" s="1001">
        <v>4</v>
      </c>
      <c r="I23" s="998" t="str">
        <f>IF(H23=5,"CASI SEGURO",IF(H23=4,"PROBABLE",IF(H23=3,"POSIBLE",IF(H23=2,"IMPROBABLE","RARA VEZ"))))</f>
        <v>PROBABLE</v>
      </c>
      <c r="J23" s="1004">
        <v>4</v>
      </c>
      <c r="K23" s="998" t="str">
        <f>IF(J23=1,"INSIGNIFICANTE",IF(J23=2,"MENOR",IF(J23=3,"MODERADO",IF(J23=4,"MAYOR","CATASTRÓFICO"))))</f>
        <v>MAYOR</v>
      </c>
      <c r="L23" s="998">
        <f>IF(J23=2,H23+20,IF(J23=3,H23+30,IF(J23=4,H23+40,IF(J23=5,H23+50,H23+10))))</f>
        <v>44</v>
      </c>
      <c r="M23" s="995" t="str">
        <f>IF(J23=1,N23,IF(J23=2,O23,IF(J23=3,P23,IF(J23=4,Q23,R23))))</f>
        <v>EXTREMA 4:4</v>
      </c>
      <c r="N23" s="998" t="str">
        <f>IF($L23=11,"BAJA 1:1",IF($L23=12,"BAJA 2:1",IF($L23=13,"BAJA 3:1",IF($L23=14,"MODERADA 4:1","ALTA 5:1"))))</f>
        <v>ALTA 5:1</v>
      </c>
      <c r="O23" s="998" t="str">
        <f>IF($L23=21,"BAJA 1:2",IF($L23=22,"BAJA 2:2",IF($L23=23,"MODERADA 3:2",IF($L23=24,"ALTA 4:2","ALTA 5:2"))))</f>
        <v>ALTA 5:2</v>
      </c>
      <c r="P23" s="998" t="str">
        <f>IF($L23=31,"MODERADA 1:3",IF($L23=32,"MODERADA 2:3",IF($L23=33,"ALTA 3:3",IF($L23=34,"ALTA 4:3","EXTREMA 5:3"))))</f>
        <v>EXTREMA 5:3</v>
      </c>
      <c r="Q23" s="998" t="str">
        <f>IF($L23=41,"ALTA 1:4",IF($L23=42,"ALTA 2:4",IF($L23=43,"EXTREMA 3:4",IF($L23=44,"EXTREMA 4:4","EXTREMA 5:4"))))</f>
        <v>EXTREMA 4:4</v>
      </c>
      <c r="R23" s="998" t="str">
        <f>IF($L23=51,"ALTA 1:5",IF($L23=52,"EXTREMA 2:5",IF($L23=53,"EXTREMA 3:5",IF($L23=54,"EXTREMA 4:5","EXTREMA 5:5"))))</f>
        <v>EXTREMA 5:5</v>
      </c>
      <c r="S23" s="1004" t="s">
        <v>257</v>
      </c>
      <c r="T23" s="1011" t="s">
        <v>1699</v>
      </c>
      <c r="U23" s="1007" t="s">
        <v>531</v>
      </c>
      <c r="V23" s="1013" t="s">
        <v>295</v>
      </c>
      <c r="W23" s="1007" t="s">
        <v>1618</v>
      </c>
      <c r="X23" s="1007" t="s">
        <v>532</v>
      </c>
      <c r="Y23" s="1007" t="s">
        <v>1619</v>
      </c>
      <c r="Z23" s="1009" t="s">
        <v>484</v>
      </c>
      <c r="AA23" s="1009" t="s">
        <v>264</v>
      </c>
      <c r="AB23" s="1009">
        <f t="shared" si="1"/>
        <v>15</v>
      </c>
      <c r="AC23" s="1009" t="s">
        <v>265</v>
      </c>
      <c r="AD23" s="1009">
        <f t="shared" si="2"/>
        <v>15</v>
      </c>
      <c r="AE23" s="1009" t="s">
        <v>266</v>
      </c>
      <c r="AF23" s="1009">
        <f t="shared" si="3"/>
        <v>15</v>
      </c>
      <c r="AG23" s="1009" t="s">
        <v>337</v>
      </c>
      <c r="AH23" s="1009">
        <f t="shared" si="4"/>
        <v>10</v>
      </c>
      <c r="AI23" s="1009" t="s">
        <v>268</v>
      </c>
      <c r="AJ23" s="1009">
        <f t="shared" si="5"/>
        <v>15</v>
      </c>
      <c r="AK23" s="1009" t="s">
        <v>281</v>
      </c>
      <c r="AL23" s="1009">
        <f t="shared" si="6"/>
        <v>15</v>
      </c>
      <c r="AM23" s="1009" t="s">
        <v>270</v>
      </c>
      <c r="AN23" s="484">
        <f t="shared" si="7"/>
        <v>15</v>
      </c>
      <c r="AO23" s="484">
        <f t="shared" si="9"/>
        <v>100</v>
      </c>
      <c r="AP23" s="1015" t="str">
        <f t="shared" ref="AP23:AR35" si="29">+IF(AO23&gt;96,"Fuerte",IF(AO23&lt;85,"Débil","Moderado"))</f>
        <v>Fuerte</v>
      </c>
      <c r="AQ23" s="1015" t="s">
        <v>333</v>
      </c>
      <c r="AR23" s="1015" t="s">
        <v>333</v>
      </c>
      <c r="AS23" s="1042" t="s">
        <v>333</v>
      </c>
      <c r="AT23" s="1004" t="s">
        <v>272</v>
      </c>
      <c r="AU23" s="1001">
        <v>2</v>
      </c>
      <c r="AV23" s="998" t="str">
        <f t="shared" ref="AV23" si="30">IF(AU23=5,"CASI SEGURO",IF(AU23=4,"PROBABLE",IF(AU23=3,"POSIBLE",IF(AU23=2,"IMPROBABLE","RARA VEZ"))))</f>
        <v>IMPROBABLE</v>
      </c>
      <c r="AW23" s="1004" t="s">
        <v>272</v>
      </c>
      <c r="AX23" s="1004">
        <v>2</v>
      </c>
      <c r="AY23" s="998" t="str">
        <f t="shared" ref="AY23" si="31">IF(AX23=1,"INSIGNIFICANTE",IF(AX23=2,"MENOR",IF(AX23=3,"MODERADO",IF(AX23=4,"MAYOR","CATASTRÓFICO"))))</f>
        <v>MENOR</v>
      </c>
      <c r="AZ23" s="998">
        <f t="shared" ref="AZ23" si="32">IF(AX23=2,AU23+20,IF(AX23=3,AU23+30,IF(AX23=4,AU23+40,IF(AX23=5,AU23+50,AU23+10))))</f>
        <v>22</v>
      </c>
      <c r="BA23" s="995" t="str">
        <f>IF(AX23=1,$BB23,IF(AX23=2,$BC$23,IF(AX23=3,$BD$23,IF(AX23=4,$BE$23,$BF$23))))</f>
        <v>BAJA 2:2</v>
      </c>
      <c r="BB23" s="1039" t="str">
        <f t="shared" ref="BB23" si="33">IF($AZ23=11,"BAJA 1:1",IF($AZ23=12,"BAJA 2:1",IF($AZ23=13,"BAJA 3:1",IF($AZ23=14,"MODERADA 4:1","ALTA 5:1"))))</f>
        <v>ALTA 5:1</v>
      </c>
      <c r="BC23" s="1030" t="str">
        <f t="shared" ref="BC23" si="34">IF($AZ23=21,"BAJA 1:2",IF($AZ23=22,"BAJA 2:2",IF($AZ23=23,"MODERADA 3:2",IF($AZ23=24,"ALTA 4:2","ALTA 5:2"))))</f>
        <v>BAJA 2:2</v>
      </c>
      <c r="BD23" s="1030" t="str">
        <f t="shared" ref="BD23" si="35">IF($AZ23=31,"MODERADA 1:3",IF($AZ23=32,"MODERADA 2:3",IF($AZ23=33,"ALTA 3:3",IF($AZ23=34,"ALTA 4:3","EXTREMA 5:3"))))</f>
        <v>EXTREMA 5:3</v>
      </c>
      <c r="BE23" s="1030" t="str">
        <f t="shared" ref="BE23" si="36">IF($AZ23=41,"ALTA 1:4",IF($AZ23=42,"ALTA 2:4",IF($AZ23=43,"EXTREMA 3:4",IF($AZ23=44,"EXTREMA 4:4","EXTREMA 5:4"))))</f>
        <v>EXTREMA 5:4</v>
      </c>
      <c r="BF23" s="1033" t="str">
        <f t="shared" ref="BF23" si="37">IF($AZ23=51,"ALTA 1:5",IF($AZ23=52,"EXTREMA 2:5",IF($AZ23=53,"EXTREMA 3:5",IF($AZ23=54,"EXTREMA 4:5","EXTREMA 5:5"))))</f>
        <v>EXTREMA 5:5</v>
      </c>
      <c r="BG23" s="947" t="s">
        <v>276</v>
      </c>
      <c r="BH23" s="1004"/>
      <c r="BI23" s="1004"/>
      <c r="BJ23" s="1004"/>
      <c r="BK23" s="947"/>
      <c r="BL23" s="1004"/>
      <c r="BM23" s="1004"/>
      <c r="BN23" s="1004"/>
      <c r="BO23" s="1004"/>
      <c r="BP23" s="1004"/>
      <c r="BQ23" s="1004"/>
      <c r="BR23" s="982" t="s">
        <v>1620</v>
      </c>
      <c r="BS23" s="982" t="s">
        <v>1621</v>
      </c>
      <c r="BT23" s="982" t="s">
        <v>1622</v>
      </c>
      <c r="BU23" s="944"/>
      <c r="BV23" s="947"/>
      <c r="BW23" s="947"/>
      <c r="BX23" s="948"/>
      <c r="BY23" s="1036"/>
      <c r="BZ23" s="1036"/>
      <c r="CA23" s="1017"/>
    </row>
    <row r="24" spans="1:79" ht="38.25" customHeight="1">
      <c r="A24" s="977"/>
      <c r="B24" s="980"/>
      <c r="C24" s="980"/>
      <c r="D24" s="980"/>
      <c r="E24" s="900"/>
      <c r="F24" s="983"/>
      <c r="G24" s="983"/>
      <c r="H24" s="1002"/>
      <c r="I24" s="999"/>
      <c r="J24" s="1005"/>
      <c r="K24" s="999"/>
      <c r="L24" s="999"/>
      <c r="M24" s="996"/>
      <c r="N24" s="999"/>
      <c r="O24" s="999"/>
      <c r="P24" s="999"/>
      <c r="Q24" s="999"/>
      <c r="R24" s="999"/>
      <c r="S24" s="1005"/>
      <c r="T24" s="1012"/>
      <c r="U24" s="1008"/>
      <c r="V24" s="1014"/>
      <c r="W24" s="1008"/>
      <c r="X24" s="1008"/>
      <c r="Y24" s="1008"/>
      <c r="Z24" s="1010"/>
      <c r="AA24" s="1010"/>
      <c r="AB24" s="1010" t="str">
        <f t="shared" si="1"/>
        <v/>
      </c>
      <c r="AC24" s="1010"/>
      <c r="AD24" s="1010" t="str">
        <f t="shared" si="2"/>
        <v/>
      </c>
      <c r="AE24" s="1010"/>
      <c r="AF24" s="1010" t="str">
        <f t="shared" si="3"/>
        <v/>
      </c>
      <c r="AG24" s="1010"/>
      <c r="AH24" s="1010" t="str">
        <f t="shared" si="4"/>
        <v/>
      </c>
      <c r="AI24" s="1010"/>
      <c r="AJ24" s="1010" t="str">
        <f t="shared" si="5"/>
        <v/>
      </c>
      <c r="AK24" s="1010"/>
      <c r="AL24" s="1010" t="str">
        <f t="shared" si="6"/>
        <v/>
      </c>
      <c r="AM24" s="1010"/>
      <c r="AN24" s="485" t="str">
        <f t="shared" si="7"/>
        <v/>
      </c>
      <c r="AO24" s="486" t="e">
        <f t="shared" si="9"/>
        <v>#VALUE!</v>
      </c>
      <c r="AP24" s="1016"/>
      <c r="AQ24" s="1016" t="s">
        <v>333</v>
      </c>
      <c r="AR24" s="1016" t="s">
        <v>333</v>
      </c>
      <c r="AS24" s="1043"/>
      <c r="AT24" s="1005"/>
      <c r="AU24" s="1002"/>
      <c r="AV24" s="999"/>
      <c r="AW24" s="1005"/>
      <c r="AX24" s="1005"/>
      <c r="AY24" s="999"/>
      <c r="AZ24" s="999">
        <f t="shared" ref="AZ24:AZ26" si="38">IF(AX24=2,AV24+20,IF(AX24=3,AV24+30,IF(AX24=4,AV24+40,IF(AX24=5,AV24+50,AV24+10))))</f>
        <v>10</v>
      </c>
      <c r="BA24" s="996"/>
      <c r="BB24" s="1040"/>
      <c r="BC24" s="1031"/>
      <c r="BD24" s="1031"/>
      <c r="BE24" s="1031"/>
      <c r="BF24" s="1034"/>
      <c r="BG24" s="948"/>
      <c r="BH24" s="1005"/>
      <c r="BI24" s="1005"/>
      <c r="BJ24" s="1005"/>
      <c r="BK24" s="948"/>
      <c r="BL24" s="1005"/>
      <c r="BM24" s="1005"/>
      <c r="BN24" s="1005"/>
      <c r="BO24" s="1005"/>
      <c r="BP24" s="1005"/>
      <c r="BQ24" s="1005"/>
      <c r="BR24" s="983"/>
      <c r="BS24" s="983"/>
      <c r="BT24" s="983"/>
      <c r="BU24" s="945"/>
      <c r="BV24" s="948"/>
      <c r="BW24" s="948"/>
      <c r="BX24" s="948"/>
      <c r="BY24" s="1037"/>
      <c r="BZ24" s="1037"/>
      <c r="CA24" s="1018"/>
    </row>
    <row r="25" spans="1:79" ht="74.25" customHeight="1">
      <c r="A25" s="977"/>
      <c r="B25" s="980"/>
      <c r="C25" s="980"/>
      <c r="D25" s="980"/>
      <c r="E25" s="900"/>
      <c r="F25" s="983"/>
      <c r="G25" s="983"/>
      <c r="H25" s="1002"/>
      <c r="I25" s="999"/>
      <c r="J25" s="1005"/>
      <c r="K25" s="999"/>
      <c r="L25" s="999"/>
      <c r="M25" s="996"/>
      <c r="N25" s="999"/>
      <c r="O25" s="999"/>
      <c r="P25" s="999"/>
      <c r="Q25" s="999"/>
      <c r="R25" s="999"/>
      <c r="S25" s="1005"/>
      <c r="T25" s="487" t="s">
        <v>533</v>
      </c>
      <c r="U25" s="487" t="s">
        <v>534</v>
      </c>
      <c r="V25" s="488" t="s">
        <v>535</v>
      </c>
      <c r="W25" s="487" t="s">
        <v>536</v>
      </c>
      <c r="X25" s="423" t="s">
        <v>537</v>
      </c>
      <c r="Y25" s="423" t="s">
        <v>538</v>
      </c>
      <c r="Z25" s="423" t="s">
        <v>517</v>
      </c>
      <c r="AA25" s="423" t="s">
        <v>264</v>
      </c>
      <c r="AB25" s="423">
        <f t="shared" si="1"/>
        <v>15</v>
      </c>
      <c r="AC25" s="423" t="s">
        <v>265</v>
      </c>
      <c r="AD25" s="423">
        <f t="shared" si="2"/>
        <v>15</v>
      </c>
      <c r="AE25" s="423" t="s">
        <v>266</v>
      </c>
      <c r="AF25" s="423">
        <f t="shared" si="3"/>
        <v>15</v>
      </c>
      <c r="AG25" s="423" t="s">
        <v>267</v>
      </c>
      <c r="AH25" s="423">
        <f t="shared" si="4"/>
        <v>15</v>
      </c>
      <c r="AI25" s="423" t="s">
        <v>268</v>
      </c>
      <c r="AJ25" s="423">
        <f t="shared" si="5"/>
        <v>15</v>
      </c>
      <c r="AK25" s="423" t="s">
        <v>281</v>
      </c>
      <c r="AL25" s="423">
        <f t="shared" si="6"/>
        <v>15</v>
      </c>
      <c r="AM25" s="423" t="s">
        <v>270</v>
      </c>
      <c r="AN25" s="489">
        <f t="shared" si="7"/>
        <v>15</v>
      </c>
      <c r="AO25" s="490">
        <f t="shared" si="9"/>
        <v>105</v>
      </c>
      <c r="AP25" s="490" t="str">
        <f t="shared" si="29"/>
        <v>Fuerte</v>
      </c>
      <c r="AQ25" s="490" t="s">
        <v>271</v>
      </c>
      <c r="AR25" s="489" t="s">
        <v>271</v>
      </c>
      <c r="AS25" s="1043"/>
      <c r="AT25" s="1005"/>
      <c r="AU25" s="1002"/>
      <c r="AV25" s="999"/>
      <c r="AW25" s="1005"/>
      <c r="AX25" s="1005"/>
      <c r="AY25" s="999"/>
      <c r="AZ25" s="999">
        <f t="shared" si="38"/>
        <v>10</v>
      </c>
      <c r="BA25" s="996"/>
      <c r="BB25" s="1040"/>
      <c r="BC25" s="1031"/>
      <c r="BD25" s="1031"/>
      <c r="BE25" s="1031"/>
      <c r="BF25" s="1034"/>
      <c r="BG25" s="948"/>
      <c r="BH25" s="1005"/>
      <c r="BI25" s="1005"/>
      <c r="BJ25" s="1005"/>
      <c r="BK25" s="948"/>
      <c r="BL25" s="1005"/>
      <c r="BM25" s="1005"/>
      <c r="BN25" s="1005"/>
      <c r="BO25" s="1005"/>
      <c r="BP25" s="1005"/>
      <c r="BQ25" s="1005"/>
      <c r="BR25" s="983"/>
      <c r="BS25" s="983"/>
      <c r="BT25" s="983"/>
      <c r="BU25" s="945"/>
      <c r="BV25" s="948"/>
      <c r="BW25" s="948"/>
      <c r="BX25" s="948"/>
      <c r="BY25" s="1037"/>
      <c r="BZ25" s="1037"/>
      <c r="CA25" s="1018"/>
    </row>
    <row r="26" spans="1:79" ht="70.5" customHeight="1">
      <c r="A26" s="977"/>
      <c r="B26" s="980"/>
      <c r="C26" s="980"/>
      <c r="D26" s="980"/>
      <c r="E26" s="900"/>
      <c r="F26" s="983"/>
      <c r="G26" s="983"/>
      <c r="H26" s="1002"/>
      <c r="I26" s="999"/>
      <c r="J26" s="1005"/>
      <c r="K26" s="999"/>
      <c r="L26" s="999"/>
      <c r="M26" s="996"/>
      <c r="N26" s="999"/>
      <c r="O26" s="999"/>
      <c r="P26" s="999"/>
      <c r="Q26" s="999"/>
      <c r="R26" s="999"/>
      <c r="S26" s="1005"/>
      <c r="T26" s="423" t="s">
        <v>539</v>
      </c>
      <c r="U26" s="423" t="s">
        <v>534</v>
      </c>
      <c r="V26" s="488" t="s">
        <v>535</v>
      </c>
      <c r="W26" s="423" t="s">
        <v>540</v>
      </c>
      <c r="X26" s="423" t="s">
        <v>541</v>
      </c>
      <c r="Y26" s="423" t="s">
        <v>542</v>
      </c>
      <c r="Z26" s="423" t="s">
        <v>517</v>
      </c>
      <c r="AA26" s="423" t="s">
        <v>264</v>
      </c>
      <c r="AB26" s="423">
        <f t="shared" si="1"/>
        <v>15</v>
      </c>
      <c r="AC26" s="423" t="s">
        <v>265</v>
      </c>
      <c r="AD26" s="423">
        <f t="shared" si="2"/>
        <v>15</v>
      </c>
      <c r="AE26" s="423" t="s">
        <v>266</v>
      </c>
      <c r="AF26" s="423">
        <f t="shared" si="3"/>
        <v>15</v>
      </c>
      <c r="AG26" s="423" t="s">
        <v>267</v>
      </c>
      <c r="AH26" s="423">
        <f t="shared" si="4"/>
        <v>15</v>
      </c>
      <c r="AI26" s="423" t="s">
        <v>268</v>
      </c>
      <c r="AJ26" s="423">
        <f t="shared" si="5"/>
        <v>15</v>
      </c>
      <c r="AK26" s="423" t="s">
        <v>281</v>
      </c>
      <c r="AL26" s="1020">
        <f t="shared" si="6"/>
        <v>15</v>
      </c>
      <c r="AM26" s="423" t="s">
        <v>270</v>
      </c>
      <c r="AN26" s="489">
        <f t="shared" si="7"/>
        <v>15</v>
      </c>
      <c r="AO26" s="490">
        <f t="shared" si="9"/>
        <v>105</v>
      </c>
      <c r="AP26" s="490" t="str">
        <f t="shared" si="29"/>
        <v>Fuerte</v>
      </c>
      <c r="AQ26" s="490" t="s">
        <v>333</v>
      </c>
      <c r="AR26" s="489" t="s">
        <v>333</v>
      </c>
      <c r="AS26" s="1043"/>
      <c r="AT26" s="1005"/>
      <c r="AU26" s="1002"/>
      <c r="AV26" s="999"/>
      <c r="AW26" s="1005"/>
      <c r="AX26" s="1005"/>
      <c r="AY26" s="999"/>
      <c r="AZ26" s="999">
        <f t="shared" si="38"/>
        <v>10</v>
      </c>
      <c r="BA26" s="996"/>
      <c r="BB26" s="1040"/>
      <c r="BC26" s="1031"/>
      <c r="BD26" s="1031"/>
      <c r="BE26" s="1031"/>
      <c r="BF26" s="1034"/>
      <c r="BG26" s="948"/>
      <c r="BH26" s="1005"/>
      <c r="BI26" s="1005"/>
      <c r="BJ26" s="1005"/>
      <c r="BK26" s="948"/>
      <c r="BL26" s="1005"/>
      <c r="BM26" s="1005"/>
      <c r="BN26" s="1005"/>
      <c r="BO26" s="1005"/>
      <c r="BP26" s="1005"/>
      <c r="BQ26" s="1005"/>
      <c r="BR26" s="983"/>
      <c r="BS26" s="983"/>
      <c r="BT26" s="983"/>
      <c r="BU26" s="945"/>
      <c r="BV26" s="948"/>
      <c r="BW26" s="948"/>
      <c r="BX26" s="948"/>
      <c r="BY26" s="1037"/>
      <c r="BZ26" s="1037"/>
      <c r="CA26" s="1018"/>
    </row>
    <row r="27" spans="1:79" ht="105.75" customHeight="1" thickBot="1">
      <c r="A27" s="978"/>
      <c r="B27" s="981"/>
      <c r="C27" s="981"/>
      <c r="D27" s="981"/>
      <c r="E27" s="901"/>
      <c r="F27" s="984"/>
      <c r="G27" s="984"/>
      <c r="H27" s="1003"/>
      <c r="I27" s="1000"/>
      <c r="J27" s="1006"/>
      <c r="K27" s="1000"/>
      <c r="L27" s="1000"/>
      <c r="M27" s="997"/>
      <c r="N27" s="1000"/>
      <c r="O27" s="1000"/>
      <c r="P27" s="1000"/>
      <c r="Q27" s="1000"/>
      <c r="R27" s="1000"/>
      <c r="S27" s="1006"/>
      <c r="T27" s="491" t="s">
        <v>543</v>
      </c>
      <c r="U27" s="491" t="s">
        <v>534</v>
      </c>
      <c r="V27" s="492" t="s">
        <v>295</v>
      </c>
      <c r="W27" s="491" t="s">
        <v>544</v>
      </c>
      <c r="X27" s="491" t="s">
        <v>545</v>
      </c>
      <c r="Y27" s="491" t="s">
        <v>546</v>
      </c>
      <c r="Z27" s="491" t="s">
        <v>517</v>
      </c>
      <c r="AA27" s="491" t="s">
        <v>264</v>
      </c>
      <c r="AB27" s="491">
        <f t="shared" si="1"/>
        <v>15</v>
      </c>
      <c r="AC27" s="491" t="s">
        <v>265</v>
      </c>
      <c r="AD27" s="491">
        <f t="shared" si="2"/>
        <v>15</v>
      </c>
      <c r="AE27" s="491" t="s">
        <v>266</v>
      </c>
      <c r="AF27" s="491">
        <f t="shared" si="3"/>
        <v>15</v>
      </c>
      <c r="AG27" s="491" t="s">
        <v>267</v>
      </c>
      <c r="AH27" s="491">
        <f t="shared" si="4"/>
        <v>15</v>
      </c>
      <c r="AI27" s="491" t="s">
        <v>268</v>
      </c>
      <c r="AJ27" s="491">
        <f t="shared" si="5"/>
        <v>15</v>
      </c>
      <c r="AK27" s="491" t="s">
        <v>281</v>
      </c>
      <c r="AL27" s="1021">
        <f t="shared" si="6"/>
        <v>15</v>
      </c>
      <c r="AM27" s="491" t="s">
        <v>270</v>
      </c>
      <c r="AN27" s="493">
        <f t="shared" si="7"/>
        <v>15</v>
      </c>
      <c r="AO27" s="492">
        <f t="shared" si="9"/>
        <v>105</v>
      </c>
      <c r="AP27" s="492" t="str">
        <f t="shared" si="29"/>
        <v>Fuerte</v>
      </c>
      <c r="AQ27" s="492" t="s">
        <v>333</v>
      </c>
      <c r="AR27" s="493" t="s">
        <v>333</v>
      </c>
      <c r="AS27" s="1044"/>
      <c r="AT27" s="1006"/>
      <c r="AU27" s="1003"/>
      <c r="AV27" s="1000"/>
      <c r="AW27" s="1006"/>
      <c r="AX27" s="1006"/>
      <c r="AY27" s="1000"/>
      <c r="AZ27" s="1000"/>
      <c r="BA27" s="997"/>
      <c r="BB27" s="1041"/>
      <c r="BC27" s="1032"/>
      <c r="BD27" s="1032"/>
      <c r="BE27" s="1032"/>
      <c r="BF27" s="1035"/>
      <c r="BG27" s="949"/>
      <c r="BH27" s="1006"/>
      <c r="BI27" s="1006"/>
      <c r="BJ27" s="1006"/>
      <c r="BK27" s="949"/>
      <c r="BL27" s="1006"/>
      <c r="BM27" s="1006"/>
      <c r="BN27" s="1006"/>
      <c r="BO27" s="1006"/>
      <c r="BP27" s="1006"/>
      <c r="BQ27" s="1006"/>
      <c r="BR27" s="984"/>
      <c r="BS27" s="984"/>
      <c r="BT27" s="984"/>
      <c r="BU27" s="946"/>
      <c r="BV27" s="949"/>
      <c r="BW27" s="949"/>
      <c r="BX27" s="948"/>
      <c r="BY27" s="1038"/>
      <c r="BZ27" s="1038"/>
      <c r="CA27" s="1019"/>
    </row>
    <row r="28" spans="1:79" ht="79.5" customHeight="1">
      <c r="A28" s="1022" t="s">
        <v>52</v>
      </c>
      <c r="B28" s="1025" t="s">
        <v>473</v>
      </c>
      <c r="C28" s="1025" t="s">
        <v>547</v>
      </c>
      <c r="D28" s="1025" t="s">
        <v>548</v>
      </c>
      <c r="E28" s="1028" t="s">
        <v>549</v>
      </c>
      <c r="F28" s="1051" t="s">
        <v>550</v>
      </c>
      <c r="G28" s="1051" t="s">
        <v>330</v>
      </c>
      <c r="H28" s="1054">
        <v>3</v>
      </c>
      <c r="I28" s="1045" t="str">
        <f>IF(H28=5,"CASI SEGURO",IF(H28=4,"PROBABLE",IF(H28=3,"POSIBLE",IF(H28=2,"IMPROBABLE","RARA VEZ"))))</f>
        <v>POSIBLE</v>
      </c>
      <c r="J28" s="1057">
        <v>5</v>
      </c>
      <c r="K28" s="1045" t="str">
        <f>IF(J28=1,"INSIGNIFICANTE",IF(J28=2,"MENOR",IF(J28=3,"MODERADO",IF(J28=4,"MAYOR","CATASTRÓFICO"))))</f>
        <v>CATASTRÓFICO</v>
      </c>
      <c r="L28" s="1045">
        <f>IF(J28=2,H28+20,IF(J28=3,H28+30,IF(J28=4,H28+40,IF(J28=5,H28+50,H28+10))))</f>
        <v>53</v>
      </c>
      <c r="M28" s="1048" t="str">
        <f>IF(J28=1,N28,IF(J28=2,O28,IF(J28=3,P28,IF(J28=4,Q28,R28))))</f>
        <v>EXTREMA 3:5</v>
      </c>
      <c r="N28" s="1045" t="str">
        <f>IF($L28=11,"BAJA 1:1",IF($L28=12,"BAJA 2:1",IF($L28=13,"BAJA 3:1",IF($L28=14,"MODERADA 4:1","ALTA 5:1"))))</f>
        <v>ALTA 5:1</v>
      </c>
      <c r="O28" s="1045" t="str">
        <f>IF($L28=21,"BAJA 1:2",IF($L28=22,"BAJA 2:2",IF($L28=23,"MODERADA 3:2",IF($L28=24,"ALTA 4:2","ALTA 5:2"))))</f>
        <v>ALTA 5:2</v>
      </c>
      <c r="P28" s="1045" t="str">
        <f>IF($L28=31,"MODERADA 1:3",IF($L28=32,"MODERADA 2:3",IF($L28=33,"ALTA 3:3",IF($L28=34,"ALTA 4:3","EXTREMA 5:3"))))</f>
        <v>EXTREMA 5:3</v>
      </c>
      <c r="Q28" s="1045" t="str">
        <f>IF($L28=41,"ALTA 1:4",IF($L28=42,"ALTA 2:4",IF($L28=43,"EXTREMA 3:4",IF($L28=44,"EXTREMA 4:4","EXTREMA 5:4"))))</f>
        <v>EXTREMA 5:4</v>
      </c>
      <c r="R28" s="1045" t="str">
        <f>IF($L28=51,"ALTA 1:5",IF($L28=52,"EXTREMA 2:5",IF($L28=53,"EXTREMA 3:5",IF($L28=54,"EXTREMA 4:5","EXTREMA 5:5"))))</f>
        <v>EXTREMA 3:5</v>
      </c>
      <c r="S28" s="1057" t="s">
        <v>257</v>
      </c>
      <c r="T28" s="1060" t="s">
        <v>551</v>
      </c>
      <c r="U28" s="1060" t="s">
        <v>552</v>
      </c>
      <c r="V28" s="1060" t="s">
        <v>553</v>
      </c>
      <c r="W28" s="1060" t="s">
        <v>554</v>
      </c>
      <c r="X28" s="1060" t="s">
        <v>555</v>
      </c>
      <c r="Y28" s="1060" t="s">
        <v>556</v>
      </c>
      <c r="Z28" s="1060" t="s">
        <v>517</v>
      </c>
      <c r="AA28" s="1060" t="s">
        <v>264</v>
      </c>
      <c r="AB28" s="494">
        <f t="shared" si="1"/>
        <v>15</v>
      </c>
      <c r="AC28" s="1060" t="s">
        <v>265</v>
      </c>
      <c r="AD28" s="1060">
        <f t="shared" si="2"/>
        <v>15</v>
      </c>
      <c r="AE28" s="1060" t="s">
        <v>266</v>
      </c>
      <c r="AF28" s="1060">
        <f t="shared" si="3"/>
        <v>15</v>
      </c>
      <c r="AG28" s="1060" t="s">
        <v>267</v>
      </c>
      <c r="AH28" s="1060">
        <f t="shared" si="4"/>
        <v>15</v>
      </c>
      <c r="AI28" s="1060" t="s">
        <v>268</v>
      </c>
      <c r="AJ28" s="1060">
        <f t="shared" si="5"/>
        <v>15</v>
      </c>
      <c r="AK28" s="1060" t="s">
        <v>281</v>
      </c>
      <c r="AL28" s="1060">
        <f t="shared" si="6"/>
        <v>15</v>
      </c>
      <c r="AM28" s="1060" t="s">
        <v>270</v>
      </c>
      <c r="AN28" s="1060">
        <f t="shared" si="7"/>
        <v>15</v>
      </c>
      <c r="AO28" s="1060">
        <f t="shared" si="9"/>
        <v>105</v>
      </c>
      <c r="AP28" s="1060" t="str">
        <f t="shared" si="29"/>
        <v>Fuerte</v>
      </c>
      <c r="AQ28" s="1060" t="s">
        <v>333</v>
      </c>
      <c r="AR28" s="1060" t="s">
        <v>333</v>
      </c>
      <c r="AS28" s="1145" t="s">
        <v>333</v>
      </c>
      <c r="AT28" s="1057" t="s">
        <v>272</v>
      </c>
      <c r="AU28" s="1054">
        <v>2</v>
      </c>
      <c r="AV28" s="1045" t="str">
        <f t="shared" ref="AV28" si="39">IF(AU28=5,"CASI SEGURO",IF(AU28=4,"PROBABLE",IF(AU28=3,"POSIBLE",IF(AU28=2,"IMPROBABLE","RARA VEZ"))))</f>
        <v>IMPROBABLE</v>
      </c>
      <c r="AW28" s="1057" t="s">
        <v>272</v>
      </c>
      <c r="AX28" s="1057">
        <v>3</v>
      </c>
      <c r="AY28" s="1045" t="str">
        <f t="shared" ref="AY28" si="40">IF(AX28=1,"INSIGNIFICANTE",IF(AX28=2,"MENOR",IF(AX28=3,"MODERADO",IF(AX28=4,"MAYOR","CATASTRÓFICO"))))</f>
        <v>MODERADO</v>
      </c>
      <c r="AZ28" s="1045">
        <f t="shared" ref="AZ28" si="41">IF(AX28=2,AU28+20,IF(AX28=3,AU28+30,IF(AX28=4,AU28+40,IF(AX28=5,AU28+50,AU28+10))))</f>
        <v>32</v>
      </c>
      <c r="BA28" s="1048" t="str">
        <f>IF(AX28=1,$BB28,IF(AX28=2,$BC$28,IF(AX28=3,$BD$28,IF(AX28=4,$BE$28,$BF$28))))</f>
        <v>MODERADA 2:3</v>
      </c>
      <c r="BB28" s="1144" t="str">
        <f t="shared" ref="BB28" si="42">IF($AZ28=11,"BAJA 1:1",IF($AZ28=12,"BAJA 2:1",IF($AZ28=13,"BAJA 3:1",IF($AZ28=14,"MODERADA 4:1","ALTA 5:1"))))</f>
        <v>ALTA 5:1</v>
      </c>
      <c r="BC28" s="1086" t="str">
        <f t="shared" ref="BC28" si="43">IF($AZ28=21,"BAJA 1:2",IF($AZ28=22,"BAJA 2:2",IF($AZ28=23,"MODERADA 3:2",IF($AZ28=24,"ALTA 4:2","ALTA 5:2"))))</f>
        <v>ALTA 5:2</v>
      </c>
      <c r="BD28" s="1086" t="str">
        <f t="shared" ref="BD28" si="44">IF($AZ28=31,"MODERADA 1:3",IF($AZ28=32,"MODERADA 2:3",IF($AZ28=33,"ALTA 3:3",IF($AZ28=34,"ALTA 4:3","EXTREMA 5:3"))))</f>
        <v>MODERADA 2:3</v>
      </c>
      <c r="BE28" s="1086" t="str">
        <f t="shared" ref="BE28" si="45">IF($AZ28=41,"ALTA 1:4",IF($AZ28=42,"ALTA 2:4",IF($AZ28=43,"EXTREMA 3:4",IF($AZ28=44,"EXTREMA 4:4","EXTREMA 5:4"))))</f>
        <v>EXTREMA 5:4</v>
      </c>
      <c r="BF28" s="1087" t="str">
        <f t="shared" ref="BF28" si="46">IF($AZ28=51,"ALTA 1:5",IF($AZ28=52,"EXTREMA 2:5",IF($AZ28=53,"EXTREMA 3:5",IF($AZ28=54,"EXTREMA 4:5","EXTREMA 5:5"))))</f>
        <v>EXTREMA 5:5</v>
      </c>
      <c r="BG28" s="1085" t="s">
        <v>1623</v>
      </c>
      <c r="BH28" s="1088" t="s">
        <v>558</v>
      </c>
      <c r="BI28" s="1084">
        <v>43876</v>
      </c>
      <c r="BJ28" s="1084">
        <v>44561</v>
      </c>
      <c r="BK28" s="1085" t="s">
        <v>1624</v>
      </c>
      <c r="BL28" s="1057" t="s">
        <v>560</v>
      </c>
      <c r="BM28" s="1057" t="s">
        <v>561</v>
      </c>
      <c r="BN28" s="1057" t="s">
        <v>489</v>
      </c>
      <c r="BO28" s="1057" t="s">
        <v>562</v>
      </c>
      <c r="BP28" s="1057" t="s">
        <v>563</v>
      </c>
      <c r="BQ28" s="1057"/>
      <c r="BR28" s="1051" t="s">
        <v>1625</v>
      </c>
      <c r="BS28" s="1051" t="s">
        <v>1626</v>
      </c>
      <c r="BT28" s="1067" t="s">
        <v>1627</v>
      </c>
      <c r="BU28" s="944"/>
      <c r="BV28" s="1079"/>
      <c r="BW28" s="1082"/>
      <c r="BX28" s="948"/>
      <c r="BY28" s="1064"/>
      <c r="BZ28" s="1064"/>
      <c r="CA28" s="1064"/>
    </row>
    <row r="29" spans="1:79" ht="64.5" customHeight="1">
      <c r="A29" s="1023"/>
      <c r="B29" s="1026"/>
      <c r="C29" s="1026"/>
      <c r="D29" s="1026"/>
      <c r="E29" s="900"/>
      <c r="F29" s="1052"/>
      <c r="G29" s="1052"/>
      <c r="H29" s="1055"/>
      <c r="I29" s="1046"/>
      <c r="J29" s="1058"/>
      <c r="K29" s="1046"/>
      <c r="L29" s="1046"/>
      <c r="M29" s="1049"/>
      <c r="N29" s="1046"/>
      <c r="O29" s="1046"/>
      <c r="P29" s="1046"/>
      <c r="Q29" s="1046"/>
      <c r="R29" s="1046"/>
      <c r="S29" s="1062"/>
      <c r="T29" s="1061"/>
      <c r="U29" s="1061"/>
      <c r="V29" s="1061"/>
      <c r="W29" s="1061"/>
      <c r="X29" s="1061"/>
      <c r="Y29" s="1061"/>
      <c r="Z29" s="1061"/>
      <c r="AA29" s="1061"/>
      <c r="AB29" s="495" t="str">
        <f t="shared" si="1"/>
        <v/>
      </c>
      <c r="AC29" s="1061"/>
      <c r="AD29" s="1061" t="str">
        <f t="shared" si="2"/>
        <v/>
      </c>
      <c r="AE29" s="1061"/>
      <c r="AF29" s="1061" t="str">
        <f t="shared" si="3"/>
        <v/>
      </c>
      <c r="AG29" s="1061"/>
      <c r="AH29" s="1061" t="str">
        <f t="shared" si="4"/>
        <v/>
      </c>
      <c r="AI29" s="1061"/>
      <c r="AJ29" s="1061" t="str">
        <f t="shared" si="5"/>
        <v/>
      </c>
      <c r="AK29" s="1061"/>
      <c r="AL29" s="1061" t="str">
        <f t="shared" si="6"/>
        <v/>
      </c>
      <c r="AM29" s="1061"/>
      <c r="AN29" s="1061" t="str">
        <f t="shared" si="7"/>
        <v/>
      </c>
      <c r="AO29" s="1061" t="e">
        <f t="shared" si="9"/>
        <v>#VALUE!</v>
      </c>
      <c r="AP29" s="1061"/>
      <c r="AQ29" s="1061"/>
      <c r="AR29" s="1061"/>
      <c r="AS29" s="1146"/>
      <c r="AT29" s="1058"/>
      <c r="AU29" s="1055"/>
      <c r="AV29" s="1046"/>
      <c r="AW29" s="1058"/>
      <c r="AX29" s="1058"/>
      <c r="AY29" s="1046"/>
      <c r="AZ29" s="1046">
        <f t="shared" ref="AZ29:AZ31" si="47">IF(AX29=2,AV29+20,IF(AX29=3,AV29+30,IF(AX29=4,AV29+40,IF(AX29=5,AV29+50,AV29+10))))</f>
        <v>10</v>
      </c>
      <c r="BA29" s="1049"/>
      <c r="BB29" s="1144"/>
      <c r="BC29" s="1086"/>
      <c r="BD29" s="1086"/>
      <c r="BE29" s="1086"/>
      <c r="BF29" s="1087"/>
      <c r="BG29" s="1085"/>
      <c r="BH29" s="1088"/>
      <c r="BI29" s="1084"/>
      <c r="BJ29" s="1084"/>
      <c r="BK29" s="1085"/>
      <c r="BL29" s="1058"/>
      <c r="BM29" s="1058"/>
      <c r="BN29" s="1058"/>
      <c r="BO29" s="1058"/>
      <c r="BP29" s="1058"/>
      <c r="BQ29" s="1058"/>
      <c r="BR29" s="1052"/>
      <c r="BS29" s="1052"/>
      <c r="BT29" s="1068"/>
      <c r="BU29" s="945"/>
      <c r="BV29" s="1080"/>
      <c r="BW29" s="948"/>
      <c r="BX29" s="948"/>
      <c r="BY29" s="1065"/>
      <c r="BZ29" s="1065"/>
      <c r="CA29" s="1065"/>
    </row>
    <row r="30" spans="1:79" ht="26.25" customHeight="1">
      <c r="A30" s="1023"/>
      <c r="B30" s="1026"/>
      <c r="C30" s="1026"/>
      <c r="D30" s="1026"/>
      <c r="E30" s="900"/>
      <c r="F30" s="1052"/>
      <c r="G30" s="1052"/>
      <c r="H30" s="1055"/>
      <c r="I30" s="1046"/>
      <c r="J30" s="1058"/>
      <c r="K30" s="1046"/>
      <c r="L30" s="1046"/>
      <c r="M30" s="1049"/>
      <c r="N30" s="1046"/>
      <c r="O30" s="1046"/>
      <c r="P30" s="1046"/>
      <c r="Q30" s="1046"/>
      <c r="R30" s="1046"/>
      <c r="S30" s="1062"/>
      <c r="T30" s="1061"/>
      <c r="U30" s="1061"/>
      <c r="V30" s="1061"/>
      <c r="W30" s="1061"/>
      <c r="X30" s="1061"/>
      <c r="Y30" s="1061"/>
      <c r="Z30" s="1061"/>
      <c r="AA30" s="1061"/>
      <c r="AB30" s="494" t="str">
        <f t="shared" si="1"/>
        <v/>
      </c>
      <c r="AC30" s="1061"/>
      <c r="AD30" s="1061" t="str">
        <f t="shared" si="2"/>
        <v/>
      </c>
      <c r="AE30" s="1061"/>
      <c r="AF30" s="1061" t="str">
        <f t="shared" si="3"/>
        <v/>
      </c>
      <c r="AG30" s="1061"/>
      <c r="AH30" s="1061" t="str">
        <f t="shared" si="4"/>
        <v/>
      </c>
      <c r="AI30" s="1061"/>
      <c r="AJ30" s="1061" t="str">
        <f t="shared" si="5"/>
        <v/>
      </c>
      <c r="AK30" s="1061"/>
      <c r="AL30" s="1061" t="str">
        <f t="shared" si="6"/>
        <v/>
      </c>
      <c r="AM30" s="1061"/>
      <c r="AN30" s="1061" t="str">
        <f t="shared" si="7"/>
        <v/>
      </c>
      <c r="AO30" s="1061" t="e">
        <f t="shared" si="9"/>
        <v>#VALUE!</v>
      </c>
      <c r="AP30" s="1061"/>
      <c r="AQ30" s="1061"/>
      <c r="AR30" s="1061"/>
      <c r="AS30" s="1146"/>
      <c r="AT30" s="1058"/>
      <c r="AU30" s="1055"/>
      <c r="AV30" s="1046"/>
      <c r="AW30" s="1058"/>
      <c r="AX30" s="1058"/>
      <c r="AY30" s="1046"/>
      <c r="AZ30" s="1046">
        <f t="shared" si="47"/>
        <v>10</v>
      </c>
      <c r="BA30" s="1049"/>
      <c r="BB30" s="1144"/>
      <c r="BC30" s="1086"/>
      <c r="BD30" s="1086"/>
      <c r="BE30" s="1086"/>
      <c r="BF30" s="1087"/>
      <c r="BG30" s="1085"/>
      <c r="BH30" s="1088"/>
      <c r="BI30" s="1084"/>
      <c r="BJ30" s="1084"/>
      <c r="BK30" s="1085"/>
      <c r="BL30" s="1058"/>
      <c r="BM30" s="1058"/>
      <c r="BN30" s="1058"/>
      <c r="BO30" s="1058"/>
      <c r="BP30" s="1058"/>
      <c r="BQ30" s="1058"/>
      <c r="BR30" s="1052"/>
      <c r="BS30" s="1052"/>
      <c r="BT30" s="1068"/>
      <c r="BU30" s="945"/>
      <c r="BV30" s="1080"/>
      <c r="BW30" s="948"/>
      <c r="BX30" s="948"/>
      <c r="BY30" s="1065"/>
      <c r="BZ30" s="1065"/>
      <c r="CA30" s="1065"/>
    </row>
    <row r="31" spans="1:79" ht="26.25" customHeight="1">
      <c r="A31" s="1023"/>
      <c r="B31" s="1026"/>
      <c r="C31" s="1026"/>
      <c r="D31" s="1026"/>
      <c r="E31" s="900"/>
      <c r="F31" s="1052"/>
      <c r="G31" s="1052"/>
      <c r="H31" s="1055"/>
      <c r="I31" s="1046"/>
      <c r="J31" s="1058"/>
      <c r="K31" s="1046"/>
      <c r="L31" s="1046"/>
      <c r="M31" s="1049"/>
      <c r="N31" s="1046"/>
      <c r="O31" s="1046"/>
      <c r="P31" s="1046"/>
      <c r="Q31" s="1046"/>
      <c r="R31" s="1046"/>
      <c r="S31" s="1062"/>
      <c r="T31" s="1061"/>
      <c r="U31" s="1061"/>
      <c r="V31" s="1061"/>
      <c r="W31" s="1061"/>
      <c r="X31" s="1061"/>
      <c r="Y31" s="1061"/>
      <c r="Z31" s="1061"/>
      <c r="AA31" s="1061"/>
      <c r="AB31" s="494" t="str">
        <f t="shared" si="1"/>
        <v/>
      </c>
      <c r="AC31" s="1061"/>
      <c r="AD31" s="1061" t="str">
        <f t="shared" si="2"/>
        <v/>
      </c>
      <c r="AE31" s="1061"/>
      <c r="AF31" s="1061" t="str">
        <f t="shared" si="3"/>
        <v/>
      </c>
      <c r="AG31" s="1061"/>
      <c r="AH31" s="1061" t="str">
        <f t="shared" si="4"/>
        <v/>
      </c>
      <c r="AI31" s="1061"/>
      <c r="AJ31" s="1061" t="str">
        <f t="shared" si="5"/>
        <v/>
      </c>
      <c r="AK31" s="1061"/>
      <c r="AL31" s="1061" t="str">
        <f t="shared" si="6"/>
        <v/>
      </c>
      <c r="AM31" s="1061"/>
      <c r="AN31" s="1061" t="str">
        <f t="shared" si="7"/>
        <v/>
      </c>
      <c r="AO31" s="1061" t="e">
        <f t="shared" si="9"/>
        <v>#VALUE!</v>
      </c>
      <c r="AP31" s="1061"/>
      <c r="AQ31" s="1061"/>
      <c r="AR31" s="1061"/>
      <c r="AS31" s="1146"/>
      <c r="AT31" s="1058"/>
      <c r="AU31" s="1055"/>
      <c r="AV31" s="1046"/>
      <c r="AW31" s="1058"/>
      <c r="AX31" s="1058"/>
      <c r="AY31" s="1046"/>
      <c r="AZ31" s="1046">
        <f t="shared" si="47"/>
        <v>10</v>
      </c>
      <c r="BA31" s="1049"/>
      <c r="BB31" s="1144"/>
      <c r="BC31" s="1086"/>
      <c r="BD31" s="1086"/>
      <c r="BE31" s="1086"/>
      <c r="BF31" s="1087"/>
      <c r="BG31" s="1085"/>
      <c r="BH31" s="1088"/>
      <c r="BI31" s="1084"/>
      <c r="BJ31" s="1084"/>
      <c r="BK31" s="1085"/>
      <c r="BL31" s="1058"/>
      <c r="BM31" s="1058"/>
      <c r="BN31" s="1058"/>
      <c r="BO31" s="1058"/>
      <c r="BP31" s="1058"/>
      <c r="BQ31" s="1058"/>
      <c r="BR31" s="1052"/>
      <c r="BS31" s="1052"/>
      <c r="BT31" s="1068"/>
      <c r="BU31" s="945"/>
      <c r="BV31" s="1080"/>
      <c r="BW31" s="948"/>
      <c r="BX31" s="948"/>
      <c r="BY31" s="1065"/>
      <c r="BZ31" s="1065"/>
      <c r="CA31" s="1065"/>
    </row>
    <row r="32" spans="1:79" ht="53.25" customHeight="1" thickBot="1">
      <c r="A32" s="1024"/>
      <c r="B32" s="1027"/>
      <c r="C32" s="1027"/>
      <c r="D32" s="1027"/>
      <c r="E32" s="1029"/>
      <c r="F32" s="1053"/>
      <c r="G32" s="1053"/>
      <c r="H32" s="1056"/>
      <c r="I32" s="1047"/>
      <c r="J32" s="1059"/>
      <c r="K32" s="1047"/>
      <c r="L32" s="1047"/>
      <c r="M32" s="1050"/>
      <c r="N32" s="1047"/>
      <c r="O32" s="1047"/>
      <c r="P32" s="1047"/>
      <c r="Q32" s="1047"/>
      <c r="R32" s="1047"/>
      <c r="S32" s="1063"/>
      <c r="T32" s="1061"/>
      <c r="U32" s="1061"/>
      <c r="V32" s="1061"/>
      <c r="W32" s="1061"/>
      <c r="X32" s="1061"/>
      <c r="Y32" s="1061"/>
      <c r="Z32" s="1061"/>
      <c r="AA32" s="1061"/>
      <c r="AB32" s="494" t="str">
        <f t="shared" si="1"/>
        <v/>
      </c>
      <c r="AC32" s="1061"/>
      <c r="AD32" s="1061" t="str">
        <f t="shared" si="2"/>
        <v/>
      </c>
      <c r="AE32" s="1061"/>
      <c r="AF32" s="1061" t="str">
        <f t="shared" si="3"/>
        <v/>
      </c>
      <c r="AG32" s="1061"/>
      <c r="AH32" s="1061" t="str">
        <f t="shared" si="4"/>
        <v/>
      </c>
      <c r="AI32" s="1061"/>
      <c r="AJ32" s="1061" t="str">
        <f t="shared" si="5"/>
        <v/>
      </c>
      <c r="AK32" s="1061"/>
      <c r="AL32" s="1061" t="str">
        <f t="shared" si="6"/>
        <v/>
      </c>
      <c r="AM32" s="1061"/>
      <c r="AN32" s="1061" t="str">
        <f t="shared" si="7"/>
        <v/>
      </c>
      <c r="AO32" s="1061" t="e">
        <f t="shared" si="9"/>
        <v>#VALUE!</v>
      </c>
      <c r="AP32" s="1061"/>
      <c r="AQ32" s="1061"/>
      <c r="AR32" s="1061"/>
      <c r="AS32" s="1147"/>
      <c r="AT32" s="1059"/>
      <c r="AU32" s="1056"/>
      <c r="AV32" s="1047"/>
      <c r="AW32" s="1059"/>
      <c r="AX32" s="1059"/>
      <c r="AY32" s="1047"/>
      <c r="AZ32" s="1047"/>
      <c r="BA32" s="1050"/>
      <c r="BB32" s="1144"/>
      <c r="BC32" s="1086"/>
      <c r="BD32" s="1086"/>
      <c r="BE32" s="1086"/>
      <c r="BF32" s="1087"/>
      <c r="BG32" s="1085"/>
      <c r="BH32" s="1088"/>
      <c r="BI32" s="1084"/>
      <c r="BJ32" s="1084"/>
      <c r="BK32" s="1085"/>
      <c r="BL32" s="1059"/>
      <c r="BM32" s="1059"/>
      <c r="BN32" s="1059"/>
      <c r="BO32" s="1059"/>
      <c r="BP32" s="1059"/>
      <c r="BQ32" s="1059"/>
      <c r="BR32" s="1053"/>
      <c r="BS32" s="1053"/>
      <c r="BT32" s="1069"/>
      <c r="BU32" s="946"/>
      <c r="BV32" s="1081"/>
      <c r="BW32" s="1083"/>
      <c r="BX32" s="948"/>
      <c r="BY32" s="1066"/>
      <c r="BZ32" s="1066"/>
      <c r="CA32" s="1066"/>
    </row>
    <row r="33" spans="1:79" ht="75" customHeight="1">
      <c r="A33" s="1070" t="s">
        <v>52</v>
      </c>
      <c r="B33" s="1073" t="s">
        <v>473</v>
      </c>
      <c r="C33" s="1073" t="s">
        <v>547</v>
      </c>
      <c r="D33" s="1073" t="s">
        <v>1628</v>
      </c>
      <c r="E33" s="899" t="s">
        <v>570</v>
      </c>
      <c r="F33" s="1076" t="s">
        <v>571</v>
      </c>
      <c r="G33" s="1076" t="s">
        <v>330</v>
      </c>
      <c r="H33" s="1095">
        <v>3</v>
      </c>
      <c r="I33" s="1092" t="str">
        <f>IF(H33=5,"CASI SEGURO",IF(H33=4,"PROBABLE",IF(H33=3,"POSIBLE",IF(H33=2,"IMPROBABLE","RARA VEZ"))))</f>
        <v>POSIBLE</v>
      </c>
      <c r="J33" s="1098">
        <v>5</v>
      </c>
      <c r="K33" s="1092" t="str">
        <f>IF(J33=1,"INSIGNIFICANTE",IF(J33=2,"MENOR",IF(J33=3,"MODERADO",IF(J33=4,"MAYOR","CATASTRÓFICO"))))</f>
        <v>CATASTRÓFICO</v>
      </c>
      <c r="L33" s="1092">
        <f>IF(J33=2,H33+20,IF(J33=3,H33+30,IF(J33=4,H33+40,IF(J33=5,H33+50,H33+10))))</f>
        <v>53</v>
      </c>
      <c r="M33" s="1089" t="str">
        <f>IF(J33=1,N33,IF(J33=2,O33,IF(J33=3,P33,IF(J33=4,Q33,R33))))</f>
        <v>EXTREMA 3:5</v>
      </c>
      <c r="N33" s="1092" t="str">
        <f>IF($L33=11,"BAJA 1:1",IF($L33=12,"BAJA 2:1",IF($L33=13,"BAJA 3:1",IF($L33=14,"MODERADA 4:1","ALTA 5:1"))))</f>
        <v>ALTA 5:1</v>
      </c>
      <c r="O33" s="1092" t="str">
        <f>IF($L33=21,"BAJA 1:2",IF($L33=22,"BAJA 2:2",IF($L33=23,"MODERADA 3:2",IF($L33=24,"ALTA 4:2","ALTA 5:2"))))</f>
        <v>ALTA 5:2</v>
      </c>
      <c r="P33" s="1092" t="str">
        <f>IF($L33=31,"MODERADA 1:3",IF($L33=32,"MODERADA 2:3",IF($L33=33,"ALTA 3:3",IF($L33=34,"ALTA 4:3","EXTREMA 5:3"))))</f>
        <v>EXTREMA 5:3</v>
      </c>
      <c r="Q33" s="1092" t="str">
        <f>IF($L33=41,"ALTA 1:4",IF($L33=42,"ALTA 2:4",IF($L33=43,"EXTREMA 3:4",IF($L33=44,"EXTREMA 4:4","EXTREMA 5:4"))))</f>
        <v>EXTREMA 5:4</v>
      </c>
      <c r="R33" s="1092" t="str">
        <f>IF($L33=51,"ALTA 1:5",IF($L33=52,"EXTREMA 2:5",IF($L33=53,"EXTREMA 3:5",IF($L33=54,"EXTREMA 4:5","EXTREMA 5:5"))))</f>
        <v>EXTREMA 3:5</v>
      </c>
      <c r="S33" s="1101" t="s">
        <v>257</v>
      </c>
      <c r="T33" s="496" t="s">
        <v>572</v>
      </c>
      <c r="U33" s="496" t="s">
        <v>552</v>
      </c>
      <c r="V33" s="497" t="s">
        <v>373</v>
      </c>
      <c r="W33" s="496" t="s">
        <v>554</v>
      </c>
      <c r="X33" s="496" t="s">
        <v>555</v>
      </c>
      <c r="Y33" s="496" t="s">
        <v>556</v>
      </c>
      <c r="Z33" s="496" t="s">
        <v>517</v>
      </c>
      <c r="AA33" s="496" t="s">
        <v>264</v>
      </c>
      <c r="AB33" s="496">
        <f t="shared" si="1"/>
        <v>15</v>
      </c>
      <c r="AC33" s="496" t="s">
        <v>265</v>
      </c>
      <c r="AD33" s="496">
        <f t="shared" si="2"/>
        <v>15</v>
      </c>
      <c r="AE33" s="496" t="s">
        <v>266</v>
      </c>
      <c r="AF33" s="496">
        <f t="shared" si="3"/>
        <v>15</v>
      </c>
      <c r="AG33" s="496" t="s">
        <v>267</v>
      </c>
      <c r="AH33" s="496">
        <f t="shared" si="4"/>
        <v>15</v>
      </c>
      <c r="AI33" s="496" t="s">
        <v>268</v>
      </c>
      <c r="AJ33" s="496">
        <f t="shared" si="5"/>
        <v>15</v>
      </c>
      <c r="AK33" s="496" t="s">
        <v>281</v>
      </c>
      <c r="AL33" s="496">
        <f t="shared" si="6"/>
        <v>15</v>
      </c>
      <c r="AM33" s="496" t="s">
        <v>270</v>
      </c>
      <c r="AN33" s="496">
        <f t="shared" si="7"/>
        <v>15</v>
      </c>
      <c r="AO33" s="496">
        <f t="shared" si="9"/>
        <v>105</v>
      </c>
      <c r="AP33" s="496" t="str">
        <f t="shared" si="29"/>
        <v>Fuerte</v>
      </c>
      <c r="AQ33" s="496" t="str">
        <f t="shared" si="29"/>
        <v>Fuerte</v>
      </c>
      <c r="AR33" s="496" t="str">
        <f t="shared" si="29"/>
        <v>Fuerte</v>
      </c>
      <c r="AS33" s="1105" t="s">
        <v>333</v>
      </c>
      <c r="AT33" s="1101" t="s">
        <v>272</v>
      </c>
      <c r="AU33" s="1095">
        <v>2</v>
      </c>
      <c r="AV33" s="1092" t="str">
        <f t="shared" ref="AV33" si="48">IF(AU33=5,"CASI SEGURO",IF(AU33=4,"PROBABLE",IF(AU33=3,"POSIBLE",IF(AU33=2,"IMPROBABLE","RARA VEZ"))))</f>
        <v>IMPROBABLE</v>
      </c>
      <c r="AW33" s="1101" t="s">
        <v>272</v>
      </c>
      <c r="AX33" s="1101">
        <v>3</v>
      </c>
      <c r="AY33" s="1092" t="str">
        <f t="shared" ref="AY33" si="49">IF(AX33=1,"INSIGNIFICANTE",IF(AX33=2,"MENOR",IF(AX33=3,"MODERADO",IF(AX33=4,"MAYOR","CATASTRÓFICO"))))</f>
        <v>MODERADO</v>
      </c>
      <c r="AZ33" s="1092">
        <f t="shared" ref="AZ33" si="50">IF(AX33=2,AU33+20,IF(AX33=3,AU33+30,IF(AX33=4,AU33+40,IF(AX33=5,AU33+50,AU33+10))))</f>
        <v>32</v>
      </c>
      <c r="BA33" s="1089" t="str">
        <f>IF(AX33=1,$BB33,IF(AX33=2,$BC$33,IF(AX33=3,$BD$33,IF(AX33=4,$BE$33,$BF$33))))</f>
        <v>MODERADA 2:3</v>
      </c>
      <c r="BB33" s="1134" t="str">
        <f t="shared" ref="BB33" si="51">IF($AZ33=11,"BAJA 1:1",IF($AZ33=12,"BAJA 2:1",IF($AZ33=13,"BAJA 3:1",IF($AZ33=14,"MODERADA 4:1","ALTA 5:1"))))</f>
        <v>ALTA 5:1</v>
      </c>
      <c r="BC33" s="1126" t="str">
        <f t="shared" ref="BC33" si="52">IF($AZ33=21,"BAJA 1:2",IF($AZ33=22,"BAJA 2:2",IF($AZ33=23,"MODERADA 3:2",IF($AZ33=24,"ALTA 4:2","ALTA 5:2"))))</f>
        <v>ALTA 5:2</v>
      </c>
      <c r="BD33" s="1126" t="str">
        <f t="shared" ref="BD33" si="53">IF($AZ33=31,"MODERADA 1:3",IF($AZ33=32,"MODERADA 2:3",IF($AZ33=33,"ALTA 3:3",IF($AZ33=34,"ALTA 4:3","EXTREMA 5:3"))))</f>
        <v>MODERADA 2:3</v>
      </c>
      <c r="BE33" s="1126" t="str">
        <f t="shared" ref="BE33" si="54">IF($AZ33=41,"ALTA 1:4",IF($AZ33=42,"ALTA 2:4",IF($AZ33=43,"EXTREMA 3:4",IF($AZ33=44,"EXTREMA 4:4","EXTREMA 5:4"))))</f>
        <v>EXTREMA 5:4</v>
      </c>
      <c r="BF33" s="1129" t="str">
        <f t="shared" ref="BF33" si="55">IF($AZ33=51,"ALTA 1:5",IF($AZ33=52,"EXTREMA 2:5",IF($AZ33=53,"EXTREMA 3:5",IF($AZ33=54,"EXTREMA 4:5","EXTREMA 5:5"))))</f>
        <v>EXTREMA 5:5</v>
      </c>
      <c r="BG33" s="1124" t="s">
        <v>1623</v>
      </c>
      <c r="BH33" s="1098" t="s">
        <v>558</v>
      </c>
      <c r="BI33" s="1121">
        <v>43876</v>
      </c>
      <c r="BJ33" s="1121">
        <v>44561</v>
      </c>
      <c r="BK33" s="1124" t="s">
        <v>1624</v>
      </c>
      <c r="BL33" s="1101" t="s">
        <v>573</v>
      </c>
      <c r="BM33" s="1101" t="s">
        <v>561</v>
      </c>
      <c r="BN33" s="1101" t="s">
        <v>489</v>
      </c>
      <c r="BO33" s="1101" t="s">
        <v>562</v>
      </c>
      <c r="BP33" s="1101" t="s">
        <v>563</v>
      </c>
      <c r="BQ33" s="1101"/>
      <c r="BR33" s="982" t="s">
        <v>1629</v>
      </c>
      <c r="BS33" s="982" t="s">
        <v>1630</v>
      </c>
      <c r="BT33" s="1118" t="s">
        <v>1631</v>
      </c>
      <c r="BU33" s="944"/>
      <c r="BV33" s="1132"/>
      <c r="BW33" s="947"/>
      <c r="BX33" s="948"/>
      <c r="BY33" s="1112"/>
      <c r="BZ33" s="1112"/>
      <c r="CA33" s="1115"/>
    </row>
    <row r="34" spans="1:79" ht="55.5" customHeight="1">
      <c r="A34" s="1071"/>
      <c r="B34" s="1074"/>
      <c r="C34" s="1074"/>
      <c r="D34" s="1074"/>
      <c r="E34" s="900"/>
      <c r="F34" s="1077"/>
      <c r="G34" s="1077"/>
      <c r="H34" s="1096"/>
      <c r="I34" s="1093"/>
      <c r="J34" s="1099"/>
      <c r="K34" s="1093"/>
      <c r="L34" s="1093"/>
      <c r="M34" s="1090"/>
      <c r="N34" s="1093"/>
      <c r="O34" s="1093"/>
      <c r="P34" s="1093"/>
      <c r="Q34" s="1093"/>
      <c r="R34" s="1093"/>
      <c r="S34" s="1102"/>
      <c r="T34" s="498" t="s">
        <v>551</v>
      </c>
      <c r="U34" s="498" t="s">
        <v>552</v>
      </c>
      <c r="V34" s="498" t="s">
        <v>553</v>
      </c>
      <c r="W34" s="498" t="s">
        <v>554</v>
      </c>
      <c r="X34" s="498" t="s">
        <v>555</v>
      </c>
      <c r="Y34" s="498" t="s">
        <v>556</v>
      </c>
      <c r="Z34" s="498" t="s">
        <v>517</v>
      </c>
      <c r="AA34" s="498" t="s">
        <v>264</v>
      </c>
      <c r="AB34" s="499">
        <f t="shared" si="1"/>
        <v>15</v>
      </c>
      <c r="AC34" s="498" t="s">
        <v>265</v>
      </c>
      <c r="AD34" s="499">
        <f t="shared" si="2"/>
        <v>15</v>
      </c>
      <c r="AE34" s="498" t="s">
        <v>266</v>
      </c>
      <c r="AF34" s="499">
        <f t="shared" si="3"/>
        <v>15</v>
      </c>
      <c r="AG34" s="498" t="s">
        <v>267</v>
      </c>
      <c r="AH34" s="499">
        <f t="shared" si="4"/>
        <v>15</v>
      </c>
      <c r="AI34" s="498" t="s">
        <v>268</v>
      </c>
      <c r="AJ34" s="499">
        <f t="shared" si="5"/>
        <v>15</v>
      </c>
      <c r="AK34" s="498" t="s">
        <v>281</v>
      </c>
      <c r="AL34" s="499">
        <f t="shared" si="6"/>
        <v>15</v>
      </c>
      <c r="AM34" s="498" t="s">
        <v>270</v>
      </c>
      <c r="AN34" s="500">
        <f t="shared" si="7"/>
        <v>15</v>
      </c>
      <c r="AO34" s="501">
        <f t="shared" si="9"/>
        <v>105</v>
      </c>
      <c r="AP34" s="498" t="str">
        <f t="shared" si="29"/>
        <v>Fuerte</v>
      </c>
      <c r="AQ34" s="501" t="str">
        <f t="shared" si="29"/>
        <v>Fuerte</v>
      </c>
      <c r="AR34" s="501" t="str">
        <f t="shared" si="29"/>
        <v>Fuerte</v>
      </c>
      <c r="AS34" s="1106"/>
      <c r="AT34" s="1102"/>
      <c r="AU34" s="1096"/>
      <c r="AV34" s="1093"/>
      <c r="AW34" s="1102"/>
      <c r="AX34" s="1102"/>
      <c r="AY34" s="1093"/>
      <c r="AZ34" s="1093">
        <f t="shared" ref="AZ34:AZ36" si="56">IF(AX34=2,AV34+20,IF(AX34=3,AV34+30,IF(AX34=4,AV34+40,IF(AX34=5,AV34+50,AV34+10))))</f>
        <v>10</v>
      </c>
      <c r="BA34" s="1090"/>
      <c r="BB34" s="1135"/>
      <c r="BC34" s="1127"/>
      <c r="BD34" s="1127"/>
      <c r="BE34" s="1127"/>
      <c r="BF34" s="1130"/>
      <c r="BG34" s="1085"/>
      <c r="BH34" s="1099"/>
      <c r="BI34" s="1122"/>
      <c r="BJ34" s="1122"/>
      <c r="BK34" s="1085"/>
      <c r="BL34" s="1102"/>
      <c r="BM34" s="1102"/>
      <c r="BN34" s="1102"/>
      <c r="BO34" s="1102"/>
      <c r="BP34" s="1102"/>
      <c r="BQ34" s="1102"/>
      <c r="BR34" s="983"/>
      <c r="BS34" s="983"/>
      <c r="BT34" s="1119"/>
      <c r="BU34" s="945"/>
      <c r="BV34" s="1080"/>
      <c r="BW34" s="948"/>
      <c r="BX34" s="948"/>
      <c r="BY34" s="1113"/>
      <c r="BZ34" s="1113"/>
      <c r="CA34" s="1116"/>
    </row>
    <row r="35" spans="1:79" ht="61.5" customHeight="1">
      <c r="A35" s="1071"/>
      <c r="B35" s="1074"/>
      <c r="C35" s="1074"/>
      <c r="D35" s="1074"/>
      <c r="E35" s="900"/>
      <c r="F35" s="1077"/>
      <c r="G35" s="1077"/>
      <c r="H35" s="1096"/>
      <c r="I35" s="1093"/>
      <c r="J35" s="1099"/>
      <c r="K35" s="1093"/>
      <c r="L35" s="1093"/>
      <c r="M35" s="1090"/>
      <c r="N35" s="1093"/>
      <c r="O35" s="1093"/>
      <c r="P35" s="1093"/>
      <c r="Q35" s="1093"/>
      <c r="R35" s="1093"/>
      <c r="S35" s="1103"/>
      <c r="T35" s="1109" t="s">
        <v>564</v>
      </c>
      <c r="U35" s="1109" t="s">
        <v>565</v>
      </c>
      <c r="V35" s="1109" t="s">
        <v>566</v>
      </c>
      <c r="W35" s="1109" t="s">
        <v>1632</v>
      </c>
      <c r="X35" s="1109" t="s">
        <v>567</v>
      </c>
      <c r="Y35" s="1109" t="s">
        <v>568</v>
      </c>
      <c r="Z35" s="1109" t="s">
        <v>517</v>
      </c>
      <c r="AA35" s="1109" t="s">
        <v>264</v>
      </c>
      <c r="AB35" s="498">
        <f t="shared" si="1"/>
        <v>15</v>
      </c>
      <c r="AC35" s="1109" t="s">
        <v>265</v>
      </c>
      <c r="AD35" s="1109">
        <f t="shared" si="2"/>
        <v>15</v>
      </c>
      <c r="AE35" s="1109" t="s">
        <v>266</v>
      </c>
      <c r="AF35" s="1109">
        <f t="shared" si="3"/>
        <v>15</v>
      </c>
      <c r="AG35" s="1109" t="s">
        <v>267</v>
      </c>
      <c r="AH35" s="1109">
        <f t="shared" si="4"/>
        <v>15</v>
      </c>
      <c r="AI35" s="1109" t="s">
        <v>268</v>
      </c>
      <c r="AJ35" s="1109">
        <f t="shared" si="5"/>
        <v>15</v>
      </c>
      <c r="AK35" s="1109" t="s">
        <v>281</v>
      </c>
      <c r="AL35" s="498">
        <f t="shared" si="6"/>
        <v>15</v>
      </c>
      <c r="AM35" s="1109" t="s">
        <v>270</v>
      </c>
      <c r="AN35" s="1109">
        <f t="shared" si="7"/>
        <v>15</v>
      </c>
      <c r="AO35" s="1109">
        <f t="shared" si="9"/>
        <v>105</v>
      </c>
      <c r="AP35" s="1109" t="str">
        <f t="shared" si="29"/>
        <v>Fuerte</v>
      </c>
      <c r="AQ35" s="1109" t="str">
        <f t="shared" si="29"/>
        <v>Fuerte</v>
      </c>
      <c r="AR35" s="1109" t="str">
        <f t="shared" si="29"/>
        <v>Fuerte</v>
      </c>
      <c r="AS35" s="1106"/>
      <c r="AT35" s="1102"/>
      <c r="AU35" s="1096"/>
      <c r="AV35" s="1093"/>
      <c r="AW35" s="1102"/>
      <c r="AX35" s="1102"/>
      <c r="AY35" s="1093"/>
      <c r="AZ35" s="1093">
        <f t="shared" si="56"/>
        <v>10</v>
      </c>
      <c r="BA35" s="1090"/>
      <c r="BB35" s="1135"/>
      <c r="BC35" s="1127"/>
      <c r="BD35" s="1127"/>
      <c r="BE35" s="1127"/>
      <c r="BF35" s="1130"/>
      <c r="BG35" s="1085"/>
      <c r="BH35" s="1099"/>
      <c r="BI35" s="1122"/>
      <c r="BJ35" s="1122"/>
      <c r="BK35" s="1085"/>
      <c r="BL35" s="1102"/>
      <c r="BM35" s="1102"/>
      <c r="BN35" s="1102"/>
      <c r="BO35" s="1102"/>
      <c r="BP35" s="1102"/>
      <c r="BQ35" s="1102"/>
      <c r="BR35" s="983"/>
      <c r="BS35" s="983"/>
      <c r="BT35" s="1119"/>
      <c r="BU35" s="945"/>
      <c r="BV35" s="1080"/>
      <c r="BW35" s="948"/>
      <c r="BX35" s="948"/>
      <c r="BY35" s="1113"/>
      <c r="BZ35" s="1113"/>
      <c r="CA35" s="1116"/>
    </row>
    <row r="36" spans="1:79" ht="26.25" customHeight="1">
      <c r="A36" s="1071"/>
      <c r="B36" s="1074"/>
      <c r="C36" s="1074"/>
      <c r="D36" s="1074"/>
      <c r="E36" s="900"/>
      <c r="F36" s="1077"/>
      <c r="G36" s="1077"/>
      <c r="H36" s="1096"/>
      <c r="I36" s="1093"/>
      <c r="J36" s="1099"/>
      <c r="K36" s="1093"/>
      <c r="L36" s="1093"/>
      <c r="M36" s="1090"/>
      <c r="N36" s="1093"/>
      <c r="O36" s="1093"/>
      <c r="P36" s="1093"/>
      <c r="Q36" s="1093"/>
      <c r="R36" s="1093"/>
      <c r="S36" s="1103"/>
      <c r="T36" s="1110"/>
      <c r="U36" s="1110"/>
      <c r="V36" s="1110"/>
      <c r="W36" s="1110"/>
      <c r="X36" s="1110"/>
      <c r="Y36" s="1110"/>
      <c r="Z36" s="1110"/>
      <c r="AA36" s="1110"/>
      <c r="AB36" s="499" t="str">
        <f t="shared" si="1"/>
        <v/>
      </c>
      <c r="AC36" s="1110"/>
      <c r="AD36" s="1110" t="str">
        <f t="shared" si="2"/>
        <v/>
      </c>
      <c r="AE36" s="1110"/>
      <c r="AF36" s="1110" t="str">
        <f t="shared" si="3"/>
        <v/>
      </c>
      <c r="AG36" s="1110"/>
      <c r="AH36" s="1110" t="str">
        <f t="shared" si="4"/>
        <v/>
      </c>
      <c r="AI36" s="1110"/>
      <c r="AJ36" s="1110" t="str">
        <f t="shared" si="5"/>
        <v/>
      </c>
      <c r="AK36" s="1110"/>
      <c r="AL36" s="499" t="str">
        <f t="shared" si="6"/>
        <v/>
      </c>
      <c r="AM36" s="1110"/>
      <c r="AN36" s="1110" t="str">
        <f t="shared" si="7"/>
        <v/>
      </c>
      <c r="AO36" s="1110" t="e">
        <f t="shared" si="9"/>
        <v>#VALUE!</v>
      </c>
      <c r="AP36" s="1110"/>
      <c r="AQ36" s="1110"/>
      <c r="AR36" s="1110"/>
      <c r="AS36" s="1106"/>
      <c r="AT36" s="1102"/>
      <c r="AU36" s="1096"/>
      <c r="AV36" s="1093"/>
      <c r="AW36" s="1102"/>
      <c r="AX36" s="1102"/>
      <c r="AY36" s="1093"/>
      <c r="AZ36" s="1093">
        <f t="shared" si="56"/>
        <v>10</v>
      </c>
      <c r="BA36" s="1090"/>
      <c r="BB36" s="1135"/>
      <c r="BC36" s="1127"/>
      <c r="BD36" s="1127"/>
      <c r="BE36" s="1127"/>
      <c r="BF36" s="1130"/>
      <c r="BG36" s="1085"/>
      <c r="BH36" s="1099"/>
      <c r="BI36" s="1122"/>
      <c r="BJ36" s="1122"/>
      <c r="BK36" s="1085"/>
      <c r="BL36" s="1102"/>
      <c r="BM36" s="1102"/>
      <c r="BN36" s="1102"/>
      <c r="BO36" s="1102"/>
      <c r="BP36" s="1102"/>
      <c r="BQ36" s="1102"/>
      <c r="BR36" s="983"/>
      <c r="BS36" s="983"/>
      <c r="BT36" s="1119"/>
      <c r="BU36" s="945"/>
      <c r="BV36" s="1080"/>
      <c r="BW36" s="948"/>
      <c r="BX36" s="948"/>
      <c r="BY36" s="1113"/>
      <c r="BZ36" s="1113"/>
      <c r="CA36" s="1116"/>
    </row>
    <row r="37" spans="1:79" ht="26.25" customHeight="1" thickBot="1">
      <c r="A37" s="1072"/>
      <c r="B37" s="1075"/>
      <c r="C37" s="1075"/>
      <c r="D37" s="1075"/>
      <c r="E37" s="901"/>
      <c r="F37" s="1078"/>
      <c r="G37" s="1078"/>
      <c r="H37" s="1097"/>
      <c r="I37" s="1094"/>
      <c r="J37" s="1100"/>
      <c r="K37" s="1094"/>
      <c r="L37" s="1094"/>
      <c r="M37" s="1091"/>
      <c r="N37" s="1094"/>
      <c r="O37" s="1094"/>
      <c r="P37" s="1094"/>
      <c r="Q37" s="1094"/>
      <c r="R37" s="1094"/>
      <c r="S37" s="1104"/>
      <c r="T37" s="1111"/>
      <c r="U37" s="1111"/>
      <c r="V37" s="1111"/>
      <c r="W37" s="1111"/>
      <c r="X37" s="1111"/>
      <c r="Y37" s="1111"/>
      <c r="Z37" s="1111"/>
      <c r="AA37" s="1111"/>
      <c r="AB37" s="502" t="str">
        <f t="shared" si="1"/>
        <v/>
      </c>
      <c r="AC37" s="1111"/>
      <c r="AD37" s="1111" t="str">
        <f t="shared" si="2"/>
        <v/>
      </c>
      <c r="AE37" s="1111"/>
      <c r="AF37" s="1111" t="str">
        <f t="shared" si="3"/>
        <v/>
      </c>
      <c r="AG37" s="1111"/>
      <c r="AH37" s="1111" t="str">
        <f t="shared" si="4"/>
        <v/>
      </c>
      <c r="AI37" s="1111"/>
      <c r="AJ37" s="1111" t="str">
        <f t="shared" si="5"/>
        <v/>
      </c>
      <c r="AK37" s="1111"/>
      <c r="AL37" s="502" t="str">
        <f t="shared" si="6"/>
        <v/>
      </c>
      <c r="AM37" s="1111"/>
      <c r="AN37" s="1111" t="str">
        <f t="shared" si="7"/>
        <v/>
      </c>
      <c r="AO37" s="1111" t="e">
        <f t="shared" si="9"/>
        <v>#VALUE!</v>
      </c>
      <c r="AP37" s="1111"/>
      <c r="AQ37" s="1111"/>
      <c r="AR37" s="1111"/>
      <c r="AS37" s="1107"/>
      <c r="AT37" s="1108"/>
      <c r="AU37" s="1097"/>
      <c r="AV37" s="1094"/>
      <c r="AW37" s="1108"/>
      <c r="AX37" s="1108"/>
      <c r="AY37" s="1094"/>
      <c r="AZ37" s="1094"/>
      <c r="BA37" s="1091"/>
      <c r="BB37" s="1136"/>
      <c r="BC37" s="1128"/>
      <c r="BD37" s="1128"/>
      <c r="BE37" s="1128"/>
      <c r="BF37" s="1131"/>
      <c r="BG37" s="1125"/>
      <c r="BH37" s="1100"/>
      <c r="BI37" s="1123"/>
      <c r="BJ37" s="1123"/>
      <c r="BK37" s="1125"/>
      <c r="BL37" s="1108"/>
      <c r="BM37" s="1108"/>
      <c r="BN37" s="1108"/>
      <c r="BO37" s="1108"/>
      <c r="BP37" s="1108"/>
      <c r="BQ37" s="1108"/>
      <c r="BR37" s="984"/>
      <c r="BS37" s="984"/>
      <c r="BT37" s="1120"/>
      <c r="BU37" s="946"/>
      <c r="BV37" s="1133"/>
      <c r="BW37" s="949"/>
      <c r="BX37" s="948"/>
      <c r="BY37" s="1114"/>
      <c r="BZ37" s="1114"/>
      <c r="CA37" s="1117"/>
    </row>
    <row r="38" spans="1:79">
      <c r="S38" s="189"/>
      <c r="T38" s="189"/>
      <c r="AG38" s="188"/>
    </row>
    <row r="39" spans="1:79">
      <c r="S39" s="189"/>
      <c r="T39" s="189"/>
      <c r="AG39" s="188"/>
    </row>
    <row r="40" spans="1:79" hidden="1">
      <c r="S40" s="189"/>
      <c r="T40" s="189"/>
      <c r="AG40" s="188"/>
    </row>
    <row r="41" spans="1:79" ht="27" hidden="1" customHeight="1">
      <c r="S41" s="189"/>
      <c r="T41" s="189"/>
      <c r="AF41" s="142" t="s">
        <v>360</v>
      </c>
      <c r="AG41" s="188"/>
      <c r="AH41" s="142" t="s">
        <v>18</v>
      </c>
      <c r="AI41" s="142">
        <v>1</v>
      </c>
    </row>
    <row r="42" spans="1:79" ht="35.25" hidden="1" customHeight="1">
      <c r="S42" s="189"/>
      <c r="T42" s="189"/>
      <c r="AC42" s="142" t="s">
        <v>10</v>
      </c>
      <c r="AD42" s="142" t="s">
        <v>40</v>
      </c>
      <c r="AE42" s="142" t="s">
        <v>27</v>
      </c>
      <c r="AF42" s="142" t="s">
        <v>361</v>
      </c>
      <c r="AG42" s="188"/>
      <c r="AH42" s="142" t="s">
        <v>362</v>
      </c>
      <c r="AI42" s="142">
        <v>2</v>
      </c>
    </row>
    <row r="43" spans="1:79" ht="36.75" hidden="1" customHeight="1">
      <c r="S43" s="189" t="s">
        <v>1553</v>
      </c>
      <c r="T43" s="189"/>
      <c r="AC43" s="142" t="s">
        <v>13</v>
      </c>
      <c r="AD43" s="142" t="s">
        <v>20</v>
      </c>
      <c r="AE43" s="142" t="s">
        <v>119</v>
      </c>
      <c r="AF43" s="142" t="s">
        <v>318</v>
      </c>
      <c r="AG43" s="188"/>
      <c r="AH43" s="142" t="s">
        <v>319</v>
      </c>
      <c r="AI43" s="142">
        <v>3</v>
      </c>
    </row>
    <row r="44" spans="1:79" ht="38.25" hidden="1" customHeight="1">
      <c r="S44" s="189" t="s">
        <v>1554</v>
      </c>
      <c r="T44" s="189"/>
      <c r="AC44" s="142" t="s">
        <v>33</v>
      </c>
      <c r="AD44" s="142" t="s">
        <v>43</v>
      </c>
      <c r="AE44" s="142" t="s">
        <v>25</v>
      </c>
      <c r="AF44" s="142" t="s">
        <v>321</v>
      </c>
      <c r="AG44" s="188"/>
      <c r="AH44" s="142" t="s">
        <v>40</v>
      </c>
      <c r="AI44" s="142">
        <v>4</v>
      </c>
    </row>
    <row r="45" spans="1:79" ht="29.25" hidden="1" customHeight="1">
      <c r="S45" s="189" t="s">
        <v>1555</v>
      </c>
      <c r="T45" s="189"/>
      <c r="AC45" s="142" t="s">
        <v>57</v>
      </c>
      <c r="AD45" s="142" t="s">
        <v>18</v>
      </c>
      <c r="AE45" s="142" t="s">
        <v>323</v>
      </c>
      <c r="AF45" s="142" t="s">
        <v>324</v>
      </c>
      <c r="AG45" s="188"/>
      <c r="AH45" s="142" t="s">
        <v>57</v>
      </c>
      <c r="AI45" s="142">
        <v>5</v>
      </c>
    </row>
    <row r="46" spans="1:79" ht="30.75" hidden="1" customHeight="1">
      <c r="S46" s="189" t="s">
        <v>1556</v>
      </c>
      <c r="T46" s="189"/>
      <c r="AC46" s="142" t="s">
        <v>71</v>
      </c>
      <c r="AD46" s="142" t="s">
        <v>75</v>
      </c>
      <c r="AE46" s="142" t="s">
        <v>80</v>
      </c>
      <c r="AF46" s="142" t="s">
        <v>46</v>
      </c>
      <c r="AG46" s="188"/>
      <c r="AH46" s="142" t="s">
        <v>305</v>
      </c>
    </row>
    <row r="47" spans="1:79" ht="33" hidden="1" customHeight="1">
      <c r="AC47" s="142" t="s">
        <v>36</v>
      </c>
      <c r="AD47" s="142" t="s">
        <v>65</v>
      </c>
      <c r="AE47" s="142" t="s">
        <v>82</v>
      </c>
      <c r="AF47" s="142" t="s">
        <v>326</v>
      </c>
      <c r="AG47" s="188"/>
      <c r="AH47" s="142" t="s">
        <v>327</v>
      </c>
    </row>
    <row r="48" spans="1:79" ht="32.25" hidden="1" customHeight="1">
      <c r="AC48" s="142" t="s">
        <v>328</v>
      </c>
      <c r="AD48" s="142" t="s">
        <v>46</v>
      </c>
      <c r="AE48" s="142" t="s">
        <v>84</v>
      </c>
      <c r="AF48" s="142" t="s">
        <v>329</v>
      </c>
      <c r="AG48" s="188"/>
      <c r="AH48" s="142" t="s">
        <v>330</v>
      </c>
    </row>
    <row r="49" spans="30:34" ht="46.5" hidden="1" customHeight="1">
      <c r="AD49" s="142" t="s">
        <v>78</v>
      </c>
      <c r="AE49" s="142" t="s">
        <v>29</v>
      </c>
      <c r="AF49" s="142" t="s">
        <v>43</v>
      </c>
      <c r="AG49" s="188"/>
      <c r="AH49" s="142" t="s">
        <v>331</v>
      </c>
    </row>
    <row r="50" spans="30:34" ht="34.5" customHeight="1">
      <c r="AD50" s="142" t="s">
        <v>115</v>
      </c>
      <c r="AG50" s="249"/>
      <c r="AH50" s="142" t="s">
        <v>71</v>
      </c>
    </row>
    <row r="51" spans="30:34" ht="33" customHeight="1">
      <c r="AD51" s="142" t="s">
        <v>332</v>
      </c>
    </row>
    <row r="52" spans="30:34">
      <c r="AG52" s="249"/>
    </row>
    <row r="53" spans="30:34">
      <c r="AG53" s="249"/>
    </row>
    <row r="54" spans="30:34">
      <c r="AG54" s="249"/>
    </row>
    <row r="55" spans="30:34">
      <c r="AG55" s="249"/>
    </row>
    <row r="56" spans="30:34">
      <c r="AG56" s="249"/>
    </row>
    <row r="60" spans="30:34" ht="14.25" customHeight="1">
      <c r="AF60" s="142" t="s">
        <v>12</v>
      </c>
    </row>
    <row r="61" spans="30:34" ht="45">
      <c r="AF61" s="142" t="s">
        <v>15</v>
      </c>
    </row>
    <row r="63" spans="30:34" ht="12.75" customHeight="1">
      <c r="AF63" s="142" t="s">
        <v>23</v>
      </c>
    </row>
    <row r="64" spans="30:34" ht="20.25" customHeight="1">
      <c r="AF64" s="142" t="s">
        <v>130</v>
      </c>
    </row>
    <row r="98" spans="27:46" hidden="1"/>
    <row r="99" spans="27:46" hidden="1"/>
    <row r="100" spans="27:46" hidden="1"/>
    <row r="101" spans="27:46" hidden="1"/>
    <row r="102" spans="27:46" hidden="1"/>
    <row r="103" spans="27:46" hidden="1"/>
    <row r="104" spans="27:46" hidden="1"/>
    <row r="105" spans="27:46" hidden="1"/>
    <row r="106" spans="27:46" hidden="1"/>
    <row r="107" spans="27:46" hidden="1"/>
    <row r="108" spans="27:46" hidden="1"/>
    <row r="109" spans="27:46" hidden="1"/>
    <row r="110" spans="27:46" hidden="1"/>
    <row r="111" spans="27:46" ht="45" hidden="1">
      <c r="AA111" s="142" t="s">
        <v>264</v>
      </c>
      <c r="AB111" s="142">
        <v>15</v>
      </c>
      <c r="AC111" s="142" t="s">
        <v>265</v>
      </c>
      <c r="AD111" s="142">
        <v>15</v>
      </c>
      <c r="AE111" s="142" t="s">
        <v>266</v>
      </c>
      <c r="AG111" s="142" t="s">
        <v>267</v>
      </c>
      <c r="AI111" s="142" t="s">
        <v>268</v>
      </c>
      <c r="AK111" s="142" t="s">
        <v>281</v>
      </c>
      <c r="AM111" s="142" t="s">
        <v>270</v>
      </c>
      <c r="AQ111" s="142" t="s">
        <v>333</v>
      </c>
      <c r="AT111" s="142" t="s">
        <v>272</v>
      </c>
    </row>
    <row r="112" spans="27:46" ht="45" hidden="1">
      <c r="AA112" s="142" t="s">
        <v>334</v>
      </c>
      <c r="AB112" s="142">
        <v>10</v>
      </c>
      <c r="AC112" s="142" t="s">
        <v>335</v>
      </c>
      <c r="AD112" s="142">
        <v>0</v>
      </c>
      <c r="AE112" s="142" t="s">
        <v>336</v>
      </c>
      <c r="AG112" s="142" t="s">
        <v>337</v>
      </c>
      <c r="AI112" s="142" t="s">
        <v>338</v>
      </c>
      <c r="AK112" s="142" t="s">
        <v>269</v>
      </c>
      <c r="AM112" s="142" t="s">
        <v>339</v>
      </c>
      <c r="AQ112" s="142" t="s">
        <v>271</v>
      </c>
      <c r="AT112" s="142" t="s">
        <v>340</v>
      </c>
    </row>
    <row r="113" spans="28:46" hidden="1">
      <c r="AB113" s="142">
        <v>5</v>
      </c>
      <c r="AG113" s="142" t="s">
        <v>341</v>
      </c>
      <c r="AM113" s="142" t="s">
        <v>342</v>
      </c>
      <c r="AQ113" s="142" t="s">
        <v>343</v>
      </c>
      <c r="AT113" s="142" t="s">
        <v>299</v>
      </c>
    </row>
    <row r="114" spans="28:46" hidden="1"/>
    <row r="115" spans="28:46" hidden="1"/>
    <row r="116" spans="28:46" hidden="1"/>
    <row r="117" spans="28:46" hidden="1"/>
    <row r="118" spans="28:46" hidden="1"/>
    <row r="119" spans="28:46" hidden="1"/>
    <row r="120" spans="28:46" hidden="1"/>
    <row r="121" spans="28:46" hidden="1"/>
    <row r="122" spans="28:46" hidden="1"/>
    <row r="123" spans="28:46" hidden="1"/>
    <row r="124" spans="28:46" hidden="1"/>
    <row r="125" spans="28:46" hidden="1"/>
    <row r="126" spans="28:46" hidden="1"/>
    <row r="127" spans="28:46" hidden="1"/>
    <row r="128" spans="28:46" hidden="1"/>
    <row r="129" hidden="1"/>
    <row r="130" hidden="1"/>
    <row r="131" hidden="1"/>
    <row r="132" hidden="1"/>
    <row r="133" hidden="1"/>
  </sheetData>
  <mergeCells count="481">
    <mergeCell ref="BU5:BX6"/>
    <mergeCell ref="AJ35:AJ37"/>
    <mergeCell ref="AK35:AK37"/>
    <mergeCell ref="AM35:AM37"/>
    <mergeCell ref="AN35:AN37"/>
    <mergeCell ref="AO35:AO37"/>
    <mergeCell ref="AP35:AP37"/>
    <mergeCell ref="AZ28:AZ32"/>
    <mergeCell ref="BA28:BA32"/>
    <mergeCell ref="BB28:BB32"/>
    <mergeCell ref="AQ28:AQ32"/>
    <mergeCell ref="AR28:AR32"/>
    <mergeCell ref="AS28:AS32"/>
    <mergeCell ref="AT28:AT32"/>
    <mergeCell ref="AU28:AU32"/>
    <mergeCell ref="AV28:AV32"/>
    <mergeCell ref="AK28:AK32"/>
    <mergeCell ref="AL28:AL32"/>
    <mergeCell ref="AM28:AM32"/>
    <mergeCell ref="AN28:AN32"/>
    <mergeCell ref="BX13:BX17"/>
    <mergeCell ref="BV33:BV37"/>
    <mergeCell ref="BW33:BW37"/>
    <mergeCell ref="BY33:BY37"/>
    <mergeCell ref="BI33:BI37"/>
    <mergeCell ref="AX33:AX37"/>
    <mergeCell ref="AY33:AY37"/>
    <mergeCell ref="AZ33:AZ37"/>
    <mergeCell ref="BA33:BA37"/>
    <mergeCell ref="BB33:BB37"/>
    <mergeCell ref="BC33:BC37"/>
    <mergeCell ref="BY28:BY32"/>
    <mergeCell ref="BW23:BW27"/>
    <mergeCell ref="BY23:BY27"/>
    <mergeCell ref="BW18:BW22"/>
    <mergeCell ref="BY18:BY22"/>
    <mergeCell ref="BE18:BE22"/>
    <mergeCell ref="BF18:BF22"/>
    <mergeCell ref="BX18:BX22"/>
    <mergeCell ref="BX23:BX27"/>
    <mergeCell ref="BX28:BX32"/>
    <mergeCell ref="BX33:BX37"/>
    <mergeCell ref="BZ33:BZ37"/>
    <mergeCell ref="CA33:CA37"/>
    <mergeCell ref="T35:T37"/>
    <mergeCell ref="U35:U37"/>
    <mergeCell ref="V35:V37"/>
    <mergeCell ref="W35:W37"/>
    <mergeCell ref="X35:X37"/>
    <mergeCell ref="BP33:BP37"/>
    <mergeCell ref="BQ33:BQ37"/>
    <mergeCell ref="BR33:BR37"/>
    <mergeCell ref="BS33:BS37"/>
    <mergeCell ref="BT33:BT37"/>
    <mergeCell ref="BU33:BU37"/>
    <mergeCell ref="BJ33:BJ37"/>
    <mergeCell ref="BK33:BK37"/>
    <mergeCell ref="BL33:BL37"/>
    <mergeCell ref="BM33:BM37"/>
    <mergeCell ref="BN33:BN37"/>
    <mergeCell ref="BO33:BO37"/>
    <mergeCell ref="BD33:BD37"/>
    <mergeCell ref="BE33:BE37"/>
    <mergeCell ref="BF33:BF37"/>
    <mergeCell ref="BG33:BG37"/>
    <mergeCell ref="BH33:BH37"/>
    <mergeCell ref="S33:S37"/>
    <mergeCell ref="AS33:AS37"/>
    <mergeCell ref="AT33:AT37"/>
    <mergeCell ref="AU33:AU37"/>
    <mergeCell ref="AV33:AV37"/>
    <mergeCell ref="AW33:AW37"/>
    <mergeCell ref="Y35:Y37"/>
    <mergeCell ref="Z35:Z37"/>
    <mergeCell ref="AA35:AA37"/>
    <mergeCell ref="AC35:AC37"/>
    <mergeCell ref="AD35:AD37"/>
    <mergeCell ref="AE35:AE37"/>
    <mergeCell ref="AF35:AF37"/>
    <mergeCell ref="AG35:AG37"/>
    <mergeCell ref="AH35:AH37"/>
    <mergeCell ref="AI35:AI37"/>
    <mergeCell ref="AQ35:AQ37"/>
    <mergeCell ref="AR35:AR37"/>
    <mergeCell ref="M33:M37"/>
    <mergeCell ref="N33:N37"/>
    <mergeCell ref="O33:O37"/>
    <mergeCell ref="P33:P37"/>
    <mergeCell ref="Q33:Q37"/>
    <mergeCell ref="R33:R37"/>
    <mergeCell ref="G33:G37"/>
    <mergeCell ref="H33:H37"/>
    <mergeCell ref="I33:I37"/>
    <mergeCell ref="J33:J37"/>
    <mergeCell ref="K33:K37"/>
    <mergeCell ref="L33:L37"/>
    <mergeCell ref="A33:A37"/>
    <mergeCell ref="B33:B37"/>
    <mergeCell ref="C33:C37"/>
    <mergeCell ref="D33:D37"/>
    <mergeCell ref="E33:E37"/>
    <mergeCell ref="F33:F37"/>
    <mergeCell ref="BU28:BU32"/>
    <mergeCell ref="BV28:BV32"/>
    <mergeCell ref="BW28:BW32"/>
    <mergeCell ref="BI28:BI32"/>
    <mergeCell ref="BJ28:BJ32"/>
    <mergeCell ref="BK28:BK32"/>
    <mergeCell ref="BL28:BL32"/>
    <mergeCell ref="BM28:BM32"/>
    <mergeCell ref="BN28:BN32"/>
    <mergeCell ref="BC28:BC32"/>
    <mergeCell ref="BD28:BD32"/>
    <mergeCell ref="BE28:BE32"/>
    <mergeCell ref="BF28:BF32"/>
    <mergeCell ref="BG28:BG32"/>
    <mergeCell ref="BH28:BH32"/>
    <mergeCell ref="AW28:AW32"/>
    <mergeCell ref="AX28:AX32"/>
    <mergeCell ref="AY28:AY32"/>
    <mergeCell ref="V28:V32"/>
    <mergeCell ref="W28:W32"/>
    <mergeCell ref="BZ28:BZ32"/>
    <mergeCell ref="CA28:CA32"/>
    <mergeCell ref="BO28:BO32"/>
    <mergeCell ref="BP28:BP32"/>
    <mergeCell ref="BQ28:BQ32"/>
    <mergeCell ref="BR28:BR32"/>
    <mergeCell ref="BS28:BS32"/>
    <mergeCell ref="BT28:BT32"/>
    <mergeCell ref="AE28:AE32"/>
    <mergeCell ref="AF28:AF32"/>
    <mergeCell ref="AG28:AG32"/>
    <mergeCell ref="AH28:AH32"/>
    <mergeCell ref="AI28:AI32"/>
    <mergeCell ref="AJ28:AJ32"/>
    <mergeCell ref="AO28:AO32"/>
    <mergeCell ref="AP28:AP32"/>
    <mergeCell ref="BH23:BH27"/>
    <mergeCell ref="BI23:BI27"/>
    <mergeCell ref="L28:L32"/>
    <mergeCell ref="M28:M32"/>
    <mergeCell ref="N28:N32"/>
    <mergeCell ref="O28:O32"/>
    <mergeCell ref="P28:P32"/>
    <mergeCell ref="Q28:Q32"/>
    <mergeCell ref="F28:F32"/>
    <mergeCell ref="G28:G32"/>
    <mergeCell ref="H28:H32"/>
    <mergeCell ref="I28:I32"/>
    <mergeCell ref="J28:J32"/>
    <mergeCell ref="K28:K32"/>
    <mergeCell ref="X28:X32"/>
    <mergeCell ref="Y28:Y32"/>
    <mergeCell ref="Z28:Z32"/>
    <mergeCell ref="AA28:AA32"/>
    <mergeCell ref="AC28:AC32"/>
    <mergeCell ref="AD28:AD32"/>
    <mergeCell ref="R28:R32"/>
    <mergeCell ref="S28:S32"/>
    <mergeCell ref="T28:T32"/>
    <mergeCell ref="U28:U32"/>
    <mergeCell ref="AY23:AY27"/>
    <mergeCell ref="AZ23:AZ27"/>
    <mergeCell ref="BA23:BA27"/>
    <mergeCell ref="BB23:BB27"/>
    <mergeCell ref="BC23:BC27"/>
    <mergeCell ref="BD23:BD27"/>
    <mergeCell ref="AS23:AS27"/>
    <mergeCell ref="AT23:AT27"/>
    <mergeCell ref="AU23:AU27"/>
    <mergeCell ref="AV23:AV27"/>
    <mergeCell ref="AW23:AW27"/>
    <mergeCell ref="AX23:AX27"/>
    <mergeCell ref="CA23:CA27"/>
    <mergeCell ref="AL26:AL27"/>
    <mergeCell ref="A28:A32"/>
    <mergeCell ref="B28:B32"/>
    <mergeCell ref="C28:C32"/>
    <mergeCell ref="D28:D32"/>
    <mergeCell ref="E28:E32"/>
    <mergeCell ref="BQ23:BQ27"/>
    <mergeCell ref="BR23:BR27"/>
    <mergeCell ref="BS23:BS27"/>
    <mergeCell ref="BT23:BT27"/>
    <mergeCell ref="BU23:BU27"/>
    <mergeCell ref="BV23:BV27"/>
    <mergeCell ref="BK23:BK27"/>
    <mergeCell ref="BL23:BL27"/>
    <mergeCell ref="BM23:BM27"/>
    <mergeCell ref="BN23:BN27"/>
    <mergeCell ref="BO23:BO27"/>
    <mergeCell ref="BP23:BP27"/>
    <mergeCell ref="BE23:BE27"/>
    <mergeCell ref="BF23:BF27"/>
    <mergeCell ref="BG23:BG27"/>
    <mergeCell ref="BZ23:BZ27"/>
    <mergeCell ref="BJ23:BJ27"/>
    <mergeCell ref="AM23:AM24"/>
    <mergeCell ref="AP23:AP24"/>
    <mergeCell ref="AQ23:AQ24"/>
    <mergeCell ref="AR23:AR24"/>
    <mergeCell ref="AE23:AE24"/>
    <mergeCell ref="AF23:AF24"/>
    <mergeCell ref="AG23:AG24"/>
    <mergeCell ref="AH23:AH24"/>
    <mergeCell ref="AI23:AI24"/>
    <mergeCell ref="AJ23:AJ24"/>
    <mergeCell ref="AK23:AK24"/>
    <mergeCell ref="AL23:AL24"/>
    <mergeCell ref="Y23:Y24"/>
    <mergeCell ref="Z23:Z24"/>
    <mergeCell ref="AA23:AA24"/>
    <mergeCell ref="AB23:AB24"/>
    <mergeCell ref="AC23:AC24"/>
    <mergeCell ref="AD23:AD24"/>
    <mergeCell ref="S23:S27"/>
    <mergeCell ref="T23:T24"/>
    <mergeCell ref="U23:U24"/>
    <mergeCell ref="V23:V24"/>
    <mergeCell ref="W23:W24"/>
    <mergeCell ref="X23:X24"/>
    <mergeCell ref="M23:M27"/>
    <mergeCell ref="N23:N27"/>
    <mergeCell ref="O23:O27"/>
    <mergeCell ref="P23:P27"/>
    <mergeCell ref="Q23:Q27"/>
    <mergeCell ref="R23:R27"/>
    <mergeCell ref="G23:G27"/>
    <mergeCell ref="H23:H27"/>
    <mergeCell ref="I23:I27"/>
    <mergeCell ref="J23:J27"/>
    <mergeCell ref="K23:K27"/>
    <mergeCell ref="L23:L27"/>
    <mergeCell ref="BZ18:BZ22"/>
    <mergeCell ref="CA18:CA22"/>
    <mergeCell ref="A23:A27"/>
    <mergeCell ref="B23:B27"/>
    <mergeCell ref="C23:C27"/>
    <mergeCell ref="D23:D27"/>
    <mergeCell ref="E23:E27"/>
    <mergeCell ref="F23:F27"/>
    <mergeCell ref="BQ18:BQ22"/>
    <mergeCell ref="BR18:BR22"/>
    <mergeCell ref="BS18:BS22"/>
    <mergeCell ref="BT18:BT22"/>
    <mergeCell ref="BU18:BU22"/>
    <mergeCell ref="BV18:BV22"/>
    <mergeCell ref="BH18:BH22"/>
    <mergeCell ref="BL18:BL22"/>
    <mergeCell ref="BM18:BM22"/>
    <mergeCell ref="BN18:BN22"/>
    <mergeCell ref="BO18:BO22"/>
    <mergeCell ref="BP18:BP22"/>
    <mergeCell ref="BA18:BA22"/>
    <mergeCell ref="BB18:BB22"/>
    <mergeCell ref="BC18:BC22"/>
    <mergeCell ref="BD18:BD22"/>
    <mergeCell ref="AX18:AX22"/>
    <mergeCell ref="AY18:AY22"/>
    <mergeCell ref="AZ18:AZ22"/>
    <mergeCell ref="AM18:AM22"/>
    <mergeCell ref="AP18:AP22"/>
    <mergeCell ref="AQ18:AQ22"/>
    <mergeCell ref="AR18:AR22"/>
    <mergeCell ref="AS18:AS22"/>
    <mergeCell ref="AT18:AT22"/>
    <mergeCell ref="AU18:AU22"/>
    <mergeCell ref="AV18:AV22"/>
    <mergeCell ref="AW18:AW22"/>
    <mergeCell ref="AA18:AA22"/>
    <mergeCell ref="AC18:AC22"/>
    <mergeCell ref="AE18:AE22"/>
    <mergeCell ref="AG18:AG22"/>
    <mergeCell ref="AI18:AI22"/>
    <mergeCell ref="AK18:AK22"/>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BZ13:BZ17"/>
    <mergeCell ref="CA13:CA17"/>
    <mergeCell ref="A18:A22"/>
    <mergeCell ref="B18:B22"/>
    <mergeCell ref="C18:C22"/>
    <mergeCell ref="D18:D22"/>
    <mergeCell ref="E18:E22"/>
    <mergeCell ref="F18:F22"/>
    <mergeCell ref="G18:G22"/>
    <mergeCell ref="H18:H22"/>
    <mergeCell ref="BS13:BS17"/>
    <mergeCell ref="BT13:BT17"/>
    <mergeCell ref="BU13:BU17"/>
    <mergeCell ref="BV13:BV17"/>
    <mergeCell ref="BW13:BW17"/>
    <mergeCell ref="BY13:BY17"/>
    <mergeCell ref="BM13:BM17"/>
    <mergeCell ref="BN13:BN17"/>
    <mergeCell ref="BO13:BO17"/>
    <mergeCell ref="BP13:BP17"/>
    <mergeCell ref="BQ13:BQ17"/>
    <mergeCell ref="BR13:BR17"/>
    <mergeCell ref="BC13:BC17"/>
    <mergeCell ref="BD13:BD17"/>
    <mergeCell ref="BE13:BE17"/>
    <mergeCell ref="BF13:BF17"/>
    <mergeCell ref="BH13:BH17"/>
    <mergeCell ref="BL13:BL17"/>
    <mergeCell ref="AW13:AW17"/>
    <mergeCell ref="AX13:AX17"/>
    <mergeCell ref="AY13:AY17"/>
    <mergeCell ref="AZ13:AZ17"/>
    <mergeCell ref="BA13:BA17"/>
    <mergeCell ref="BB13:BB17"/>
    <mergeCell ref="AQ13:AQ17"/>
    <mergeCell ref="AR13:AR17"/>
    <mergeCell ref="AS13:AS17"/>
    <mergeCell ref="AT13:AT17"/>
    <mergeCell ref="AU13:AU17"/>
    <mergeCell ref="AV13:AV17"/>
    <mergeCell ref="AK13:AK17"/>
    <mergeCell ref="AL13:AL17"/>
    <mergeCell ref="AM13:AM17"/>
    <mergeCell ref="AN13:AN17"/>
    <mergeCell ref="AO13:AO17"/>
    <mergeCell ref="AP13:AP17"/>
    <mergeCell ref="AE13:AE17"/>
    <mergeCell ref="AF13:AF17"/>
    <mergeCell ref="AG13:AG17"/>
    <mergeCell ref="AH13:AH17"/>
    <mergeCell ref="AI13:AI17"/>
    <mergeCell ref="AJ13:AJ17"/>
    <mergeCell ref="Y13:Y17"/>
    <mergeCell ref="Z13:Z17"/>
    <mergeCell ref="AA13:AA17"/>
    <mergeCell ref="AB13:AB17"/>
    <mergeCell ref="AC13:AC17"/>
    <mergeCell ref="AD13:AD17"/>
    <mergeCell ref="S13:S17"/>
    <mergeCell ref="T13:T17"/>
    <mergeCell ref="U13:U17"/>
    <mergeCell ref="V13:V17"/>
    <mergeCell ref="W13:W17"/>
    <mergeCell ref="X13:X17"/>
    <mergeCell ref="M13:M17"/>
    <mergeCell ref="N13:N17"/>
    <mergeCell ref="O13:O17"/>
    <mergeCell ref="P13:P17"/>
    <mergeCell ref="Q13:Q17"/>
    <mergeCell ref="R13:R17"/>
    <mergeCell ref="G13:G17"/>
    <mergeCell ref="H13:H17"/>
    <mergeCell ref="I13:I17"/>
    <mergeCell ref="J13:J17"/>
    <mergeCell ref="K13:K17"/>
    <mergeCell ref="L13:L17"/>
    <mergeCell ref="A13:A17"/>
    <mergeCell ref="B13:B17"/>
    <mergeCell ref="C13:C17"/>
    <mergeCell ref="D13:D17"/>
    <mergeCell ref="E13:E17"/>
    <mergeCell ref="F13:F17"/>
    <mergeCell ref="BW8:BW12"/>
    <mergeCell ref="BY8:BY12"/>
    <mergeCell ref="BZ8:BZ12"/>
    <mergeCell ref="BH8:BH12"/>
    <mergeCell ref="BA8:BA12"/>
    <mergeCell ref="BB8:BB12"/>
    <mergeCell ref="BC8:BC12"/>
    <mergeCell ref="BD8:BD12"/>
    <mergeCell ref="BE8:BE12"/>
    <mergeCell ref="BF8:BF12"/>
    <mergeCell ref="BX8:BX12"/>
    <mergeCell ref="AU8:AU12"/>
    <mergeCell ref="AV8:AV12"/>
    <mergeCell ref="AW8:AW12"/>
    <mergeCell ref="AX8:AX12"/>
    <mergeCell ref="AY8:AY12"/>
    <mergeCell ref="AZ8:AZ12"/>
    <mergeCell ref="AM8:AM12"/>
    <mergeCell ref="AP8:AP12"/>
    <mergeCell ref="CA8:CA12"/>
    <mergeCell ref="BI9:BI12"/>
    <mergeCell ref="BJ9:BJ12"/>
    <mergeCell ref="BK9:BK12"/>
    <mergeCell ref="BQ8:BQ12"/>
    <mergeCell ref="BR8:BR12"/>
    <mergeCell ref="BS8:BS12"/>
    <mergeCell ref="BT8:BT12"/>
    <mergeCell ref="BU8:BU12"/>
    <mergeCell ref="BV8:BV12"/>
    <mergeCell ref="BL8:BL12"/>
    <mergeCell ref="BM8:BM12"/>
    <mergeCell ref="BN8:BN12"/>
    <mergeCell ref="BO8:BO12"/>
    <mergeCell ref="BP8:BP12"/>
    <mergeCell ref="AQ8:AQ12"/>
    <mergeCell ref="AR8:AR12"/>
    <mergeCell ref="AS8:AS12"/>
    <mergeCell ref="AT8:AT12"/>
    <mergeCell ref="AG8:AG12"/>
    <mergeCell ref="AH8:AH12"/>
    <mergeCell ref="AI8:AI12"/>
    <mergeCell ref="AJ8:AJ12"/>
    <mergeCell ref="AK8:AK12"/>
    <mergeCell ref="AL8:AL12"/>
    <mergeCell ref="N8:N12"/>
    <mergeCell ref="AA8:AA12"/>
    <mergeCell ref="AB8:AB12"/>
    <mergeCell ref="AC8:AC12"/>
    <mergeCell ref="AD8:AD12"/>
    <mergeCell ref="AE8:AE12"/>
    <mergeCell ref="AF8:AF12"/>
    <mergeCell ref="U8:U12"/>
    <mergeCell ref="V8:V12"/>
    <mergeCell ref="W8:W12"/>
    <mergeCell ref="X8:X12"/>
    <mergeCell ref="Y8:Y12"/>
    <mergeCell ref="Z8:Z12"/>
    <mergeCell ref="AQ6:AQ7"/>
    <mergeCell ref="AR6:AR7"/>
    <mergeCell ref="AS6:AS7"/>
    <mergeCell ref="AU7:AV7"/>
    <mergeCell ref="AX7:AY7"/>
    <mergeCell ref="A8:A12"/>
    <mergeCell ref="B8:B12"/>
    <mergeCell ref="C8:C12"/>
    <mergeCell ref="D8:D12"/>
    <mergeCell ref="E8:E12"/>
    <mergeCell ref="F8:F12"/>
    <mergeCell ref="G8:G12"/>
    <mergeCell ref="H8:H12"/>
    <mergeCell ref="O8:O12"/>
    <mergeCell ref="P8:P12"/>
    <mergeCell ref="Q8:Q12"/>
    <mergeCell ref="R8:R12"/>
    <mergeCell ref="S8:S12"/>
    <mergeCell ref="T8:T12"/>
    <mergeCell ref="I8:I12"/>
    <mergeCell ref="J8:J12"/>
    <mergeCell ref="K8:K12"/>
    <mergeCell ref="L8:L12"/>
    <mergeCell ref="M8:M12"/>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s>
  <conditionalFormatting sqref="I8">
    <cfRule type="cellIs" dxfId="1417" priority="540" operator="equal">
      <formula>"RARA VEZ"</formula>
    </cfRule>
    <cfRule type="cellIs" dxfId="1416" priority="541" operator="equal">
      <formula>"IMPROBABLE"</formula>
    </cfRule>
    <cfRule type="cellIs" dxfId="1415" priority="542" operator="equal">
      <formula>"POSIBLE"</formula>
    </cfRule>
    <cfRule type="cellIs" dxfId="1414" priority="543" operator="equal">
      <formula>"PROBABLE"</formula>
    </cfRule>
    <cfRule type="cellIs" dxfId="1413" priority="544" operator="equal">
      <formula>"CASI SEGURO"</formula>
    </cfRule>
  </conditionalFormatting>
  <conditionalFormatting sqref="K8:L8">
    <cfRule type="containsText" dxfId="1412" priority="537" stopIfTrue="1" operator="containsText" text="ALTA">
      <formula>NOT(ISERROR(SEARCH("ALTA",K8)))</formula>
    </cfRule>
    <cfRule type="containsText" dxfId="1411" priority="538" stopIfTrue="1" operator="containsText" text="MEDIA">
      <formula>NOT(ISERROR(SEARCH("MEDIA",K8)))</formula>
    </cfRule>
    <cfRule type="containsText" dxfId="1410" priority="539" stopIfTrue="1" operator="containsText" text="BAJA">
      <formula>NOT(ISERROR(SEARCH("BAJA",K8)))</formula>
    </cfRule>
  </conditionalFormatting>
  <conditionalFormatting sqref="K8:L8">
    <cfRule type="containsText" dxfId="1409" priority="532" stopIfTrue="1" operator="containsText" text="ALTO">
      <formula>NOT(ISERROR(SEARCH("ALTO",K8)))</formula>
    </cfRule>
    <cfRule type="containsText" dxfId="1408" priority="533" stopIfTrue="1" operator="containsText" text="ALTO">
      <formula>NOT(ISERROR(SEARCH("ALTO",K8)))</formula>
    </cfRule>
    <cfRule type="containsText" dxfId="1407" priority="534" stopIfTrue="1" operator="containsText" text="MEDIO">
      <formula>NOT(ISERROR(SEARCH("MEDIO",K8)))</formula>
    </cfRule>
    <cfRule type="containsText" dxfId="1406" priority="535" stopIfTrue="1" operator="containsText" text="MEDIO">
      <formula>NOT(ISERROR(SEARCH("MEDIO",K8)))</formula>
    </cfRule>
    <cfRule type="containsText" dxfId="1405" priority="536" stopIfTrue="1" operator="containsText" text="BAJO">
      <formula>NOT(ISERROR(SEARCH("BAJO",K8)))</formula>
    </cfRule>
  </conditionalFormatting>
  <conditionalFormatting sqref="K8:L8">
    <cfRule type="cellIs" dxfId="1404" priority="527" operator="equal">
      <formula>"INSIGNIFICANTE"</formula>
    </cfRule>
    <cfRule type="cellIs" dxfId="1403" priority="528" operator="equal">
      <formula>"MENOR"</formula>
    </cfRule>
    <cfRule type="cellIs" dxfId="1402" priority="529" operator="equal">
      <formula>"MODERADO"</formula>
    </cfRule>
    <cfRule type="cellIs" dxfId="1401" priority="530" operator="equal">
      <formula>"MAYOR"</formula>
    </cfRule>
    <cfRule type="cellIs" dxfId="1400" priority="531" operator="equal">
      <formula>"CATASTRÓFICO"</formula>
    </cfRule>
  </conditionalFormatting>
  <conditionalFormatting sqref="M8">
    <cfRule type="cellIs" dxfId="1399" priority="502" operator="equal">
      <formula>"EXTREMA 5:5"</formula>
    </cfRule>
    <cfRule type="cellIs" dxfId="1398" priority="503" operator="equal">
      <formula>"EXTREMA 4:5"</formula>
    </cfRule>
    <cfRule type="cellIs" dxfId="1397" priority="504" operator="equal">
      <formula>"EXTREMA 3:5"</formula>
    </cfRule>
    <cfRule type="cellIs" dxfId="1396" priority="505" operator="equal">
      <formula>"EXTREMA 2:5"</formula>
    </cfRule>
    <cfRule type="cellIs" dxfId="1395" priority="506" operator="equal">
      <formula>"EXTREMA 5:4"</formula>
    </cfRule>
    <cfRule type="cellIs" dxfId="1394" priority="507" operator="equal">
      <formula>"EXTREMA 4:4"</formula>
    </cfRule>
    <cfRule type="cellIs" dxfId="1393" priority="508" operator="equal">
      <formula>"EXTREMA 3:4"</formula>
    </cfRule>
    <cfRule type="cellIs" dxfId="1392" priority="509" operator="equal">
      <formula>"EXTREMA 5:3"</formula>
    </cfRule>
    <cfRule type="cellIs" dxfId="1391" priority="510" operator="equal">
      <formula>"ALTA 1:5"</formula>
    </cfRule>
    <cfRule type="cellIs" dxfId="1390" priority="511" operator="equal">
      <formula>"ALTA 2:4"</formula>
    </cfRule>
    <cfRule type="cellIs" dxfId="1389" priority="512" operator="equal">
      <formula>"ALTA 1:4"</formula>
    </cfRule>
    <cfRule type="cellIs" dxfId="1388" priority="513" operator="equal">
      <formula>"ALTA 4:3"</formula>
    </cfRule>
    <cfRule type="cellIs" dxfId="1387" priority="514" operator="equal">
      <formula>"ALTA 3:3"</formula>
    </cfRule>
    <cfRule type="cellIs" dxfId="1386" priority="515" operator="equal">
      <formula>"ALTA 5:2"</formula>
    </cfRule>
    <cfRule type="cellIs" dxfId="1385" priority="516" operator="equal">
      <formula>"ALTA 4:2"</formula>
    </cfRule>
    <cfRule type="cellIs" dxfId="1384" priority="517" operator="equal">
      <formula>"ALTA 5:1"</formula>
    </cfRule>
    <cfRule type="cellIs" dxfId="1383" priority="518" operator="equal">
      <formula>"MODERADA 2:3"</formula>
    </cfRule>
    <cfRule type="cellIs" dxfId="1382" priority="519" operator="equal">
      <formula>"MODERADA 1:3"</formula>
    </cfRule>
    <cfRule type="cellIs" dxfId="1381" priority="520" operator="equal">
      <formula>"MODERADA 3:2"</formula>
    </cfRule>
    <cfRule type="cellIs" dxfId="1380" priority="521" operator="equal">
      <formula>"MODERADA 4:1"</formula>
    </cfRule>
    <cfRule type="cellIs" dxfId="1379" priority="522" operator="equal">
      <formula>"BAJA 2:2"</formula>
    </cfRule>
    <cfRule type="cellIs" dxfId="1378" priority="523" operator="equal">
      <formula>"BAJA 1:2"</formula>
    </cfRule>
    <cfRule type="cellIs" dxfId="1377" priority="524" operator="equal">
      <formula>"BAJA 3:1"</formula>
    </cfRule>
    <cfRule type="cellIs" dxfId="1376" priority="525" operator="equal">
      <formula>"BAJA 2:1"</formula>
    </cfRule>
    <cfRule type="cellIs" dxfId="1375" priority="526" operator="equal">
      <formula>"BAJA 1:1"</formula>
    </cfRule>
  </conditionalFormatting>
  <conditionalFormatting sqref="AV8">
    <cfRule type="cellIs" dxfId="1374" priority="497" operator="equal">
      <formula>"RARA VEZ"</formula>
    </cfRule>
    <cfRule type="cellIs" dxfId="1373" priority="498" operator="equal">
      <formula>"IMPROBABLE"</formula>
    </cfRule>
    <cfRule type="cellIs" dxfId="1372" priority="499" operator="equal">
      <formula>"POSIBLE"</formula>
    </cfRule>
    <cfRule type="cellIs" dxfId="1371" priority="500" operator="equal">
      <formula>"PROBABLE"</formula>
    </cfRule>
    <cfRule type="cellIs" dxfId="1370" priority="501" operator="equal">
      <formula>"CASI SEGURO"</formula>
    </cfRule>
  </conditionalFormatting>
  <conditionalFormatting sqref="AY8">
    <cfRule type="containsText" dxfId="1369" priority="494" stopIfTrue="1" operator="containsText" text="ALTA">
      <formula>NOT(ISERROR(SEARCH("ALTA",AY8)))</formula>
    </cfRule>
    <cfRule type="containsText" dxfId="1368" priority="495" stopIfTrue="1" operator="containsText" text="MEDIA">
      <formula>NOT(ISERROR(SEARCH("MEDIA",AY8)))</formula>
    </cfRule>
    <cfRule type="containsText" dxfId="1367" priority="496" stopIfTrue="1" operator="containsText" text="BAJA">
      <formula>NOT(ISERROR(SEARCH("BAJA",AY8)))</formula>
    </cfRule>
  </conditionalFormatting>
  <conditionalFormatting sqref="AY8">
    <cfRule type="containsText" dxfId="1366" priority="489" stopIfTrue="1" operator="containsText" text="ALTO">
      <formula>NOT(ISERROR(SEARCH("ALTO",AY8)))</formula>
    </cfRule>
    <cfRule type="containsText" dxfId="1365" priority="490" stopIfTrue="1" operator="containsText" text="ALTO">
      <formula>NOT(ISERROR(SEARCH("ALTO",AY8)))</formula>
    </cfRule>
    <cfRule type="containsText" dxfId="1364" priority="491" stopIfTrue="1" operator="containsText" text="MEDIO">
      <formula>NOT(ISERROR(SEARCH("MEDIO",AY8)))</formula>
    </cfRule>
    <cfRule type="containsText" dxfId="1363" priority="492" stopIfTrue="1" operator="containsText" text="MEDIO">
      <formula>NOT(ISERROR(SEARCH("MEDIO",AY8)))</formula>
    </cfRule>
    <cfRule type="containsText" dxfId="1362" priority="493" stopIfTrue="1" operator="containsText" text="BAJO">
      <formula>NOT(ISERROR(SEARCH("BAJO",AY8)))</formula>
    </cfRule>
  </conditionalFormatting>
  <conditionalFormatting sqref="AY8">
    <cfRule type="cellIs" dxfId="1361" priority="484" operator="equal">
      <formula>"INSIGNIFICANTE"</formula>
    </cfRule>
    <cfRule type="cellIs" dxfId="1360" priority="485" operator="equal">
      <formula>"MENOR"</formula>
    </cfRule>
    <cfRule type="cellIs" dxfId="1359" priority="486" operator="equal">
      <formula>"MODERADO"</formula>
    </cfRule>
    <cfRule type="cellIs" dxfId="1358" priority="487" operator="equal">
      <formula>"MAYOR"</formula>
    </cfRule>
    <cfRule type="cellIs" dxfId="1357" priority="488" operator="equal">
      <formula>"CATASTRÓFICO"</formula>
    </cfRule>
  </conditionalFormatting>
  <conditionalFormatting sqref="BA8">
    <cfRule type="cellIs" dxfId="1356" priority="459" operator="equal">
      <formula>"EXTREMA 5:5"</formula>
    </cfRule>
    <cfRule type="cellIs" dxfId="1355" priority="460" operator="equal">
      <formula>"EXTREMA 4:5"</formula>
    </cfRule>
    <cfRule type="cellIs" dxfId="1354" priority="461" operator="equal">
      <formula>"EXTREMA 3:5"</formula>
    </cfRule>
    <cfRule type="cellIs" dxfId="1353" priority="462" operator="equal">
      <formula>"EXTREMA 2:5"</formula>
    </cfRule>
    <cfRule type="cellIs" dxfId="1352" priority="463" operator="equal">
      <formula>"EXTREMA 5:4"</formula>
    </cfRule>
    <cfRule type="cellIs" dxfId="1351" priority="464" operator="equal">
      <formula>"EXTREMA 4:4"</formula>
    </cfRule>
    <cfRule type="cellIs" dxfId="1350" priority="465" operator="equal">
      <formula>"EXTREMA 3:4"</formula>
    </cfRule>
    <cfRule type="cellIs" dxfId="1349" priority="466" operator="equal">
      <formula>"EXTREMA 5:3"</formula>
    </cfRule>
    <cfRule type="cellIs" dxfId="1348" priority="467" operator="equal">
      <formula>"ALTA 1:5"</formula>
    </cfRule>
    <cfRule type="cellIs" dxfId="1347" priority="468" operator="equal">
      <formula>"ALTA 2:4"</formula>
    </cfRule>
    <cfRule type="cellIs" dxfId="1346" priority="469" operator="equal">
      <formula>"ALTA 1:4"</formula>
    </cfRule>
    <cfRule type="cellIs" dxfId="1345" priority="470" operator="equal">
      <formula>"ALTA 4:3"</formula>
    </cfRule>
    <cfRule type="cellIs" dxfId="1344" priority="471" operator="equal">
      <formula>"ALTA 3:3"</formula>
    </cfRule>
    <cfRule type="cellIs" dxfId="1343" priority="472" operator="equal">
      <formula>"ALTA 5:2"</formula>
    </cfRule>
    <cfRule type="cellIs" dxfId="1342" priority="473" operator="equal">
      <formula>"ALTA 4:2"</formula>
    </cfRule>
    <cfRule type="cellIs" dxfId="1341" priority="474" operator="equal">
      <formula>"ALTA 5:1"</formula>
    </cfRule>
    <cfRule type="cellIs" dxfId="1340" priority="475" operator="equal">
      <formula>"MODERADA 2:3"</formula>
    </cfRule>
    <cfRule type="cellIs" dxfId="1339" priority="476" operator="equal">
      <formula>"MODERADA 1:3"</formula>
    </cfRule>
    <cfRule type="cellIs" dxfId="1338" priority="477" operator="equal">
      <formula>"MODERADA 3:2"</formula>
    </cfRule>
    <cfRule type="cellIs" dxfId="1337" priority="478" operator="equal">
      <formula>"MODERADA 4:1"</formula>
    </cfRule>
    <cfRule type="cellIs" dxfId="1336" priority="479" operator="equal">
      <formula>"BAJA 2:2"</formula>
    </cfRule>
    <cfRule type="cellIs" dxfId="1335" priority="480" operator="equal">
      <formula>"BAJA 1:2"</formula>
    </cfRule>
    <cfRule type="cellIs" dxfId="1334" priority="481" operator="equal">
      <formula>"BAJA 3:1"</formula>
    </cfRule>
    <cfRule type="cellIs" dxfId="1333" priority="482" operator="equal">
      <formula>"BAJA 2:1"</formula>
    </cfRule>
    <cfRule type="cellIs" dxfId="1332" priority="483" operator="equal">
      <formula>"BAJA 1:1"</formula>
    </cfRule>
  </conditionalFormatting>
  <conditionalFormatting sqref="AZ8">
    <cfRule type="containsText" dxfId="1331" priority="456" stopIfTrue="1" operator="containsText" text="ALTA">
      <formula>NOT(ISERROR(SEARCH("ALTA",AZ8)))</formula>
    </cfRule>
    <cfRule type="containsText" dxfId="1330" priority="457" stopIfTrue="1" operator="containsText" text="MEDIA">
      <formula>NOT(ISERROR(SEARCH("MEDIA",AZ8)))</formula>
    </cfRule>
    <cfRule type="containsText" dxfId="1329" priority="458" stopIfTrue="1" operator="containsText" text="BAJA">
      <formula>NOT(ISERROR(SEARCH("BAJA",AZ8)))</formula>
    </cfRule>
  </conditionalFormatting>
  <conditionalFormatting sqref="AZ8">
    <cfRule type="containsText" dxfId="1328" priority="451" stopIfTrue="1" operator="containsText" text="ALTO">
      <formula>NOT(ISERROR(SEARCH("ALTO",AZ8)))</formula>
    </cfRule>
    <cfRule type="containsText" dxfId="1327" priority="452" stopIfTrue="1" operator="containsText" text="ALTO">
      <formula>NOT(ISERROR(SEARCH("ALTO",AZ8)))</formula>
    </cfRule>
    <cfRule type="containsText" dxfId="1326" priority="453" stopIfTrue="1" operator="containsText" text="MEDIO">
      <formula>NOT(ISERROR(SEARCH("MEDIO",AZ8)))</formula>
    </cfRule>
    <cfRule type="containsText" dxfId="1325" priority="454" stopIfTrue="1" operator="containsText" text="MEDIO">
      <formula>NOT(ISERROR(SEARCH("MEDIO",AZ8)))</formula>
    </cfRule>
    <cfRule type="containsText" dxfId="1324" priority="455" stopIfTrue="1" operator="containsText" text="BAJO">
      <formula>NOT(ISERROR(SEARCH("BAJO",AZ8)))</formula>
    </cfRule>
  </conditionalFormatting>
  <conditionalFormatting sqref="AZ8">
    <cfRule type="cellIs" dxfId="1323" priority="446" operator="equal">
      <formula>"INSIGNIFICANTE"</formula>
    </cfRule>
    <cfRule type="cellIs" dxfId="1322" priority="447" operator="equal">
      <formula>"MENOR"</formula>
    </cfRule>
    <cfRule type="cellIs" dxfId="1321" priority="448" operator="equal">
      <formula>"MODERADO"</formula>
    </cfRule>
    <cfRule type="cellIs" dxfId="1320" priority="449" operator="equal">
      <formula>"MAYOR"</formula>
    </cfRule>
    <cfRule type="cellIs" dxfId="1319" priority="450" operator="equal">
      <formula>"CATASTRÓFICO"</formula>
    </cfRule>
  </conditionalFormatting>
  <conditionalFormatting sqref="K33:L33">
    <cfRule type="containsText" dxfId="1318" priority="443" stopIfTrue="1" operator="containsText" text="ALTA">
      <formula>NOT(ISERROR(SEARCH("ALTA",K33)))</formula>
    </cfRule>
    <cfRule type="containsText" dxfId="1317" priority="444" stopIfTrue="1" operator="containsText" text="MEDIA">
      <formula>NOT(ISERROR(SEARCH("MEDIA",K33)))</formula>
    </cfRule>
    <cfRule type="containsText" dxfId="1316" priority="445" stopIfTrue="1" operator="containsText" text="BAJA">
      <formula>NOT(ISERROR(SEARCH("BAJA",K33)))</formula>
    </cfRule>
  </conditionalFormatting>
  <conditionalFormatting sqref="K33:L33">
    <cfRule type="containsText" dxfId="1315" priority="438" stopIfTrue="1" operator="containsText" text="ALTO">
      <formula>NOT(ISERROR(SEARCH("ALTO",K33)))</formula>
    </cfRule>
    <cfRule type="containsText" dxfId="1314" priority="439" stopIfTrue="1" operator="containsText" text="ALTO">
      <formula>NOT(ISERROR(SEARCH("ALTO",K33)))</formula>
    </cfRule>
    <cfRule type="containsText" dxfId="1313" priority="440" stopIfTrue="1" operator="containsText" text="MEDIO">
      <formula>NOT(ISERROR(SEARCH("MEDIO",K33)))</formula>
    </cfRule>
    <cfRule type="containsText" dxfId="1312" priority="441" stopIfTrue="1" operator="containsText" text="MEDIO">
      <formula>NOT(ISERROR(SEARCH("MEDIO",K33)))</formula>
    </cfRule>
    <cfRule type="containsText" dxfId="1311" priority="442" stopIfTrue="1" operator="containsText" text="BAJO">
      <formula>NOT(ISERROR(SEARCH("BAJO",K33)))</formula>
    </cfRule>
  </conditionalFormatting>
  <conditionalFormatting sqref="K33:L33">
    <cfRule type="cellIs" dxfId="1310" priority="433" operator="equal">
      <formula>"INSIGNIFICANTE"</formula>
    </cfRule>
    <cfRule type="cellIs" dxfId="1309" priority="434" operator="equal">
      <formula>"MENOR"</formula>
    </cfRule>
    <cfRule type="cellIs" dxfId="1308" priority="435" operator="equal">
      <formula>"MODERADO"</formula>
    </cfRule>
    <cfRule type="cellIs" dxfId="1307" priority="436" operator="equal">
      <formula>"MAYOR"</formula>
    </cfRule>
    <cfRule type="cellIs" dxfId="1306" priority="437" operator="equal">
      <formula>"CATASTRÓFICO"</formula>
    </cfRule>
  </conditionalFormatting>
  <conditionalFormatting sqref="I33">
    <cfRule type="cellIs" dxfId="1305" priority="428" operator="equal">
      <formula>"RARA VEZ"</formula>
    </cfRule>
    <cfRule type="cellIs" dxfId="1304" priority="429" operator="equal">
      <formula>"IMPROBABLE"</formula>
    </cfRule>
    <cfRule type="cellIs" dxfId="1303" priority="430" operator="equal">
      <formula>"POSIBLE"</formula>
    </cfRule>
    <cfRule type="cellIs" dxfId="1302" priority="431" operator="equal">
      <formula>"PROBABLE"</formula>
    </cfRule>
    <cfRule type="cellIs" dxfId="1301" priority="432" operator="equal">
      <formula>"CASI SEGURO"</formula>
    </cfRule>
  </conditionalFormatting>
  <conditionalFormatting sqref="M33">
    <cfRule type="cellIs" dxfId="1300" priority="403" operator="equal">
      <formula>"EXTREMA 5:5"</formula>
    </cfRule>
    <cfRule type="cellIs" dxfId="1299" priority="404" operator="equal">
      <formula>"EXTREMA 4:5"</formula>
    </cfRule>
    <cfRule type="cellIs" dxfId="1298" priority="405" operator="equal">
      <formula>"EXTREMA 3:5"</formula>
    </cfRule>
    <cfRule type="cellIs" dxfId="1297" priority="406" operator="equal">
      <formula>"EXTREMA 2:5"</formula>
    </cfRule>
    <cfRule type="cellIs" dxfId="1296" priority="407" operator="equal">
      <formula>"EXTREMA 5:4"</formula>
    </cfRule>
    <cfRule type="cellIs" dxfId="1295" priority="408" operator="equal">
      <formula>"EXTREMA 4:4"</formula>
    </cfRule>
    <cfRule type="cellIs" dxfId="1294" priority="409" operator="equal">
      <formula>"EXTREMA 3:4"</formula>
    </cfRule>
    <cfRule type="cellIs" dxfId="1293" priority="410" operator="equal">
      <formula>"EXTREMA 5:3"</formula>
    </cfRule>
    <cfRule type="cellIs" dxfId="1292" priority="411" operator="equal">
      <formula>"ALTA 1:5"</formula>
    </cfRule>
    <cfRule type="cellIs" dxfId="1291" priority="412" operator="equal">
      <formula>"ALTA 2:4"</formula>
    </cfRule>
    <cfRule type="cellIs" dxfId="1290" priority="413" operator="equal">
      <formula>"ALTA 1:4"</formula>
    </cfRule>
    <cfRule type="cellIs" dxfId="1289" priority="414" operator="equal">
      <formula>"ALTA 4:3"</formula>
    </cfRule>
    <cfRule type="cellIs" dxfId="1288" priority="415" operator="equal">
      <formula>"ALTA 3:3"</formula>
    </cfRule>
    <cfRule type="cellIs" dxfId="1287" priority="416" operator="equal">
      <formula>"ALTA 5:2"</formula>
    </cfRule>
    <cfRule type="cellIs" dxfId="1286" priority="417" operator="equal">
      <formula>"ALTA 4:2"</formula>
    </cfRule>
    <cfRule type="cellIs" dxfId="1285" priority="418" operator="equal">
      <formula>"ALTA 5:1"</formula>
    </cfRule>
    <cfRule type="cellIs" dxfId="1284" priority="419" operator="equal">
      <formula>"MODERADA 2:3"</formula>
    </cfRule>
    <cfRule type="cellIs" dxfId="1283" priority="420" operator="equal">
      <formula>"MODERADA 1:3"</formula>
    </cfRule>
    <cfRule type="cellIs" dxfId="1282" priority="421" operator="equal">
      <formula>"MODERADA 3:2"</formula>
    </cfRule>
    <cfRule type="cellIs" dxfId="1281" priority="422" operator="equal">
      <formula>"MODERADA 4:1"</formula>
    </cfRule>
    <cfRule type="cellIs" dxfId="1280" priority="423" operator="equal">
      <formula>"BAJA 2:2"</formula>
    </cfRule>
    <cfRule type="cellIs" dxfId="1279" priority="424" operator="equal">
      <formula>"BAJA 1:2"</formula>
    </cfRule>
    <cfRule type="cellIs" dxfId="1278" priority="425" operator="equal">
      <formula>"BAJA 3:1"</formula>
    </cfRule>
    <cfRule type="cellIs" dxfId="1277" priority="426" operator="equal">
      <formula>"BAJA 2:1"</formula>
    </cfRule>
    <cfRule type="cellIs" dxfId="1276" priority="427" operator="equal">
      <formula>"BAJA 1:1"</formula>
    </cfRule>
  </conditionalFormatting>
  <conditionalFormatting sqref="AV33">
    <cfRule type="cellIs" dxfId="1275" priority="398" operator="equal">
      <formula>"RARA VEZ"</formula>
    </cfRule>
    <cfRule type="cellIs" dxfId="1274" priority="399" operator="equal">
      <formula>"IMPROBABLE"</formula>
    </cfRule>
    <cfRule type="cellIs" dxfId="1273" priority="400" operator="equal">
      <formula>"POSIBLE"</formula>
    </cfRule>
    <cfRule type="cellIs" dxfId="1272" priority="401" operator="equal">
      <formula>"PROBABLE"</formula>
    </cfRule>
    <cfRule type="cellIs" dxfId="1271" priority="402" operator="equal">
      <formula>"CASI SEGURO"</formula>
    </cfRule>
  </conditionalFormatting>
  <conditionalFormatting sqref="AY33">
    <cfRule type="containsText" dxfId="1270" priority="395" stopIfTrue="1" operator="containsText" text="ALTA">
      <formula>NOT(ISERROR(SEARCH("ALTA",AY33)))</formula>
    </cfRule>
    <cfRule type="containsText" dxfId="1269" priority="396" stopIfTrue="1" operator="containsText" text="MEDIA">
      <formula>NOT(ISERROR(SEARCH("MEDIA",AY33)))</formula>
    </cfRule>
    <cfRule type="containsText" dxfId="1268" priority="397" stopIfTrue="1" operator="containsText" text="BAJA">
      <formula>NOT(ISERROR(SEARCH("BAJA",AY33)))</formula>
    </cfRule>
  </conditionalFormatting>
  <conditionalFormatting sqref="AY33">
    <cfRule type="containsText" dxfId="1267" priority="390" stopIfTrue="1" operator="containsText" text="ALTO">
      <formula>NOT(ISERROR(SEARCH("ALTO",AY33)))</formula>
    </cfRule>
    <cfRule type="containsText" dxfId="1266" priority="391" stopIfTrue="1" operator="containsText" text="ALTO">
      <formula>NOT(ISERROR(SEARCH("ALTO",AY33)))</formula>
    </cfRule>
    <cfRule type="containsText" dxfId="1265" priority="392" stopIfTrue="1" operator="containsText" text="MEDIO">
      <formula>NOT(ISERROR(SEARCH("MEDIO",AY33)))</formula>
    </cfRule>
    <cfRule type="containsText" dxfId="1264" priority="393" stopIfTrue="1" operator="containsText" text="MEDIO">
      <formula>NOT(ISERROR(SEARCH("MEDIO",AY33)))</formula>
    </cfRule>
    <cfRule type="containsText" dxfId="1263" priority="394" stopIfTrue="1" operator="containsText" text="BAJO">
      <formula>NOT(ISERROR(SEARCH("BAJO",AY33)))</formula>
    </cfRule>
  </conditionalFormatting>
  <conditionalFormatting sqref="AY33">
    <cfRule type="cellIs" dxfId="1262" priority="385" operator="equal">
      <formula>"INSIGNIFICANTE"</formula>
    </cfRule>
    <cfRule type="cellIs" dxfId="1261" priority="386" operator="equal">
      <formula>"MENOR"</formula>
    </cfRule>
    <cfRule type="cellIs" dxfId="1260" priority="387" operator="equal">
      <formula>"MODERADO"</formula>
    </cfRule>
    <cfRule type="cellIs" dxfId="1259" priority="388" operator="equal">
      <formula>"MAYOR"</formula>
    </cfRule>
    <cfRule type="cellIs" dxfId="1258" priority="389" operator="equal">
      <formula>"CATASTRÓFICO"</formula>
    </cfRule>
  </conditionalFormatting>
  <conditionalFormatting sqref="AZ33">
    <cfRule type="containsText" dxfId="1257" priority="382" stopIfTrue="1" operator="containsText" text="ALTA">
      <formula>NOT(ISERROR(SEARCH("ALTA",AZ33)))</formula>
    </cfRule>
    <cfRule type="containsText" dxfId="1256" priority="383" stopIfTrue="1" operator="containsText" text="MEDIA">
      <formula>NOT(ISERROR(SEARCH("MEDIA",AZ33)))</formula>
    </cfRule>
    <cfRule type="containsText" dxfId="1255" priority="384" stopIfTrue="1" operator="containsText" text="BAJA">
      <formula>NOT(ISERROR(SEARCH("BAJA",AZ33)))</formula>
    </cfRule>
  </conditionalFormatting>
  <conditionalFormatting sqref="AZ33">
    <cfRule type="containsText" dxfId="1254" priority="377" stopIfTrue="1" operator="containsText" text="ALTO">
      <formula>NOT(ISERROR(SEARCH("ALTO",AZ33)))</formula>
    </cfRule>
    <cfRule type="containsText" dxfId="1253" priority="378" stopIfTrue="1" operator="containsText" text="ALTO">
      <formula>NOT(ISERROR(SEARCH("ALTO",AZ33)))</formula>
    </cfRule>
    <cfRule type="containsText" dxfId="1252" priority="379" stopIfTrue="1" operator="containsText" text="MEDIO">
      <formula>NOT(ISERROR(SEARCH("MEDIO",AZ33)))</formula>
    </cfRule>
    <cfRule type="containsText" dxfId="1251" priority="380" stopIfTrue="1" operator="containsText" text="MEDIO">
      <formula>NOT(ISERROR(SEARCH("MEDIO",AZ33)))</formula>
    </cfRule>
    <cfRule type="containsText" dxfId="1250" priority="381" stopIfTrue="1" operator="containsText" text="BAJO">
      <formula>NOT(ISERROR(SEARCH("BAJO",AZ33)))</formula>
    </cfRule>
  </conditionalFormatting>
  <conditionalFormatting sqref="AZ33">
    <cfRule type="cellIs" dxfId="1249" priority="372" operator="equal">
      <formula>"INSIGNIFICANTE"</formula>
    </cfRule>
    <cfRule type="cellIs" dxfId="1248" priority="373" operator="equal">
      <formula>"MENOR"</formula>
    </cfRule>
    <cfRule type="cellIs" dxfId="1247" priority="374" operator="equal">
      <formula>"MODERADO"</formula>
    </cfRule>
    <cfRule type="cellIs" dxfId="1246" priority="375" operator="equal">
      <formula>"MAYOR"</formula>
    </cfRule>
    <cfRule type="cellIs" dxfId="1245" priority="376" operator="equal">
      <formula>"CATASTRÓFICO"</formula>
    </cfRule>
  </conditionalFormatting>
  <conditionalFormatting sqref="K28:L28">
    <cfRule type="containsText" dxfId="1244" priority="369" stopIfTrue="1" operator="containsText" text="ALTA">
      <formula>NOT(ISERROR(SEARCH("ALTA",K28)))</formula>
    </cfRule>
    <cfRule type="containsText" dxfId="1243" priority="370" stopIfTrue="1" operator="containsText" text="MEDIA">
      <formula>NOT(ISERROR(SEARCH("MEDIA",K28)))</formula>
    </cfRule>
    <cfRule type="containsText" dxfId="1242" priority="371" stopIfTrue="1" operator="containsText" text="BAJA">
      <formula>NOT(ISERROR(SEARCH("BAJA",K28)))</formula>
    </cfRule>
  </conditionalFormatting>
  <conditionalFormatting sqref="K28:L28">
    <cfRule type="containsText" dxfId="1241" priority="364" stopIfTrue="1" operator="containsText" text="ALTO">
      <formula>NOT(ISERROR(SEARCH("ALTO",K28)))</formula>
    </cfRule>
    <cfRule type="containsText" dxfId="1240" priority="365" stopIfTrue="1" operator="containsText" text="ALTO">
      <formula>NOT(ISERROR(SEARCH("ALTO",K28)))</formula>
    </cfRule>
    <cfRule type="containsText" dxfId="1239" priority="366" stopIfTrue="1" operator="containsText" text="MEDIO">
      <formula>NOT(ISERROR(SEARCH("MEDIO",K28)))</formula>
    </cfRule>
    <cfRule type="containsText" dxfId="1238" priority="367" stopIfTrue="1" operator="containsText" text="MEDIO">
      <formula>NOT(ISERROR(SEARCH("MEDIO",K28)))</formula>
    </cfRule>
    <cfRule type="containsText" dxfId="1237" priority="368" stopIfTrue="1" operator="containsText" text="BAJO">
      <formula>NOT(ISERROR(SEARCH("BAJO",K28)))</formula>
    </cfRule>
  </conditionalFormatting>
  <conditionalFormatting sqref="K28:L28">
    <cfRule type="cellIs" dxfId="1236" priority="359" operator="equal">
      <formula>"INSIGNIFICANTE"</formula>
    </cfRule>
    <cfRule type="cellIs" dxfId="1235" priority="360" operator="equal">
      <formula>"MENOR"</formula>
    </cfRule>
    <cfRule type="cellIs" dxfId="1234" priority="361" operator="equal">
      <formula>"MODERADO"</formula>
    </cfRule>
    <cfRule type="cellIs" dxfId="1233" priority="362" operator="equal">
      <formula>"MAYOR"</formula>
    </cfRule>
    <cfRule type="cellIs" dxfId="1232" priority="363" operator="equal">
      <formula>"CATASTRÓFICO"</formula>
    </cfRule>
  </conditionalFormatting>
  <conditionalFormatting sqref="I28">
    <cfRule type="cellIs" dxfId="1231" priority="354" operator="equal">
      <formula>"RARA VEZ"</formula>
    </cfRule>
    <cfRule type="cellIs" dxfId="1230" priority="355" operator="equal">
      <formula>"IMPROBABLE"</formula>
    </cfRule>
    <cfRule type="cellIs" dxfId="1229" priority="356" operator="equal">
      <formula>"POSIBLE"</formula>
    </cfRule>
    <cfRule type="cellIs" dxfId="1228" priority="357" operator="equal">
      <formula>"PROBABLE"</formula>
    </cfRule>
    <cfRule type="cellIs" dxfId="1227" priority="358" operator="equal">
      <formula>"CASI SEGURO"</formula>
    </cfRule>
  </conditionalFormatting>
  <conditionalFormatting sqref="M28">
    <cfRule type="cellIs" dxfId="1226" priority="329" operator="equal">
      <formula>"EXTREMA 5:5"</formula>
    </cfRule>
    <cfRule type="cellIs" dxfId="1225" priority="330" operator="equal">
      <formula>"EXTREMA 4:5"</formula>
    </cfRule>
    <cfRule type="cellIs" dxfId="1224" priority="331" operator="equal">
      <formula>"EXTREMA 3:5"</formula>
    </cfRule>
    <cfRule type="cellIs" dxfId="1223" priority="332" operator="equal">
      <formula>"EXTREMA 2:5"</formula>
    </cfRule>
    <cfRule type="cellIs" dxfId="1222" priority="333" operator="equal">
      <formula>"EXTREMA 5:4"</formula>
    </cfRule>
    <cfRule type="cellIs" dxfId="1221" priority="334" operator="equal">
      <formula>"EXTREMA 4:4"</formula>
    </cfRule>
    <cfRule type="cellIs" dxfId="1220" priority="335" operator="equal">
      <formula>"EXTREMA 3:4"</formula>
    </cfRule>
    <cfRule type="cellIs" dxfId="1219" priority="336" operator="equal">
      <formula>"EXTREMA 5:3"</formula>
    </cfRule>
    <cfRule type="cellIs" dxfId="1218" priority="337" operator="equal">
      <formula>"ALTA 1:5"</formula>
    </cfRule>
    <cfRule type="cellIs" dxfId="1217" priority="338" operator="equal">
      <formula>"ALTA 2:4"</formula>
    </cfRule>
    <cfRule type="cellIs" dxfId="1216" priority="339" operator="equal">
      <formula>"ALTA 1:4"</formula>
    </cfRule>
    <cfRule type="cellIs" dxfId="1215" priority="340" operator="equal">
      <formula>"ALTA 4:3"</formula>
    </cfRule>
    <cfRule type="cellIs" dxfId="1214" priority="341" operator="equal">
      <formula>"ALTA 3:3"</formula>
    </cfRule>
    <cfRule type="cellIs" dxfId="1213" priority="342" operator="equal">
      <formula>"ALTA 5:2"</formula>
    </cfRule>
    <cfRule type="cellIs" dxfId="1212" priority="343" operator="equal">
      <formula>"ALTA 4:2"</formula>
    </cfRule>
    <cfRule type="cellIs" dxfId="1211" priority="344" operator="equal">
      <formula>"ALTA 5:1"</formula>
    </cfRule>
    <cfRule type="cellIs" dxfId="1210" priority="345" operator="equal">
      <formula>"MODERADA 2:3"</formula>
    </cfRule>
    <cfRule type="cellIs" dxfId="1209" priority="346" operator="equal">
      <formula>"MODERADA 1:3"</formula>
    </cfRule>
    <cfRule type="cellIs" dxfId="1208" priority="347" operator="equal">
      <formula>"MODERADA 3:2"</formula>
    </cfRule>
    <cfRule type="cellIs" dxfId="1207" priority="348" operator="equal">
      <formula>"MODERADA 4:1"</formula>
    </cfRule>
    <cfRule type="cellIs" dxfId="1206" priority="349" operator="equal">
      <formula>"BAJA 2:2"</formula>
    </cfRule>
    <cfRule type="cellIs" dxfId="1205" priority="350" operator="equal">
      <formula>"BAJA 1:2"</formula>
    </cfRule>
    <cfRule type="cellIs" dxfId="1204" priority="351" operator="equal">
      <formula>"BAJA 3:1"</formula>
    </cfRule>
    <cfRule type="cellIs" dxfId="1203" priority="352" operator="equal">
      <formula>"BAJA 2:1"</formula>
    </cfRule>
    <cfRule type="cellIs" dxfId="1202" priority="353" operator="equal">
      <formula>"BAJA 1:1"</formula>
    </cfRule>
  </conditionalFormatting>
  <conditionalFormatting sqref="AV28">
    <cfRule type="cellIs" dxfId="1201" priority="324" operator="equal">
      <formula>"RARA VEZ"</formula>
    </cfRule>
    <cfRule type="cellIs" dxfId="1200" priority="325" operator="equal">
      <formula>"IMPROBABLE"</formula>
    </cfRule>
    <cfRule type="cellIs" dxfId="1199" priority="326" operator="equal">
      <formula>"POSIBLE"</formula>
    </cfRule>
    <cfRule type="cellIs" dxfId="1198" priority="327" operator="equal">
      <formula>"PROBABLE"</formula>
    </cfRule>
    <cfRule type="cellIs" dxfId="1197" priority="328" operator="equal">
      <formula>"CASI SEGURO"</formula>
    </cfRule>
  </conditionalFormatting>
  <conditionalFormatting sqref="AY28">
    <cfRule type="containsText" dxfId="1196" priority="321" stopIfTrue="1" operator="containsText" text="ALTA">
      <formula>NOT(ISERROR(SEARCH("ALTA",AY28)))</formula>
    </cfRule>
    <cfRule type="containsText" dxfId="1195" priority="322" stopIfTrue="1" operator="containsText" text="MEDIA">
      <formula>NOT(ISERROR(SEARCH("MEDIA",AY28)))</formula>
    </cfRule>
    <cfRule type="containsText" dxfId="1194" priority="323" stopIfTrue="1" operator="containsText" text="BAJA">
      <formula>NOT(ISERROR(SEARCH("BAJA",AY28)))</formula>
    </cfRule>
  </conditionalFormatting>
  <conditionalFormatting sqref="AY28">
    <cfRule type="containsText" dxfId="1193" priority="316" stopIfTrue="1" operator="containsText" text="ALTO">
      <formula>NOT(ISERROR(SEARCH("ALTO",AY28)))</formula>
    </cfRule>
    <cfRule type="containsText" dxfId="1192" priority="317" stopIfTrue="1" operator="containsText" text="ALTO">
      <formula>NOT(ISERROR(SEARCH("ALTO",AY28)))</formula>
    </cfRule>
    <cfRule type="containsText" dxfId="1191" priority="318" stopIfTrue="1" operator="containsText" text="MEDIO">
      <formula>NOT(ISERROR(SEARCH("MEDIO",AY28)))</formula>
    </cfRule>
    <cfRule type="containsText" dxfId="1190" priority="319" stopIfTrue="1" operator="containsText" text="MEDIO">
      <formula>NOT(ISERROR(SEARCH("MEDIO",AY28)))</formula>
    </cfRule>
    <cfRule type="containsText" dxfId="1189" priority="320" stopIfTrue="1" operator="containsText" text="BAJO">
      <formula>NOT(ISERROR(SEARCH("BAJO",AY28)))</formula>
    </cfRule>
  </conditionalFormatting>
  <conditionalFormatting sqref="AY28">
    <cfRule type="cellIs" dxfId="1188" priority="311" operator="equal">
      <formula>"INSIGNIFICANTE"</formula>
    </cfRule>
    <cfRule type="cellIs" dxfId="1187" priority="312" operator="equal">
      <formula>"MENOR"</formula>
    </cfRule>
    <cfRule type="cellIs" dxfId="1186" priority="313" operator="equal">
      <formula>"MODERADO"</formula>
    </cfRule>
    <cfRule type="cellIs" dxfId="1185" priority="314" operator="equal">
      <formula>"MAYOR"</formula>
    </cfRule>
    <cfRule type="cellIs" dxfId="1184" priority="315" operator="equal">
      <formula>"CATASTRÓFICO"</formula>
    </cfRule>
  </conditionalFormatting>
  <conditionalFormatting sqref="AZ28">
    <cfRule type="containsText" dxfId="1183" priority="308" stopIfTrue="1" operator="containsText" text="ALTA">
      <formula>NOT(ISERROR(SEARCH("ALTA",AZ28)))</formula>
    </cfRule>
    <cfRule type="containsText" dxfId="1182" priority="309" stopIfTrue="1" operator="containsText" text="MEDIA">
      <formula>NOT(ISERROR(SEARCH("MEDIA",AZ28)))</formula>
    </cfRule>
    <cfRule type="containsText" dxfId="1181" priority="310" stopIfTrue="1" operator="containsText" text="BAJA">
      <formula>NOT(ISERROR(SEARCH("BAJA",AZ28)))</formula>
    </cfRule>
  </conditionalFormatting>
  <conditionalFormatting sqref="AZ28">
    <cfRule type="containsText" dxfId="1180" priority="303" stopIfTrue="1" operator="containsText" text="ALTO">
      <formula>NOT(ISERROR(SEARCH("ALTO",AZ28)))</formula>
    </cfRule>
    <cfRule type="containsText" dxfId="1179" priority="304" stopIfTrue="1" operator="containsText" text="ALTO">
      <formula>NOT(ISERROR(SEARCH("ALTO",AZ28)))</formula>
    </cfRule>
    <cfRule type="containsText" dxfId="1178" priority="305" stopIfTrue="1" operator="containsText" text="MEDIO">
      <formula>NOT(ISERROR(SEARCH("MEDIO",AZ28)))</formula>
    </cfRule>
    <cfRule type="containsText" dxfId="1177" priority="306" stopIfTrue="1" operator="containsText" text="MEDIO">
      <formula>NOT(ISERROR(SEARCH("MEDIO",AZ28)))</formula>
    </cfRule>
    <cfRule type="containsText" dxfId="1176" priority="307" stopIfTrue="1" operator="containsText" text="BAJO">
      <formula>NOT(ISERROR(SEARCH("BAJO",AZ28)))</formula>
    </cfRule>
  </conditionalFormatting>
  <conditionalFormatting sqref="AZ28">
    <cfRule type="cellIs" dxfId="1175" priority="298" operator="equal">
      <formula>"INSIGNIFICANTE"</formula>
    </cfRule>
    <cfRule type="cellIs" dxfId="1174" priority="299" operator="equal">
      <formula>"MENOR"</formula>
    </cfRule>
    <cfRule type="cellIs" dxfId="1173" priority="300" operator="equal">
      <formula>"MODERADO"</formula>
    </cfRule>
    <cfRule type="cellIs" dxfId="1172" priority="301" operator="equal">
      <formula>"MAYOR"</formula>
    </cfRule>
    <cfRule type="cellIs" dxfId="1171" priority="302" operator="equal">
      <formula>"CATASTRÓFICO"</formula>
    </cfRule>
  </conditionalFormatting>
  <conditionalFormatting sqref="K23:L23">
    <cfRule type="containsText" dxfId="1170" priority="295" stopIfTrue="1" operator="containsText" text="ALTA">
      <formula>NOT(ISERROR(SEARCH("ALTA",K23)))</formula>
    </cfRule>
    <cfRule type="containsText" dxfId="1169" priority="296" stopIfTrue="1" operator="containsText" text="MEDIA">
      <formula>NOT(ISERROR(SEARCH("MEDIA",K23)))</formula>
    </cfRule>
    <cfRule type="containsText" dxfId="1168" priority="297" stopIfTrue="1" operator="containsText" text="BAJA">
      <formula>NOT(ISERROR(SEARCH("BAJA",K23)))</formula>
    </cfRule>
  </conditionalFormatting>
  <conditionalFormatting sqref="K23:L23">
    <cfRule type="containsText" dxfId="1167" priority="290" stopIfTrue="1" operator="containsText" text="ALTO">
      <formula>NOT(ISERROR(SEARCH("ALTO",K23)))</formula>
    </cfRule>
    <cfRule type="containsText" dxfId="1166" priority="291" stopIfTrue="1" operator="containsText" text="ALTO">
      <formula>NOT(ISERROR(SEARCH("ALTO",K23)))</formula>
    </cfRule>
    <cfRule type="containsText" dxfId="1165" priority="292" stopIfTrue="1" operator="containsText" text="MEDIO">
      <formula>NOT(ISERROR(SEARCH("MEDIO",K23)))</formula>
    </cfRule>
    <cfRule type="containsText" dxfId="1164" priority="293" stopIfTrue="1" operator="containsText" text="MEDIO">
      <formula>NOT(ISERROR(SEARCH("MEDIO",K23)))</formula>
    </cfRule>
    <cfRule type="containsText" dxfId="1163" priority="294" stopIfTrue="1" operator="containsText" text="BAJO">
      <formula>NOT(ISERROR(SEARCH("BAJO",K23)))</formula>
    </cfRule>
  </conditionalFormatting>
  <conditionalFormatting sqref="K23:L23">
    <cfRule type="cellIs" dxfId="1162" priority="285" operator="equal">
      <formula>"INSIGNIFICANTE"</formula>
    </cfRule>
    <cfRule type="cellIs" dxfId="1161" priority="286" operator="equal">
      <formula>"MENOR"</formula>
    </cfRule>
    <cfRule type="cellIs" dxfId="1160" priority="287" operator="equal">
      <formula>"MODERADO"</formula>
    </cfRule>
    <cfRule type="cellIs" dxfId="1159" priority="288" operator="equal">
      <formula>"MAYOR"</formula>
    </cfRule>
    <cfRule type="cellIs" dxfId="1158" priority="289" operator="equal">
      <formula>"CATASTRÓFICO"</formula>
    </cfRule>
  </conditionalFormatting>
  <conditionalFormatting sqref="I23">
    <cfRule type="cellIs" dxfId="1157" priority="280" operator="equal">
      <formula>"RARA VEZ"</formula>
    </cfRule>
    <cfRule type="cellIs" dxfId="1156" priority="281" operator="equal">
      <formula>"IMPROBABLE"</formula>
    </cfRule>
    <cfRule type="cellIs" dxfId="1155" priority="282" operator="equal">
      <formula>"POSIBLE"</formula>
    </cfRule>
    <cfRule type="cellIs" dxfId="1154" priority="283" operator="equal">
      <formula>"PROBABLE"</formula>
    </cfRule>
    <cfRule type="cellIs" dxfId="1153" priority="284" operator="equal">
      <formula>"CASI SEGURO"</formula>
    </cfRule>
  </conditionalFormatting>
  <conditionalFormatting sqref="M23">
    <cfRule type="cellIs" dxfId="1152" priority="255" operator="equal">
      <formula>"EXTREMA 5:5"</formula>
    </cfRule>
    <cfRule type="cellIs" dxfId="1151" priority="256" operator="equal">
      <formula>"EXTREMA 4:5"</formula>
    </cfRule>
    <cfRule type="cellIs" dxfId="1150" priority="257" operator="equal">
      <formula>"EXTREMA 3:5"</formula>
    </cfRule>
    <cfRule type="cellIs" dxfId="1149" priority="258" operator="equal">
      <formula>"EXTREMA 2:5"</formula>
    </cfRule>
    <cfRule type="cellIs" dxfId="1148" priority="259" operator="equal">
      <formula>"EXTREMA 5:4"</formula>
    </cfRule>
    <cfRule type="cellIs" dxfId="1147" priority="260" operator="equal">
      <formula>"EXTREMA 4:4"</formula>
    </cfRule>
    <cfRule type="cellIs" dxfId="1146" priority="261" operator="equal">
      <formula>"EXTREMA 3:4"</formula>
    </cfRule>
    <cfRule type="cellIs" dxfId="1145" priority="262" operator="equal">
      <formula>"EXTREMA 5:3"</formula>
    </cfRule>
    <cfRule type="cellIs" dxfId="1144" priority="263" operator="equal">
      <formula>"ALTA 1:5"</formula>
    </cfRule>
    <cfRule type="cellIs" dxfId="1143" priority="264" operator="equal">
      <formula>"ALTA 2:4"</formula>
    </cfRule>
    <cfRule type="cellIs" dxfId="1142" priority="265" operator="equal">
      <formula>"ALTA 1:4"</formula>
    </cfRule>
    <cfRule type="cellIs" dxfId="1141" priority="266" operator="equal">
      <formula>"ALTA 4:3"</formula>
    </cfRule>
    <cfRule type="cellIs" dxfId="1140" priority="267" operator="equal">
      <formula>"ALTA 3:3"</formula>
    </cfRule>
    <cfRule type="cellIs" dxfId="1139" priority="268" operator="equal">
      <formula>"ALTA 5:2"</formula>
    </cfRule>
    <cfRule type="cellIs" dxfId="1138" priority="269" operator="equal">
      <formula>"ALTA 4:2"</formula>
    </cfRule>
    <cfRule type="cellIs" dxfId="1137" priority="270" operator="equal">
      <formula>"ALTA 5:1"</formula>
    </cfRule>
    <cfRule type="cellIs" dxfId="1136" priority="271" operator="equal">
      <formula>"MODERADA 2:3"</formula>
    </cfRule>
    <cfRule type="cellIs" dxfId="1135" priority="272" operator="equal">
      <formula>"MODERADA 1:3"</formula>
    </cfRule>
    <cfRule type="cellIs" dxfId="1134" priority="273" operator="equal">
      <formula>"MODERADA 3:2"</formula>
    </cfRule>
    <cfRule type="cellIs" dxfId="1133" priority="274" operator="equal">
      <formula>"MODERADA 4:1"</formula>
    </cfRule>
    <cfRule type="cellIs" dxfId="1132" priority="275" operator="equal">
      <formula>"BAJA 2:2"</formula>
    </cfRule>
    <cfRule type="cellIs" dxfId="1131" priority="276" operator="equal">
      <formula>"BAJA 1:2"</formula>
    </cfRule>
    <cfRule type="cellIs" dxfId="1130" priority="277" operator="equal">
      <formula>"BAJA 3:1"</formula>
    </cfRule>
    <cfRule type="cellIs" dxfId="1129" priority="278" operator="equal">
      <formula>"BAJA 2:1"</formula>
    </cfRule>
    <cfRule type="cellIs" dxfId="1128" priority="279" operator="equal">
      <formula>"BAJA 1:1"</formula>
    </cfRule>
  </conditionalFormatting>
  <conditionalFormatting sqref="AV23">
    <cfRule type="cellIs" dxfId="1127" priority="250" operator="equal">
      <formula>"RARA VEZ"</formula>
    </cfRule>
    <cfRule type="cellIs" dxfId="1126" priority="251" operator="equal">
      <formula>"IMPROBABLE"</formula>
    </cfRule>
    <cfRule type="cellIs" dxfId="1125" priority="252" operator="equal">
      <formula>"POSIBLE"</formula>
    </cfRule>
    <cfRule type="cellIs" dxfId="1124" priority="253" operator="equal">
      <formula>"PROBABLE"</formula>
    </cfRule>
    <cfRule type="cellIs" dxfId="1123" priority="254" operator="equal">
      <formula>"CASI SEGURO"</formula>
    </cfRule>
  </conditionalFormatting>
  <conditionalFormatting sqref="AY23">
    <cfRule type="containsText" dxfId="1122" priority="247" stopIfTrue="1" operator="containsText" text="ALTA">
      <formula>NOT(ISERROR(SEARCH("ALTA",AY23)))</formula>
    </cfRule>
    <cfRule type="containsText" dxfId="1121" priority="248" stopIfTrue="1" operator="containsText" text="MEDIA">
      <formula>NOT(ISERROR(SEARCH("MEDIA",AY23)))</formula>
    </cfRule>
    <cfRule type="containsText" dxfId="1120" priority="249" stopIfTrue="1" operator="containsText" text="BAJA">
      <formula>NOT(ISERROR(SEARCH("BAJA",AY23)))</formula>
    </cfRule>
  </conditionalFormatting>
  <conditionalFormatting sqref="AY23">
    <cfRule type="containsText" dxfId="1119" priority="242" stopIfTrue="1" operator="containsText" text="ALTO">
      <formula>NOT(ISERROR(SEARCH("ALTO",AY23)))</formula>
    </cfRule>
    <cfRule type="containsText" dxfId="1118" priority="243" stopIfTrue="1" operator="containsText" text="ALTO">
      <formula>NOT(ISERROR(SEARCH("ALTO",AY23)))</formula>
    </cfRule>
    <cfRule type="containsText" dxfId="1117" priority="244" stopIfTrue="1" operator="containsText" text="MEDIO">
      <formula>NOT(ISERROR(SEARCH("MEDIO",AY23)))</formula>
    </cfRule>
    <cfRule type="containsText" dxfId="1116" priority="245" stopIfTrue="1" operator="containsText" text="MEDIO">
      <formula>NOT(ISERROR(SEARCH("MEDIO",AY23)))</formula>
    </cfRule>
    <cfRule type="containsText" dxfId="1115" priority="246" stopIfTrue="1" operator="containsText" text="BAJO">
      <formula>NOT(ISERROR(SEARCH("BAJO",AY23)))</formula>
    </cfRule>
  </conditionalFormatting>
  <conditionalFormatting sqref="AY23">
    <cfRule type="cellIs" dxfId="1114" priority="237" operator="equal">
      <formula>"INSIGNIFICANTE"</formula>
    </cfRule>
    <cfRule type="cellIs" dxfId="1113" priority="238" operator="equal">
      <formula>"MENOR"</formula>
    </cfRule>
    <cfRule type="cellIs" dxfId="1112" priority="239" operator="equal">
      <formula>"MODERADO"</formula>
    </cfRule>
    <cfRule type="cellIs" dxfId="1111" priority="240" operator="equal">
      <formula>"MAYOR"</formula>
    </cfRule>
    <cfRule type="cellIs" dxfId="1110" priority="241" operator="equal">
      <formula>"CATASTRÓFICO"</formula>
    </cfRule>
  </conditionalFormatting>
  <conditionalFormatting sqref="BA23 BA28 BA33">
    <cfRule type="cellIs" dxfId="1109" priority="212" operator="equal">
      <formula>"EXTREMA 5:5"</formula>
    </cfRule>
    <cfRule type="cellIs" dxfId="1108" priority="213" operator="equal">
      <formula>"EXTREMA 4:5"</formula>
    </cfRule>
    <cfRule type="cellIs" dxfId="1107" priority="214" operator="equal">
      <formula>"EXTREMA 3:5"</formula>
    </cfRule>
    <cfRule type="cellIs" dxfId="1106" priority="215" operator="equal">
      <formula>"EXTREMA 2:5"</formula>
    </cfRule>
    <cfRule type="cellIs" dxfId="1105" priority="216" operator="equal">
      <formula>"EXTREMA 5:4"</formula>
    </cfRule>
    <cfRule type="cellIs" dxfId="1104" priority="217" operator="equal">
      <formula>"EXTREMA 4:4"</formula>
    </cfRule>
    <cfRule type="cellIs" dxfId="1103" priority="218" operator="equal">
      <formula>"EXTREMA 3:4"</formula>
    </cfRule>
    <cfRule type="cellIs" dxfId="1102" priority="219" operator="equal">
      <formula>"EXTREMA 5:3"</formula>
    </cfRule>
    <cfRule type="cellIs" dxfId="1101" priority="220" operator="equal">
      <formula>"ALTA 1:5"</formula>
    </cfRule>
    <cfRule type="cellIs" dxfId="1100" priority="221" operator="equal">
      <formula>"ALTA 2:4"</formula>
    </cfRule>
    <cfRule type="cellIs" dxfId="1099" priority="222" operator="equal">
      <formula>"ALTA 1:4"</formula>
    </cfRule>
    <cfRule type="cellIs" dxfId="1098" priority="223" operator="equal">
      <formula>"ALTA 4:3"</formula>
    </cfRule>
    <cfRule type="cellIs" dxfId="1097" priority="224" operator="equal">
      <formula>"ALTA 3:3"</formula>
    </cfRule>
    <cfRule type="cellIs" dxfId="1096" priority="225" operator="equal">
      <formula>"ALTA 5:2"</formula>
    </cfRule>
    <cfRule type="cellIs" dxfId="1095" priority="226" operator="equal">
      <formula>"ALTA 4:2"</formula>
    </cfRule>
    <cfRule type="cellIs" dxfId="1094" priority="227" operator="equal">
      <formula>"ALTA 5:1"</formula>
    </cfRule>
    <cfRule type="cellIs" dxfId="1093" priority="228" operator="equal">
      <formula>"MODERADA 2:3"</formula>
    </cfRule>
    <cfRule type="cellIs" dxfId="1092" priority="229" operator="equal">
      <formula>"MODERADA 1:3"</formula>
    </cfRule>
    <cfRule type="cellIs" dxfId="1091" priority="230" operator="equal">
      <formula>"MODERADA 3:2"</formula>
    </cfRule>
    <cfRule type="cellIs" dxfId="1090" priority="231" operator="equal">
      <formula>"MODERADA 4:1"</formula>
    </cfRule>
    <cfRule type="cellIs" dxfId="1089" priority="232" operator="equal">
      <formula>"BAJA 2:2"</formula>
    </cfRule>
    <cfRule type="cellIs" dxfId="1088" priority="233" operator="equal">
      <formula>"BAJA 1:2"</formula>
    </cfRule>
    <cfRule type="cellIs" dxfId="1087" priority="234" operator="equal">
      <formula>"BAJA 3:1"</formula>
    </cfRule>
    <cfRule type="cellIs" dxfId="1086" priority="235" operator="equal">
      <formula>"BAJA 2:1"</formula>
    </cfRule>
    <cfRule type="cellIs" dxfId="1085" priority="236" operator="equal">
      <formula>"BAJA 1:1"</formula>
    </cfRule>
  </conditionalFormatting>
  <conditionalFormatting sqref="AZ23">
    <cfRule type="containsText" dxfId="1084" priority="209" stopIfTrue="1" operator="containsText" text="ALTA">
      <formula>NOT(ISERROR(SEARCH("ALTA",AZ23)))</formula>
    </cfRule>
    <cfRule type="containsText" dxfId="1083" priority="210" stopIfTrue="1" operator="containsText" text="MEDIA">
      <formula>NOT(ISERROR(SEARCH("MEDIA",AZ23)))</formula>
    </cfRule>
    <cfRule type="containsText" dxfId="1082" priority="211" stopIfTrue="1" operator="containsText" text="BAJA">
      <formula>NOT(ISERROR(SEARCH("BAJA",AZ23)))</formula>
    </cfRule>
  </conditionalFormatting>
  <conditionalFormatting sqref="AZ23">
    <cfRule type="containsText" dxfId="1081" priority="204" stopIfTrue="1" operator="containsText" text="ALTO">
      <formula>NOT(ISERROR(SEARCH("ALTO",AZ23)))</formula>
    </cfRule>
    <cfRule type="containsText" dxfId="1080" priority="205" stopIfTrue="1" operator="containsText" text="ALTO">
      <formula>NOT(ISERROR(SEARCH("ALTO",AZ23)))</formula>
    </cfRule>
    <cfRule type="containsText" dxfId="1079" priority="206" stopIfTrue="1" operator="containsText" text="MEDIO">
      <formula>NOT(ISERROR(SEARCH("MEDIO",AZ23)))</formula>
    </cfRule>
    <cfRule type="containsText" dxfId="1078" priority="207" stopIfTrue="1" operator="containsText" text="MEDIO">
      <formula>NOT(ISERROR(SEARCH("MEDIO",AZ23)))</formula>
    </cfRule>
    <cfRule type="containsText" dxfId="1077" priority="208" stopIfTrue="1" operator="containsText" text="BAJO">
      <formula>NOT(ISERROR(SEARCH("BAJO",AZ23)))</formula>
    </cfRule>
  </conditionalFormatting>
  <conditionalFormatting sqref="AZ23">
    <cfRule type="cellIs" dxfId="1076" priority="199" operator="equal">
      <formula>"INSIGNIFICANTE"</formula>
    </cfRule>
    <cfRule type="cellIs" dxfId="1075" priority="200" operator="equal">
      <formula>"MENOR"</formula>
    </cfRule>
    <cfRule type="cellIs" dxfId="1074" priority="201" operator="equal">
      <formula>"MODERADO"</formula>
    </cfRule>
    <cfRule type="cellIs" dxfId="1073" priority="202" operator="equal">
      <formula>"MAYOR"</formula>
    </cfRule>
    <cfRule type="cellIs" dxfId="1072" priority="203" operator="equal">
      <formula>"CATASTRÓFICO"</formula>
    </cfRule>
  </conditionalFormatting>
  <conditionalFormatting sqref="K18:L18">
    <cfRule type="containsText" dxfId="1071" priority="196" stopIfTrue="1" operator="containsText" text="ALTA">
      <formula>NOT(ISERROR(SEARCH("ALTA",K18)))</formula>
    </cfRule>
    <cfRule type="containsText" dxfId="1070" priority="197" stopIfTrue="1" operator="containsText" text="MEDIA">
      <formula>NOT(ISERROR(SEARCH("MEDIA",K18)))</formula>
    </cfRule>
    <cfRule type="containsText" dxfId="1069" priority="198" stopIfTrue="1" operator="containsText" text="BAJA">
      <formula>NOT(ISERROR(SEARCH("BAJA",K18)))</formula>
    </cfRule>
  </conditionalFormatting>
  <conditionalFormatting sqref="K18:L18">
    <cfRule type="containsText" dxfId="1068" priority="191" stopIfTrue="1" operator="containsText" text="ALTO">
      <formula>NOT(ISERROR(SEARCH("ALTO",K18)))</formula>
    </cfRule>
    <cfRule type="containsText" dxfId="1067" priority="192" stopIfTrue="1" operator="containsText" text="ALTO">
      <formula>NOT(ISERROR(SEARCH("ALTO",K18)))</formula>
    </cfRule>
    <cfRule type="containsText" dxfId="1066" priority="193" stopIfTrue="1" operator="containsText" text="MEDIO">
      <formula>NOT(ISERROR(SEARCH("MEDIO",K18)))</formula>
    </cfRule>
    <cfRule type="containsText" dxfId="1065" priority="194" stopIfTrue="1" operator="containsText" text="MEDIO">
      <formula>NOT(ISERROR(SEARCH("MEDIO",K18)))</formula>
    </cfRule>
    <cfRule type="containsText" dxfId="1064" priority="195" stopIfTrue="1" operator="containsText" text="BAJO">
      <formula>NOT(ISERROR(SEARCH("BAJO",K18)))</formula>
    </cfRule>
  </conditionalFormatting>
  <conditionalFormatting sqref="K18:L18">
    <cfRule type="cellIs" dxfId="1063" priority="186" operator="equal">
      <formula>"INSIGNIFICANTE"</formula>
    </cfRule>
    <cfRule type="cellIs" dxfId="1062" priority="187" operator="equal">
      <formula>"MENOR"</formula>
    </cfRule>
    <cfRule type="cellIs" dxfId="1061" priority="188" operator="equal">
      <formula>"MODERADO"</formula>
    </cfRule>
    <cfRule type="cellIs" dxfId="1060" priority="189" operator="equal">
      <formula>"MAYOR"</formula>
    </cfRule>
    <cfRule type="cellIs" dxfId="1059" priority="190" operator="equal">
      <formula>"CATASTRÓFICO"</formula>
    </cfRule>
  </conditionalFormatting>
  <conditionalFormatting sqref="I18">
    <cfRule type="cellIs" dxfId="1058" priority="181" operator="equal">
      <formula>"RARA VEZ"</formula>
    </cfRule>
    <cfRule type="cellIs" dxfId="1057" priority="182" operator="equal">
      <formula>"IMPROBABLE"</formula>
    </cfRule>
    <cfRule type="cellIs" dxfId="1056" priority="183" operator="equal">
      <formula>"POSIBLE"</formula>
    </cfRule>
    <cfRule type="cellIs" dxfId="1055" priority="184" operator="equal">
      <formula>"PROBABLE"</formula>
    </cfRule>
    <cfRule type="cellIs" dxfId="1054" priority="185" operator="equal">
      <formula>"CASI SEGURO"</formula>
    </cfRule>
  </conditionalFormatting>
  <conditionalFormatting sqref="M18">
    <cfRule type="cellIs" dxfId="1053" priority="156" operator="equal">
      <formula>"EXTREMA 5:5"</formula>
    </cfRule>
    <cfRule type="cellIs" dxfId="1052" priority="157" operator="equal">
      <formula>"EXTREMA 4:5"</formula>
    </cfRule>
    <cfRule type="cellIs" dxfId="1051" priority="158" operator="equal">
      <formula>"EXTREMA 3:5"</formula>
    </cfRule>
    <cfRule type="cellIs" dxfId="1050" priority="159" operator="equal">
      <formula>"EXTREMA 2:5"</formula>
    </cfRule>
    <cfRule type="cellIs" dxfId="1049" priority="160" operator="equal">
      <formula>"EXTREMA 5:4"</formula>
    </cfRule>
    <cfRule type="cellIs" dxfId="1048" priority="161" operator="equal">
      <formula>"EXTREMA 4:4"</formula>
    </cfRule>
    <cfRule type="cellIs" dxfId="1047" priority="162" operator="equal">
      <formula>"EXTREMA 3:4"</formula>
    </cfRule>
    <cfRule type="cellIs" dxfId="1046" priority="163" operator="equal">
      <formula>"EXTREMA 5:3"</formula>
    </cfRule>
    <cfRule type="cellIs" dxfId="1045" priority="164" operator="equal">
      <formula>"ALTA 1:5"</formula>
    </cfRule>
    <cfRule type="cellIs" dxfId="1044" priority="165" operator="equal">
      <formula>"ALTA 2:4"</formula>
    </cfRule>
    <cfRule type="cellIs" dxfId="1043" priority="166" operator="equal">
      <formula>"ALTA 1:4"</formula>
    </cfRule>
    <cfRule type="cellIs" dxfId="1042" priority="167" operator="equal">
      <formula>"ALTA 4:3"</formula>
    </cfRule>
    <cfRule type="cellIs" dxfId="1041" priority="168" operator="equal">
      <formula>"ALTA 3:3"</formula>
    </cfRule>
    <cfRule type="cellIs" dxfId="1040" priority="169" operator="equal">
      <formula>"ALTA 5:2"</formula>
    </cfRule>
    <cfRule type="cellIs" dxfId="1039" priority="170" operator="equal">
      <formula>"ALTA 4:2"</formula>
    </cfRule>
    <cfRule type="cellIs" dxfId="1038" priority="171" operator="equal">
      <formula>"ALTA 5:1"</formula>
    </cfRule>
    <cfRule type="cellIs" dxfId="1037" priority="172" operator="equal">
      <formula>"MODERADA 2:3"</formula>
    </cfRule>
    <cfRule type="cellIs" dxfId="1036" priority="173" operator="equal">
      <formula>"MODERADA 1:3"</formula>
    </cfRule>
    <cfRule type="cellIs" dxfId="1035" priority="174" operator="equal">
      <formula>"MODERADA 3:2"</formula>
    </cfRule>
    <cfRule type="cellIs" dxfId="1034" priority="175" operator="equal">
      <formula>"MODERADA 4:1"</formula>
    </cfRule>
    <cfRule type="cellIs" dxfId="1033" priority="176" operator="equal">
      <formula>"BAJA 2:2"</formula>
    </cfRule>
    <cfRule type="cellIs" dxfId="1032" priority="177" operator="equal">
      <formula>"BAJA 1:2"</formula>
    </cfRule>
    <cfRule type="cellIs" dxfId="1031" priority="178" operator="equal">
      <formula>"BAJA 3:1"</formula>
    </cfRule>
    <cfRule type="cellIs" dxfId="1030" priority="179" operator="equal">
      <formula>"BAJA 2:1"</formula>
    </cfRule>
    <cfRule type="cellIs" dxfId="1029" priority="180" operator="equal">
      <formula>"BAJA 1:1"</formula>
    </cfRule>
  </conditionalFormatting>
  <conditionalFormatting sqref="AV18">
    <cfRule type="cellIs" dxfId="1028" priority="151" operator="equal">
      <formula>"RARA VEZ"</formula>
    </cfRule>
    <cfRule type="cellIs" dxfId="1027" priority="152" operator="equal">
      <formula>"IMPROBABLE"</formula>
    </cfRule>
    <cfRule type="cellIs" dxfId="1026" priority="153" operator="equal">
      <formula>"POSIBLE"</formula>
    </cfRule>
    <cfRule type="cellIs" dxfId="1025" priority="154" operator="equal">
      <formula>"PROBABLE"</formula>
    </cfRule>
    <cfRule type="cellIs" dxfId="1024" priority="155" operator="equal">
      <formula>"CASI SEGURO"</formula>
    </cfRule>
  </conditionalFormatting>
  <conditionalFormatting sqref="AY18">
    <cfRule type="containsText" dxfId="1023" priority="148" stopIfTrue="1" operator="containsText" text="ALTA">
      <formula>NOT(ISERROR(SEARCH("ALTA",AY18)))</formula>
    </cfRule>
    <cfRule type="containsText" dxfId="1022" priority="149" stopIfTrue="1" operator="containsText" text="MEDIA">
      <formula>NOT(ISERROR(SEARCH("MEDIA",AY18)))</formula>
    </cfRule>
    <cfRule type="containsText" dxfId="1021" priority="150" stopIfTrue="1" operator="containsText" text="BAJA">
      <formula>NOT(ISERROR(SEARCH("BAJA",AY18)))</formula>
    </cfRule>
  </conditionalFormatting>
  <conditionalFormatting sqref="AY18">
    <cfRule type="containsText" dxfId="1020" priority="143" stopIfTrue="1" operator="containsText" text="ALTO">
      <formula>NOT(ISERROR(SEARCH("ALTO",AY18)))</formula>
    </cfRule>
    <cfRule type="containsText" dxfId="1019" priority="144" stopIfTrue="1" operator="containsText" text="ALTO">
      <formula>NOT(ISERROR(SEARCH("ALTO",AY18)))</formula>
    </cfRule>
    <cfRule type="containsText" dxfId="1018" priority="145" stopIfTrue="1" operator="containsText" text="MEDIO">
      <formula>NOT(ISERROR(SEARCH("MEDIO",AY18)))</formula>
    </cfRule>
    <cfRule type="containsText" dxfId="1017" priority="146" stopIfTrue="1" operator="containsText" text="MEDIO">
      <formula>NOT(ISERROR(SEARCH("MEDIO",AY18)))</formula>
    </cfRule>
    <cfRule type="containsText" dxfId="1016" priority="147" stopIfTrue="1" operator="containsText" text="BAJO">
      <formula>NOT(ISERROR(SEARCH("BAJO",AY18)))</formula>
    </cfRule>
  </conditionalFormatting>
  <conditionalFormatting sqref="AY18">
    <cfRule type="cellIs" dxfId="1015" priority="138" operator="equal">
      <formula>"INSIGNIFICANTE"</formula>
    </cfRule>
    <cfRule type="cellIs" dxfId="1014" priority="139" operator="equal">
      <formula>"MENOR"</formula>
    </cfRule>
    <cfRule type="cellIs" dxfId="1013" priority="140" operator="equal">
      <formula>"MODERADO"</formula>
    </cfRule>
    <cfRule type="cellIs" dxfId="1012" priority="141" operator="equal">
      <formula>"MAYOR"</formula>
    </cfRule>
    <cfRule type="cellIs" dxfId="1011" priority="142" operator="equal">
      <formula>"CATASTRÓFICO"</formula>
    </cfRule>
  </conditionalFormatting>
  <conditionalFormatting sqref="BA18">
    <cfRule type="cellIs" dxfId="1010" priority="113" operator="equal">
      <formula>"EXTREMA 5:5"</formula>
    </cfRule>
    <cfRule type="cellIs" dxfId="1009" priority="114" operator="equal">
      <formula>"EXTREMA 4:5"</formula>
    </cfRule>
    <cfRule type="cellIs" dxfId="1008" priority="115" operator="equal">
      <formula>"EXTREMA 3:5"</formula>
    </cfRule>
    <cfRule type="cellIs" dxfId="1007" priority="116" operator="equal">
      <formula>"EXTREMA 2:5"</formula>
    </cfRule>
    <cfRule type="cellIs" dxfId="1006" priority="117" operator="equal">
      <formula>"EXTREMA 5:4"</formula>
    </cfRule>
    <cfRule type="cellIs" dxfId="1005" priority="118" operator="equal">
      <formula>"EXTREMA 4:4"</formula>
    </cfRule>
    <cfRule type="cellIs" dxfId="1004" priority="119" operator="equal">
      <formula>"EXTREMA 3:4"</formula>
    </cfRule>
    <cfRule type="cellIs" dxfId="1003" priority="120" operator="equal">
      <formula>"EXTREMA 5:3"</formula>
    </cfRule>
    <cfRule type="cellIs" dxfId="1002" priority="121" operator="equal">
      <formula>"ALTA 1:5"</formula>
    </cfRule>
    <cfRule type="cellIs" dxfId="1001" priority="122" operator="equal">
      <formula>"ALTA 2:4"</formula>
    </cfRule>
    <cfRule type="cellIs" dxfId="1000" priority="123" operator="equal">
      <formula>"ALTA 1:4"</formula>
    </cfRule>
    <cfRule type="cellIs" dxfId="999" priority="124" operator="equal">
      <formula>"ALTA 4:3"</formula>
    </cfRule>
    <cfRule type="cellIs" dxfId="998" priority="125" operator="equal">
      <formula>"ALTA 3:3"</formula>
    </cfRule>
    <cfRule type="cellIs" dxfId="997" priority="126" operator="equal">
      <formula>"ALTA 5:2"</formula>
    </cfRule>
    <cfRule type="cellIs" dxfId="996" priority="127" operator="equal">
      <formula>"ALTA 4:2"</formula>
    </cfRule>
    <cfRule type="cellIs" dxfId="995" priority="128" operator="equal">
      <formula>"ALTA 5:1"</formula>
    </cfRule>
    <cfRule type="cellIs" dxfId="994" priority="129" operator="equal">
      <formula>"MODERADA 2:3"</formula>
    </cfRule>
    <cfRule type="cellIs" dxfId="993" priority="130" operator="equal">
      <formula>"MODERADA 1:3"</formula>
    </cfRule>
    <cfRule type="cellIs" dxfId="992" priority="131" operator="equal">
      <formula>"MODERADA 3:2"</formula>
    </cfRule>
    <cfRule type="cellIs" dxfId="991" priority="132" operator="equal">
      <formula>"MODERADA 4:1"</formula>
    </cfRule>
    <cfRule type="cellIs" dxfId="990" priority="133" operator="equal">
      <formula>"BAJA 2:2"</formula>
    </cfRule>
    <cfRule type="cellIs" dxfId="989" priority="134" operator="equal">
      <formula>"BAJA 1:2"</formula>
    </cfRule>
    <cfRule type="cellIs" dxfId="988" priority="135" operator="equal">
      <formula>"BAJA 3:1"</formula>
    </cfRule>
    <cfRule type="cellIs" dxfId="987" priority="136" operator="equal">
      <formula>"BAJA 2:1"</formula>
    </cfRule>
    <cfRule type="cellIs" dxfId="986" priority="137" operator="equal">
      <formula>"BAJA 1:1"</formula>
    </cfRule>
  </conditionalFormatting>
  <conditionalFormatting sqref="AZ18">
    <cfRule type="containsText" dxfId="985" priority="110" stopIfTrue="1" operator="containsText" text="ALTA">
      <formula>NOT(ISERROR(SEARCH("ALTA",AZ18)))</formula>
    </cfRule>
    <cfRule type="containsText" dxfId="984" priority="111" stopIfTrue="1" operator="containsText" text="MEDIA">
      <formula>NOT(ISERROR(SEARCH("MEDIA",AZ18)))</formula>
    </cfRule>
    <cfRule type="containsText" dxfId="983" priority="112" stopIfTrue="1" operator="containsText" text="BAJA">
      <formula>NOT(ISERROR(SEARCH("BAJA",AZ18)))</formula>
    </cfRule>
  </conditionalFormatting>
  <conditionalFormatting sqref="AZ18">
    <cfRule type="containsText" dxfId="982" priority="105" stopIfTrue="1" operator="containsText" text="ALTO">
      <formula>NOT(ISERROR(SEARCH("ALTO",AZ18)))</formula>
    </cfRule>
    <cfRule type="containsText" dxfId="981" priority="106" stopIfTrue="1" operator="containsText" text="ALTO">
      <formula>NOT(ISERROR(SEARCH("ALTO",AZ18)))</formula>
    </cfRule>
    <cfRule type="containsText" dxfId="980" priority="107" stopIfTrue="1" operator="containsText" text="MEDIO">
      <formula>NOT(ISERROR(SEARCH("MEDIO",AZ18)))</formula>
    </cfRule>
    <cfRule type="containsText" dxfId="979" priority="108" stopIfTrue="1" operator="containsText" text="MEDIO">
      <formula>NOT(ISERROR(SEARCH("MEDIO",AZ18)))</formula>
    </cfRule>
    <cfRule type="containsText" dxfId="978" priority="109" stopIfTrue="1" operator="containsText" text="BAJO">
      <formula>NOT(ISERROR(SEARCH("BAJO",AZ18)))</formula>
    </cfRule>
  </conditionalFormatting>
  <conditionalFormatting sqref="AZ18">
    <cfRule type="cellIs" dxfId="977" priority="100" operator="equal">
      <formula>"INSIGNIFICANTE"</formula>
    </cfRule>
    <cfRule type="cellIs" dxfId="976" priority="101" operator="equal">
      <formula>"MENOR"</formula>
    </cfRule>
    <cfRule type="cellIs" dxfId="975" priority="102" operator="equal">
      <formula>"MODERADO"</formula>
    </cfRule>
    <cfRule type="cellIs" dxfId="974" priority="103" operator="equal">
      <formula>"MAYOR"</formula>
    </cfRule>
    <cfRule type="cellIs" dxfId="973" priority="104" operator="equal">
      <formula>"CATASTRÓFICO"</formula>
    </cfRule>
  </conditionalFormatting>
  <conditionalFormatting sqref="K13:L13">
    <cfRule type="containsText" dxfId="972" priority="97" stopIfTrue="1" operator="containsText" text="ALTA">
      <formula>NOT(ISERROR(SEARCH("ALTA",K13)))</formula>
    </cfRule>
    <cfRule type="containsText" dxfId="971" priority="98" stopIfTrue="1" operator="containsText" text="MEDIA">
      <formula>NOT(ISERROR(SEARCH("MEDIA",K13)))</formula>
    </cfRule>
    <cfRule type="containsText" dxfId="970" priority="99" stopIfTrue="1" operator="containsText" text="BAJA">
      <formula>NOT(ISERROR(SEARCH("BAJA",K13)))</formula>
    </cfRule>
  </conditionalFormatting>
  <conditionalFormatting sqref="K13:L13">
    <cfRule type="containsText" dxfId="969" priority="92" stopIfTrue="1" operator="containsText" text="ALTO">
      <formula>NOT(ISERROR(SEARCH("ALTO",K13)))</formula>
    </cfRule>
    <cfRule type="containsText" dxfId="968" priority="93" stopIfTrue="1" operator="containsText" text="ALTO">
      <formula>NOT(ISERROR(SEARCH("ALTO",K13)))</formula>
    </cfRule>
    <cfRule type="containsText" dxfId="967" priority="94" stopIfTrue="1" operator="containsText" text="MEDIO">
      <formula>NOT(ISERROR(SEARCH("MEDIO",K13)))</formula>
    </cfRule>
    <cfRule type="containsText" dxfId="966" priority="95" stopIfTrue="1" operator="containsText" text="MEDIO">
      <formula>NOT(ISERROR(SEARCH("MEDIO",K13)))</formula>
    </cfRule>
    <cfRule type="containsText" dxfId="965" priority="96" stopIfTrue="1" operator="containsText" text="BAJO">
      <formula>NOT(ISERROR(SEARCH("BAJO",K13)))</formula>
    </cfRule>
  </conditionalFormatting>
  <conditionalFormatting sqref="K13:L13">
    <cfRule type="cellIs" dxfId="964" priority="87" operator="equal">
      <formula>"INSIGNIFICANTE"</formula>
    </cfRule>
    <cfRule type="cellIs" dxfId="963" priority="88" operator="equal">
      <formula>"MENOR"</formula>
    </cfRule>
    <cfRule type="cellIs" dxfId="962" priority="89" operator="equal">
      <formula>"MODERADO"</formula>
    </cfRule>
    <cfRule type="cellIs" dxfId="961" priority="90" operator="equal">
      <formula>"MAYOR"</formula>
    </cfRule>
    <cfRule type="cellIs" dxfId="960" priority="91" operator="equal">
      <formula>"CATASTRÓFICO"</formula>
    </cfRule>
  </conditionalFormatting>
  <conditionalFormatting sqref="I13">
    <cfRule type="cellIs" dxfId="959" priority="82" operator="equal">
      <formula>"RARA VEZ"</formula>
    </cfRule>
    <cfRule type="cellIs" dxfId="958" priority="83" operator="equal">
      <formula>"IMPROBABLE"</formula>
    </cfRule>
    <cfRule type="cellIs" dxfId="957" priority="84" operator="equal">
      <formula>"POSIBLE"</formula>
    </cfRule>
    <cfRule type="cellIs" dxfId="956" priority="85" operator="equal">
      <formula>"PROBABLE"</formula>
    </cfRule>
    <cfRule type="cellIs" dxfId="955" priority="86" operator="equal">
      <formula>"CASI SEGURO"</formula>
    </cfRule>
  </conditionalFormatting>
  <conditionalFormatting sqref="M13">
    <cfRule type="cellIs" dxfId="954" priority="57" operator="equal">
      <formula>"EXTREMA 5:5"</formula>
    </cfRule>
    <cfRule type="cellIs" dxfId="953" priority="58" operator="equal">
      <formula>"EXTREMA 4:5"</formula>
    </cfRule>
    <cfRule type="cellIs" dxfId="952" priority="59" operator="equal">
      <formula>"EXTREMA 3:5"</formula>
    </cfRule>
    <cfRule type="cellIs" dxfId="951" priority="60" operator="equal">
      <formula>"EXTREMA 2:5"</formula>
    </cfRule>
    <cfRule type="cellIs" dxfId="950" priority="61" operator="equal">
      <formula>"EXTREMA 5:4"</formula>
    </cfRule>
    <cfRule type="cellIs" dxfId="949" priority="62" operator="equal">
      <formula>"EXTREMA 4:4"</formula>
    </cfRule>
    <cfRule type="cellIs" dxfId="948" priority="63" operator="equal">
      <formula>"EXTREMA 3:4"</formula>
    </cfRule>
    <cfRule type="cellIs" dxfId="947" priority="64" operator="equal">
      <formula>"EXTREMA 5:3"</formula>
    </cfRule>
    <cfRule type="cellIs" dxfId="946" priority="65" operator="equal">
      <formula>"ALTA 1:5"</formula>
    </cfRule>
    <cfRule type="cellIs" dxfId="945" priority="66" operator="equal">
      <formula>"ALTA 2:4"</formula>
    </cfRule>
    <cfRule type="cellIs" dxfId="944" priority="67" operator="equal">
      <formula>"ALTA 1:4"</formula>
    </cfRule>
    <cfRule type="cellIs" dxfId="943" priority="68" operator="equal">
      <formula>"ALTA 4:3"</formula>
    </cfRule>
    <cfRule type="cellIs" dxfId="942" priority="69" operator="equal">
      <formula>"ALTA 3:3"</formula>
    </cfRule>
    <cfRule type="cellIs" dxfId="941" priority="70" operator="equal">
      <formula>"ALTA 5:2"</formula>
    </cfRule>
    <cfRule type="cellIs" dxfId="940" priority="71" operator="equal">
      <formula>"ALTA 4:2"</formula>
    </cfRule>
    <cfRule type="cellIs" dxfId="939" priority="72" operator="equal">
      <formula>"ALTA 5:1"</formula>
    </cfRule>
    <cfRule type="cellIs" dxfId="938" priority="73" operator="equal">
      <formula>"MODERADA 2:3"</formula>
    </cfRule>
    <cfRule type="cellIs" dxfId="937" priority="74" operator="equal">
      <formula>"MODERADA 1:3"</formula>
    </cfRule>
    <cfRule type="cellIs" dxfId="936" priority="75" operator="equal">
      <formula>"MODERADA 3:2"</formula>
    </cfRule>
    <cfRule type="cellIs" dxfId="935" priority="76" operator="equal">
      <formula>"MODERADA 4:1"</formula>
    </cfRule>
    <cfRule type="cellIs" dxfId="934" priority="77" operator="equal">
      <formula>"BAJA 2:2"</formula>
    </cfRule>
    <cfRule type="cellIs" dxfId="933" priority="78" operator="equal">
      <formula>"BAJA 1:2"</formula>
    </cfRule>
    <cfRule type="cellIs" dxfId="932" priority="79" operator="equal">
      <formula>"BAJA 3:1"</formula>
    </cfRule>
    <cfRule type="cellIs" dxfId="931" priority="80" operator="equal">
      <formula>"BAJA 2:1"</formula>
    </cfRule>
    <cfRule type="cellIs" dxfId="930" priority="81" operator="equal">
      <formula>"BAJA 1:1"</formula>
    </cfRule>
  </conditionalFormatting>
  <conditionalFormatting sqref="AV13">
    <cfRule type="cellIs" dxfId="929" priority="52" operator="equal">
      <formula>"RARA VEZ"</formula>
    </cfRule>
    <cfRule type="cellIs" dxfId="928" priority="53" operator="equal">
      <formula>"IMPROBABLE"</formula>
    </cfRule>
    <cfRule type="cellIs" dxfId="927" priority="54" operator="equal">
      <formula>"POSIBLE"</formula>
    </cfRule>
    <cfRule type="cellIs" dxfId="926" priority="55" operator="equal">
      <formula>"PROBABLE"</formula>
    </cfRule>
    <cfRule type="cellIs" dxfId="925" priority="56" operator="equal">
      <formula>"CASI SEGURO"</formula>
    </cfRule>
  </conditionalFormatting>
  <conditionalFormatting sqref="AY13">
    <cfRule type="containsText" dxfId="924" priority="49" stopIfTrue="1" operator="containsText" text="ALTA">
      <formula>NOT(ISERROR(SEARCH("ALTA",AY13)))</formula>
    </cfRule>
    <cfRule type="containsText" dxfId="923" priority="50" stopIfTrue="1" operator="containsText" text="MEDIA">
      <formula>NOT(ISERROR(SEARCH("MEDIA",AY13)))</formula>
    </cfRule>
    <cfRule type="containsText" dxfId="922" priority="51" stopIfTrue="1" operator="containsText" text="BAJA">
      <formula>NOT(ISERROR(SEARCH("BAJA",AY13)))</formula>
    </cfRule>
  </conditionalFormatting>
  <conditionalFormatting sqref="AY13">
    <cfRule type="containsText" dxfId="921" priority="44" stopIfTrue="1" operator="containsText" text="ALTO">
      <formula>NOT(ISERROR(SEARCH("ALTO",AY13)))</formula>
    </cfRule>
    <cfRule type="containsText" dxfId="920" priority="45" stopIfTrue="1" operator="containsText" text="ALTO">
      <formula>NOT(ISERROR(SEARCH("ALTO",AY13)))</formula>
    </cfRule>
    <cfRule type="containsText" dxfId="919" priority="46" stopIfTrue="1" operator="containsText" text="MEDIO">
      <formula>NOT(ISERROR(SEARCH("MEDIO",AY13)))</formula>
    </cfRule>
    <cfRule type="containsText" dxfId="918" priority="47" stopIfTrue="1" operator="containsText" text="MEDIO">
      <formula>NOT(ISERROR(SEARCH("MEDIO",AY13)))</formula>
    </cfRule>
    <cfRule type="containsText" dxfId="917" priority="48" stopIfTrue="1" operator="containsText" text="BAJO">
      <formula>NOT(ISERROR(SEARCH("BAJO",AY13)))</formula>
    </cfRule>
  </conditionalFormatting>
  <conditionalFormatting sqref="AY13">
    <cfRule type="cellIs" dxfId="916" priority="39" operator="equal">
      <formula>"INSIGNIFICANTE"</formula>
    </cfRule>
    <cfRule type="cellIs" dxfId="915" priority="40" operator="equal">
      <formula>"MENOR"</formula>
    </cfRule>
    <cfRule type="cellIs" dxfId="914" priority="41" operator="equal">
      <formula>"MODERADO"</formula>
    </cfRule>
    <cfRule type="cellIs" dxfId="913" priority="42" operator="equal">
      <formula>"MAYOR"</formula>
    </cfRule>
    <cfRule type="cellIs" dxfId="912" priority="43" operator="equal">
      <formula>"CATASTRÓFICO"</formula>
    </cfRule>
  </conditionalFormatting>
  <conditionalFormatting sqref="BA13">
    <cfRule type="cellIs" dxfId="911" priority="14" operator="equal">
      <formula>"EXTREMA 5:5"</formula>
    </cfRule>
    <cfRule type="cellIs" dxfId="910" priority="15" operator="equal">
      <formula>"EXTREMA 4:5"</formula>
    </cfRule>
    <cfRule type="cellIs" dxfId="909" priority="16" operator="equal">
      <formula>"EXTREMA 3:5"</formula>
    </cfRule>
    <cfRule type="cellIs" dxfId="908" priority="17" operator="equal">
      <formula>"EXTREMA 2:5"</formula>
    </cfRule>
    <cfRule type="cellIs" dxfId="907" priority="18" operator="equal">
      <formula>"EXTREMA 5:4"</formula>
    </cfRule>
    <cfRule type="cellIs" dxfId="906" priority="19" operator="equal">
      <formula>"EXTREMA 4:4"</formula>
    </cfRule>
    <cfRule type="cellIs" dxfId="905" priority="20" operator="equal">
      <formula>"EXTREMA 3:4"</formula>
    </cfRule>
    <cfRule type="cellIs" dxfId="904" priority="21" operator="equal">
      <formula>"EXTREMA 5:3"</formula>
    </cfRule>
    <cfRule type="cellIs" dxfId="903" priority="22" operator="equal">
      <formula>"ALTA 1:5"</formula>
    </cfRule>
    <cfRule type="cellIs" dxfId="902" priority="23" operator="equal">
      <formula>"ALTA 2:4"</formula>
    </cfRule>
    <cfRule type="cellIs" dxfId="901" priority="24" operator="equal">
      <formula>"ALTA 1:4"</formula>
    </cfRule>
    <cfRule type="cellIs" dxfId="900" priority="25" operator="equal">
      <formula>"ALTA 4:3"</formula>
    </cfRule>
    <cfRule type="cellIs" dxfId="899" priority="26" operator="equal">
      <formula>"ALTA 3:3"</formula>
    </cfRule>
    <cfRule type="cellIs" dxfId="898" priority="27" operator="equal">
      <formula>"ALTA 5:2"</formula>
    </cfRule>
    <cfRule type="cellIs" dxfId="897" priority="28" operator="equal">
      <formula>"ALTA 4:2"</formula>
    </cfRule>
    <cfRule type="cellIs" dxfId="896" priority="29" operator="equal">
      <formula>"ALTA 5:1"</formula>
    </cfRule>
    <cfRule type="cellIs" dxfId="895" priority="30" operator="equal">
      <formula>"MODERADA 2:3"</formula>
    </cfRule>
    <cfRule type="cellIs" dxfId="894" priority="31" operator="equal">
      <formula>"MODERADA 1:3"</formula>
    </cfRule>
    <cfRule type="cellIs" dxfId="893" priority="32" operator="equal">
      <formula>"MODERADA 3:2"</formula>
    </cfRule>
    <cfRule type="cellIs" dxfId="892" priority="33" operator="equal">
      <formula>"MODERADA 4:1"</formula>
    </cfRule>
    <cfRule type="cellIs" dxfId="891" priority="34" operator="equal">
      <formula>"BAJA 2:2"</formula>
    </cfRule>
    <cfRule type="cellIs" dxfId="890" priority="35" operator="equal">
      <formula>"BAJA 1:2"</formula>
    </cfRule>
    <cfRule type="cellIs" dxfId="889" priority="36" operator="equal">
      <formula>"BAJA 3:1"</formula>
    </cfRule>
    <cfRule type="cellIs" dxfId="888" priority="37" operator="equal">
      <formula>"BAJA 2:1"</formula>
    </cfRule>
    <cfRule type="cellIs" dxfId="887" priority="38" operator="equal">
      <formula>"BAJA 1:1"</formula>
    </cfRule>
  </conditionalFormatting>
  <conditionalFormatting sqref="AZ13">
    <cfRule type="containsText" dxfId="886" priority="11" stopIfTrue="1" operator="containsText" text="ALTA">
      <formula>NOT(ISERROR(SEARCH("ALTA",AZ13)))</formula>
    </cfRule>
    <cfRule type="containsText" dxfId="885" priority="12" stopIfTrue="1" operator="containsText" text="MEDIA">
      <formula>NOT(ISERROR(SEARCH("MEDIA",AZ13)))</formula>
    </cfRule>
    <cfRule type="containsText" dxfId="884" priority="13" stopIfTrue="1" operator="containsText" text="BAJA">
      <formula>NOT(ISERROR(SEARCH("BAJA",AZ13)))</formula>
    </cfRule>
  </conditionalFormatting>
  <conditionalFormatting sqref="AZ13">
    <cfRule type="containsText" dxfId="883" priority="6" stopIfTrue="1" operator="containsText" text="ALTO">
      <formula>NOT(ISERROR(SEARCH("ALTO",AZ13)))</formula>
    </cfRule>
    <cfRule type="containsText" dxfId="882" priority="7" stopIfTrue="1" operator="containsText" text="ALTO">
      <formula>NOT(ISERROR(SEARCH("ALTO",AZ13)))</formula>
    </cfRule>
    <cfRule type="containsText" dxfId="881" priority="8" stopIfTrue="1" operator="containsText" text="MEDIO">
      <formula>NOT(ISERROR(SEARCH("MEDIO",AZ13)))</formula>
    </cfRule>
    <cfRule type="containsText" dxfId="880" priority="9" stopIfTrue="1" operator="containsText" text="MEDIO">
      <formula>NOT(ISERROR(SEARCH("MEDIO",AZ13)))</formula>
    </cfRule>
    <cfRule type="containsText" dxfId="879" priority="10" stopIfTrue="1" operator="containsText" text="BAJO">
      <formula>NOT(ISERROR(SEARCH("BAJO",AZ13)))</formula>
    </cfRule>
  </conditionalFormatting>
  <conditionalFormatting sqref="AZ13">
    <cfRule type="cellIs" dxfId="878" priority="1" operator="equal">
      <formula>"INSIGNIFICANTE"</formula>
    </cfRule>
    <cfRule type="cellIs" dxfId="877" priority="2" operator="equal">
      <formula>"MENOR"</formula>
    </cfRule>
    <cfRule type="cellIs" dxfId="876" priority="3" operator="equal">
      <formula>"MODERADO"</formula>
    </cfRule>
    <cfRule type="cellIs" dxfId="875" priority="4" operator="equal">
      <formula>"MAYOR"</formula>
    </cfRule>
    <cfRule type="cellIs" dxfId="874" priority="5" operator="equal">
      <formula>"CATASTRÓFICO"</formula>
    </cfRule>
  </conditionalFormatting>
  <dataValidations count="15">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23 H23 AU28 H28 H18 H33 AU8 AU13 H13 AU18 AU33">
      <formula1>$AI$41:$AI$45</formula1>
    </dataValidation>
    <dataValidation errorStyle="warning" allowBlank="1" errorTitle="ERROR DE CALIFICACION" error="Califique:_x000a_1 para BAJO_x000a_2 para MEDIO_x000a_3 para ALTO" promptTitle="CALIFIQUE" prompt="1 - BAJO_x000a_2 - MEDIO_x000a_3 - ALTO" sqref="K8:L8 I8 AV8 AY8:AZ8 K33:L33 I33 AV33 AY33:AZ33 K28:L28 I28 AV28 AY28:AZ28 K23:L23 I23 AV23 AY23:AZ23 K18:L18 I18 AV18 AY18:AZ18 K13:L13 I13 AV13 AY13:AZ13"/>
    <dataValidation type="list" allowBlank="1" showInputMessage="1" showErrorMessage="1" promptTitle="CALIFIQUE" prompt="1 - Insignificante_x000a_2 - Menor_x000a_3 - Moderado_x000a_4 - Mayor_x000a_5 - Catastrófico" sqref="J8 AX23 J23 AX28 J28 J18 J33 AX8 AX13 J13 AX18 AX33">
      <formula1>$AI$41:$AI$45</formula1>
    </dataValidation>
    <dataValidation type="list" allowBlank="1" showInputMessage="1" showErrorMessage="1" sqref="S23 S33 S18 S8:S13 S28">
      <formula1>$S$43:$S$46</formula1>
    </dataValidation>
    <dataValidation type="list" allowBlank="1" showInputMessage="1" showErrorMessage="1" sqref="AR37 AR22 AR32">
      <formula1>$AG$232:$AG$234</formula1>
    </dataValidation>
    <dataValidation type="list" allowBlank="1" showInputMessage="1" showErrorMessage="1" sqref="AA8:AA18 AA23:AA35">
      <formula1>$AA$111:$AA$112</formula1>
    </dataValidation>
    <dataValidation type="list" allowBlank="1" showInputMessage="1" showErrorMessage="1" sqref="AC8:AC18 AC23:AC37">
      <formula1>$AC$111:$AC$112</formula1>
    </dataValidation>
    <dataValidation type="list" allowBlank="1" showInputMessage="1" showErrorMessage="1" sqref="AK8:AK18 AK23:AK37">
      <formula1>$AK$111:$AK$112</formula1>
    </dataValidation>
    <dataValidation type="list" allowBlank="1" showInputMessage="1" showErrorMessage="1" sqref="AQ13:AR13 AQ36:AQ37 AR23:AR31 AQ18 AQ8:AS12 AR18:AR21 AR36 AQ23:AQ32 AS13:AS37">
      <formula1>$AQ$111:$AQ$113</formula1>
    </dataValidation>
    <dataValidation type="list" allowBlank="1" showInputMessage="1" showErrorMessage="1" prompt="Seleccione el tipo de riesgo de acuerdo a la lista desplegable" sqref="G8:G37">
      <formula1>$AH$41:$AH$50</formula1>
    </dataValidation>
    <dataValidation type="list" allowBlank="1" showInputMessage="1" showErrorMessage="1" sqref="AE8:AE37">
      <formula1>$AE$111:$AE$112</formula1>
    </dataValidation>
    <dataValidation type="list" allowBlank="1" showInputMessage="1" showErrorMessage="1" sqref="AG8:AG37">
      <formula1>$AG$111:$AG$113</formula1>
    </dataValidation>
    <dataValidation type="list" allowBlank="1" showInputMessage="1" showErrorMessage="1" sqref="AI8:AI37">
      <formula1>$AI$111:$AI$112</formula1>
    </dataValidation>
    <dataValidation type="list" allowBlank="1" showInputMessage="1" showErrorMessage="1" sqref="AM8:AM37">
      <formula1>$AM$111:$AM$113</formula1>
    </dataValidation>
    <dataValidation type="list" allowBlank="1" showInputMessage="1" showErrorMessage="1" sqref="AT8:AT37 AW8:AW37">
      <formula1>$AT$111:$AT$113</formula1>
    </dataValidation>
  </dataValidation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28"/>
  <sheetViews>
    <sheetView topLeftCell="E6" zoomScale="55" zoomScaleNormal="55" workbookViewId="0">
      <pane ySplit="2" topLeftCell="A8" activePane="bottomLeft" state="frozen"/>
      <selection activeCell="A6" sqref="A6:A20"/>
      <selection pane="bottomLeft" activeCell="A6" sqref="A6:A20"/>
    </sheetView>
  </sheetViews>
  <sheetFormatPr baseColWidth="10" defaultRowHeight="15"/>
  <cols>
    <col min="1" max="1" width="17" style="142" customWidth="1"/>
    <col min="2" max="2" width="27.5546875" style="142" customWidth="1"/>
    <col min="3"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19" width="29.44140625" style="142" customWidth="1"/>
    <col min="20" max="20" width="24.77734375" style="142" customWidth="1"/>
    <col min="21" max="21" width="21.109375" style="142" customWidth="1"/>
    <col min="22" max="22" width="10.5546875" style="142" customWidth="1"/>
    <col min="23" max="23" width="17.33203125" style="142" customWidth="1"/>
    <col min="24" max="24" width="28.5546875" style="142" customWidth="1"/>
    <col min="25" max="25" width="19.6640625" style="142" customWidth="1"/>
    <col min="26" max="26" width="11.5546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5.664062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5.6640625" style="142" customWidth="1"/>
    <col min="47" max="48" width="11.5546875" style="142" customWidth="1"/>
    <col min="49" max="49" width="18.88671875" style="142" customWidth="1"/>
    <col min="50" max="50" width="11.5546875" style="142" customWidth="1"/>
    <col min="51" max="52" width="15" style="142" customWidth="1"/>
    <col min="53" max="53" width="12.5546875" style="142" customWidth="1"/>
    <col min="54" max="58" width="11.5546875" style="142" customWidth="1"/>
    <col min="59" max="59" width="31.21875" style="142" customWidth="1"/>
    <col min="60" max="60" width="23.77734375" style="142" customWidth="1"/>
    <col min="61" max="62" width="11.5546875" style="142" customWidth="1"/>
    <col min="63" max="63" width="21.88671875" style="142" customWidth="1"/>
    <col min="64" max="64" width="22.88671875" style="142" customWidth="1"/>
    <col min="65" max="65" width="11.5546875" style="142" customWidth="1"/>
    <col min="66" max="66" width="13" style="142" customWidth="1"/>
    <col min="67" max="67" width="20.21875" style="142" customWidth="1"/>
    <col min="68" max="68" width="19.6640625" style="142" customWidth="1"/>
    <col min="69" max="69" width="19.88671875" style="142" customWidth="1"/>
    <col min="70" max="70" width="165" style="142" customWidth="1"/>
    <col min="71" max="71" width="25.33203125" style="142" customWidth="1"/>
    <col min="72" max="72" width="69.21875" style="142" customWidth="1"/>
    <col min="73" max="73" width="94.33203125" style="142" customWidth="1"/>
    <col min="74" max="74" width="13.44140625" style="142" customWidth="1"/>
    <col min="75" max="75" width="23" style="142" customWidth="1"/>
    <col min="76" max="76" width="38.21875" style="142" customWidth="1"/>
    <col min="77" max="79" width="11.5546875" style="142" customWidth="1"/>
    <col min="80" max="81" width="12.21875" style="142" bestFit="1" customWidth="1"/>
    <col min="82" max="16384" width="11.5546875" style="142"/>
  </cols>
  <sheetData>
    <row r="1" spans="1:79" ht="27.75" customHeight="1">
      <c r="A1" s="689"/>
      <c r="B1" s="690" t="s">
        <v>0</v>
      </c>
      <c r="C1" s="690"/>
      <c r="D1" s="690"/>
      <c r="E1" s="690"/>
      <c r="F1" s="690"/>
      <c r="G1" s="690"/>
      <c r="H1" s="690"/>
      <c r="I1" s="141"/>
      <c r="J1" s="141"/>
      <c r="K1" s="141"/>
      <c r="L1" s="141"/>
      <c r="AZ1" s="141"/>
    </row>
    <row r="2" spans="1:79" ht="27.75" customHeight="1">
      <c r="A2" s="689"/>
      <c r="B2" s="691" t="s">
        <v>189</v>
      </c>
      <c r="C2" s="691"/>
      <c r="D2" s="691"/>
      <c r="E2" s="691"/>
      <c r="F2" s="691"/>
      <c r="G2" s="691"/>
      <c r="H2" s="691"/>
      <c r="I2" s="141"/>
      <c r="J2" s="141"/>
      <c r="K2" s="141"/>
      <c r="L2" s="141"/>
      <c r="AZ2" s="141"/>
    </row>
    <row r="3" spans="1:79" ht="27.75" customHeight="1">
      <c r="A3" s="689"/>
      <c r="B3" s="690" t="s">
        <v>2</v>
      </c>
      <c r="C3" s="690"/>
      <c r="D3" s="690"/>
      <c r="E3" s="690"/>
      <c r="F3" s="690"/>
      <c r="G3" s="690"/>
      <c r="H3" s="690"/>
      <c r="I3" s="141"/>
      <c r="J3" s="141"/>
      <c r="K3" s="141"/>
      <c r="L3" s="141"/>
      <c r="AZ3" s="141"/>
    </row>
    <row r="4" spans="1:79" ht="18.75" customHeight="1">
      <c r="E4" s="144"/>
      <c r="F4" s="144"/>
      <c r="G4" s="145"/>
      <c r="H4" s="141"/>
      <c r="I4" s="141"/>
      <c r="J4" s="141"/>
      <c r="K4" s="141"/>
      <c r="L4" s="141"/>
      <c r="AZ4" s="141"/>
    </row>
    <row r="5" spans="1:79" s="147" customFormat="1" ht="15" customHeight="1">
      <c r="A5" s="692" t="s">
        <v>190</v>
      </c>
      <c r="B5" s="692" t="s">
        <v>191</v>
      </c>
      <c r="C5" s="692" t="s">
        <v>192</v>
      </c>
      <c r="D5" s="693" t="s">
        <v>193</v>
      </c>
      <c r="E5" s="693"/>
      <c r="F5" s="693"/>
      <c r="G5" s="693"/>
      <c r="H5" s="693"/>
      <c r="I5" s="693"/>
      <c r="J5" s="693"/>
      <c r="K5" s="693"/>
      <c r="L5" s="693"/>
      <c r="M5" s="693"/>
      <c r="N5" s="146"/>
      <c r="O5" s="146"/>
      <c r="P5" s="146"/>
      <c r="Q5" s="146"/>
      <c r="R5" s="146"/>
      <c r="S5" s="693" t="s">
        <v>194</v>
      </c>
      <c r="T5" s="696" t="s">
        <v>195</v>
      </c>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4" t="s">
        <v>196</v>
      </c>
      <c r="AU5" s="694"/>
      <c r="AV5" s="694"/>
      <c r="AW5" s="694"/>
      <c r="AX5" s="694"/>
      <c r="AY5" s="694"/>
      <c r="AZ5" s="694"/>
      <c r="BA5" s="694"/>
      <c r="BB5" s="146"/>
      <c r="BC5" s="146"/>
      <c r="BD5" s="146"/>
      <c r="BE5" s="146"/>
      <c r="BF5" s="146"/>
      <c r="BG5" s="683" t="s">
        <v>363</v>
      </c>
      <c r="BH5" s="683"/>
      <c r="BI5" s="683"/>
      <c r="BJ5" s="683"/>
      <c r="BK5" s="683"/>
      <c r="BL5" s="684" t="s">
        <v>198</v>
      </c>
      <c r="BM5" s="684"/>
      <c r="BN5" s="684"/>
      <c r="BO5" s="684"/>
      <c r="BP5" s="684"/>
      <c r="BQ5" s="684"/>
      <c r="BR5" s="773" t="s">
        <v>199</v>
      </c>
      <c r="BS5" s="773"/>
      <c r="BT5" s="773"/>
      <c r="BU5" s="1161" t="s">
        <v>200</v>
      </c>
      <c r="BV5" s="1162"/>
      <c r="BW5" s="1162"/>
      <c r="BX5" s="1163"/>
      <c r="BY5" s="773" t="s">
        <v>201</v>
      </c>
      <c r="BZ5" s="773"/>
      <c r="CA5" s="773"/>
    </row>
    <row r="6" spans="1:79" s="147" customFormat="1" ht="15" customHeight="1">
      <c r="A6" s="692"/>
      <c r="B6" s="692"/>
      <c r="C6" s="692"/>
      <c r="D6" s="693" t="s">
        <v>202</v>
      </c>
      <c r="E6" s="693" t="s">
        <v>364</v>
      </c>
      <c r="F6" s="693" t="s">
        <v>204</v>
      </c>
      <c r="G6" s="699" t="s">
        <v>205</v>
      </c>
      <c r="H6" s="693" t="s">
        <v>206</v>
      </c>
      <c r="I6" s="693"/>
      <c r="J6" s="693" t="s">
        <v>207</v>
      </c>
      <c r="K6" s="693"/>
      <c r="L6" s="148"/>
      <c r="M6" s="693" t="s">
        <v>208</v>
      </c>
      <c r="N6" s="146"/>
      <c r="O6" s="146"/>
      <c r="P6" s="146"/>
      <c r="Q6" s="146"/>
      <c r="R6" s="146"/>
      <c r="S6" s="693"/>
      <c r="T6" s="695" t="s">
        <v>209</v>
      </c>
      <c r="U6" s="695"/>
      <c r="V6" s="695"/>
      <c r="W6" s="695"/>
      <c r="X6" s="695"/>
      <c r="Y6" s="695"/>
      <c r="Z6" s="695"/>
      <c r="AA6" s="686" t="s">
        <v>210</v>
      </c>
      <c r="AB6" s="686"/>
      <c r="AC6" s="686"/>
      <c r="AD6" s="686"/>
      <c r="AE6" s="686"/>
      <c r="AF6" s="686"/>
      <c r="AG6" s="686"/>
      <c r="AH6" s="686"/>
      <c r="AI6" s="686"/>
      <c r="AJ6" s="686"/>
      <c r="AK6" s="686"/>
      <c r="AL6" s="686"/>
      <c r="AM6" s="686"/>
      <c r="AN6" s="686"/>
      <c r="AO6" s="686"/>
      <c r="AP6" s="686"/>
      <c r="AQ6" s="687" t="s">
        <v>211</v>
      </c>
      <c r="AR6" s="687" t="s">
        <v>212</v>
      </c>
      <c r="AS6" s="687" t="s">
        <v>213</v>
      </c>
      <c r="AT6" s="694"/>
      <c r="AU6" s="694"/>
      <c r="AV6" s="694"/>
      <c r="AW6" s="694"/>
      <c r="AX6" s="694"/>
      <c r="AY6" s="694"/>
      <c r="AZ6" s="694"/>
      <c r="BA6" s="694"/>
      <c r="BB6" s="146"/>
      <c r="BC6" s="146"/>
      <c r="BD6" s="146"/>
      <c r="BE6" s="146"/>
      <c r="BF6" s="146"/>
      <c r="BG6" s="683"/>
      <c r="BH6" s="683"/>
      <c r="BI6" s="683"/>
      <c r="BJ6" s="683"/>
      <c r="BK6" s="683"/>
      <c r="BL6" s="684"/>
      <c r="BM6" s="684"/>
      <c r="BN6" s="684"/>
      <c r="BO6" s="684"/>
      <c r="BP6" s="684"/>
      <c r="BQ6" s="684"/>
      <c r="BR6" s="773"/>
      <c r="BS6" s="773"/>
      <c r="BT6" s="773"/>
      <c r="BU6" s="1164"/>
      <c r="BV6" s="1165"/>
      <c r="BW6" s="1165"/>
      <c r="BX6" s="1166"/>
      <c r="BY6" s="773"/>
      <c r="BZ6" s="773"/>
      <c r="CA6" s="773"/>
    </row>
    <row r="7" spans="1:79" s="147" customFormat="1" ht="168" customHeight="1">
      <c r="A7" s="692"/>
      <c r="B7" s="692"/>
      <c r="C7" s="692"/>
      <c r="D7" s="693"/>
      <c r="E7" s="693"/>
      <c r="F7" s="693"/>
      <c r="G7" s="699"/>
      <c r="H7" s="693"/>
      <c r="I7" s="693"/>
      <c r="J7" s="693"/>
      <c r="K7" s="693"/>
      <c r="L7" s="148"/>
      <c r="M7" s="693"/>
      <c r="N7" s="149" t="s">
        <v>214</v>
      </c>
      <c r="O7" s="149" t="s">
        <v>215</v>
      </c>
      <c r="P7" s="149" t="s">
        <v>216</v>
      </c>
      <c r="Q7" s="149" t="s">
        <v>217</v>
      </c>
      <c r="R7" s="149" t="s">
        <v>218</v>
      </c>
      <c r="S7" s="693"/>
      <c r="T7" s="150" t="s">
        <v>219</v>
      </c>
      <c r="U7" s="150" t="s">
        <v>220</v>
      </c>
      <c r="V7" s="150" t="s">
        <v>221</v>
      </c>
      <c r="W7" s="150" t="s">
        <v>222</v>
      </c>
      <c r="X7" s="150" t="s">
        <v>223</v>
      </c>
      <c r="Y7" s="150" t="s">
        <v>224</v>
      </c>
      <c r="Z7" s="150" t="s">
        <v>225</v>
      </c>
      <c r="AA7" s="151" t="s">
        <v>226</v>
      </c>
      <c r="AB7" s="152" t="s">
        <v>227</v>
      </c>
      <c r="AC7" s="151" t="s">
        <v>228</v>
      </c>
      <c r="AD7" s="152" t="s">
        <v>227</v>
      </c>
      <c r="AE7" s="151" t="s">
        <v>229</v>
      </c>
      <c r="AF7" s="152" t="s">
        <v>227</v>
      </c>
      <c r="AG7" s="151" t="s">
        <v>230</v>
      </c>
      <c r="AH7" s="152" t="s">
        <v>227</v>
      </c>
      <c r="AI7" s="151" t="s">
        <v>231</v>
      </c>
      <c r="AJ7" s="152" t="s">
        <v>227</v>
      </c>
      <c r="AK7" s="152" t="s">
        <v>232</v>
      </c>
      <c r="AL7" s="152" t="s">
        <v>227</v>
      </c>
      <c r="AM7" s="152" t="s">
        <v>233</v>
      </c>
      <c r="AN7" s="152" t="s">
        <v>227</v>
      </c>
      <c r="AO7" s="153" t="s">
        <v>234</v>
      </c>
      <c r="AP7" s="151" t="s">
        <v>235</v>
      </c>
      <c r="AQ7" s="687"/>
      <c r="AR7" s="688"/>
      <c r="AS7" s="688"/>
      <c r="AT7" s="154" t="s">
        <v>236</v>
      </c>
      <c r="AU7" s="694" t="s">
        <v>206</v>
      </c>
      <c r="AV7" s="694"/>
      <c r="AW7" s="154" t="s">
        <v>237</v>
      </c>
      <c r="AX7" s="694" t="s">
        <v>207</v>
      </c>
      <c r="AY7" s="694"/>
      <c r="AZ7" s="148"/>
      <c r="BA7" s="154" t="s">
        <v>238</v>
      </c>
      <c r="BB7" s="149" t="s">
        <v>214</v>
      </c>
      <c r="BC7" s="149" t="s">
        <v>215</v>
      </c>
      <c r="BD7" s="149" t="s">
        <v>216</v>
      </c>
      <c r="BE7" s="149" t="s">
        <v>217</v>
      </c>
      <c r="BF7" s="149" t="s">
        <v>218</v>
      </c>
      <c r="BG7" s="250"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251" t="s">
        <v>249</v>
      </c>
      <c r="BV7" s="251" t="s">
        <v>250</v>
      </c>
      <c r="BW7" s="251" t="s">
        <v>251</v>
      </c>
      <c r="BX7" s="251" t="s">
        <v>1697</v>
      </c>
      <c r="BY7" s="157" t="s">
        <v>249</v>
      </c>
      <c r="BZ7" s="157" t="s">
        <v>250</v>
      </c>
      <c r="CA7" s="157" t="s">
        <v>251</v>
      </c>
    </row>
    <row r="8" spans="1:79" ht="96.75" customHeight="1">
      <c r="A8" s="718" t="s">
        <v>574</v>
      </c>
      <c r="B8" s="718" t="s">
        <v>575</v>
      </c>
      <c r="C8" s="705" t="s">
        <v>576</v>
      </c>
      <c r="D8" s="705" t="s">
        <v>577</v>
      </c>
      <c r="E8" s="705" t="s">
        <v>578</v>
      </c>
      <c r="F8" s="705" t="s">
        <v>579</v>
      </c>
      <c r="G8" s="705" t="s">
        <v>327</v>
      </c>
      <c r="H8" s="698">
        <v>3</v>
      </c>
      <c r="I8" s="704" t="str">
        <f>IF(H8=5,"CASI SEGURO",IF(H8=4,"PROBABLE",IF(H8=3,"POSIBLE",IF(H8=2,"IMPROBABLE","RARA VEZ"))))</f>
        <v>POSIBLE</v>
      </c>
      <c r="J8" s="705">
        <v>2</v>
      </c>
      <c r="K8" s="704" t="str">
        <f>IF(J8=1,"INSIGNIFICANTE",IF(J8=2,"MENOR",IF(J8=3,"MODERADO",IF(J8=4,"MAYOR","CATASTRÓFICO"))))</f>
        <v>MENOR</v>
      </c>
      <c r="L8" s="704">
        <f>IF(J8=2,H8+20,IF(J8=3,H8+30,IF(J8=4,H8+40,IF(J8=5,H8+50,H8+10))))</f>
        <v>23</v>
      </c>
      <c r="M8" s="719" t="str">
        <f>IF(J8=1,$N$8,IF(J8=2,$O$8,IF(J8=3,$P$8,IF(J8=4,$Q$8,$R$8))))</f>
        <v>MODERADA 3:2</v>
      </c>
      <c r="N8" s="715" t="str">
        <f>IF($L8=11,"BAJA 1:1",IF($L8=12,"BAJA 2:1",IF($L8=13,"BAJA 3:1",IF($L8=14,"MODERADA 4:1","ALTA 5:1"))))</f>
        <v>ALTA 5:1</v>
      </c>
      <c r="O8" s="723" t="str">
        <f>IF($L8=21,"BAJA 1:2",IF($L8=22,"BAJA 2:2",IF($L8=23,"MODERADA 3:2",IF($L8=24,"ALTA 4:2","ALTA 5:2"))))</f>
        <v>MODERADA 3:2</v>
      </c>
      <c r="P8" s="723" t="str">
        <f>IF($L8=31,"MODERADA 1:3",IF($L8=32,"MODERADA 2:3",IF($L8=33,"ALTA 3:3",IF($L8=34,"ALTA 4:3","EXTREMA 5:3"))))</f>
        <v>EXTREMA 5:3</v>
      </c>
      <c r="Q8" s="723" t="str">
        <f>IF($L8=41,"ALTA 1:4",IF($L8=42,"ALTA 2:4",IF($L8=43,"EXTREMA 3:4",IF($L8=44,"EXTREMA 4:4","EXTREMA 5:4"))))</f>
        <v>EXTREMA 5:4</v>
      </c>
      <c r="R8" s="710" t="str">
        <f>IF($L8=51,"ALTA 1:5",IF($L8=52,"EXTREMA 2:5",IF($L8=53,"EXTREMA 3:5",IF($L8=54,"EXTREMA 4:5","EXTREMA 5:5"))))</f>
        <v>EXTREMA 5:5</v>
      </c>
      <c r="S8" s="701" t="s">
        <v>257</v>
      </c>
      <c r="T8" s="198" t="s">
        <v>580</v>
      </c>
      <c r="U8" s="168" t="s">
        <v>581</v>
      </c>
      <c r="V8" s="166" t="s">
        <v>582</v>
      </c>
      <c r="W8" s="429" t="s">
        <v>583</v>
      </c>
      <c r="X8" s="168" t="s">
        <v>584</v>
      </c>
      <c r="Y8" s="168" t="s">
        <v>585</v>
      </c>
      <c r="Z8" s="252" t="s">
        <v>267</v>
      </c>
      <c r="AA8" s="200" t="s">
        <v>264</v>
      </c>
      <c r="AB8" s="200">
        <f t="shared" ref="AB8:AB32" si="0">IF(AA8 = "Asignado",$AB$106,IF(AA8="No asignado",0,""))</f>
        <v>15</v>
      </c>
      <c r="AC8" s="200" t="s">
        <v>335</v>
      </c>
      <c r="AD8" s="200">
        <f t="shared" ref="AD8:AD32" si="1">IF(AC8 = "Adecuado",$AB$106,IF(AC8="No adecuado",0,""))</f>
        <v>0</v>
      </c>
      <c r="AE8" s="200" t="s">
        <v>266</v>
      </c>
      <c r="AF8" s="200">
        <f t="shared" ref="AF8:AF32" si="2">IF(AE8 = "Oportuna",$AB$106,IF(AE8="Inoportuna",0,""))</f>
        <v>15</v>
      </c>
      <c r="AG8" s="200" t="s">
        <v>267</v>
      </c>
      <c r="AH8" s="200">
        <f t="shared" ref="AH8:AH32" si="3">IF(AG8 = "Prevenir",$AB$106,IF(AG8="Detectar",$AB$107,IF(AG8="No es un control",0,"")))</f>
        <v>15</v>
      </c>
      <c r="AI8" s="200" t="s">
        <v>268</v>
      </c>
      <c r="AJ8" s="200">
        <f t="shared" ref="AJ8:AJ32" si="4">IF(AI8 = "Confiable",$AB$106,IF(AI8="No confiable",0,""))</f>
        <v>15</v>
      </c>
      <c r="AK8" s="253" t="s">
        <v>281</v>
      </c>
      <c r="AL8" s="200">
        <f t="shared" ref="AL8:AL32" si="5">IF(AK8 = "Se investigan y resuelven oportunamente",$AB$106,IF(AK8="No se investigan y resuelven oportunamente",0,""))</f>
        <v>15</v>
      </c>
      <c r="AM8" s="200" t="s">
        <v>270</v>
      </c>
      <c r="AN8" s="200">
        <f t="shared" ref="AN8:AN32" si="6">IF(AM8 = "Completa",$AB$106,IF(AM8="Incompleta",$AB$107,IF(AM8="No existe",0,"")))</f>
        <v>15</v>
      </c>
      <c r="AO8" s="200">
        <f>+AB8+AD8+AF8+AH8+AJ8+AL8+AN8</f>
        <v>90</v>
      </c>
      <c r="AP8" s="200" t="str">
        <f>+IF(AO8&gt;96,"Fuerte",IF(AO8&lt;86,"Débil","Moderado"))</f>
        <v>Moderado</v>
      </c>
      <c r="AQ8" s="200" t="s">
        <v>271</v>
      </c>
      <c r="AR8" s="200" t="s">
        <v>343</v>
      </c>
      <c r="AS8" s="702" t="s">
        <v>271</v>
      </c>
      <c r="AT8" s="724" t="s">
        <v>340</v>
      </c>
      <c r="AU8" s="725">
        <v>2</v>
      </c>
      <c r="AV8" s="712" t="str">
        <f>IF(AU8=5,"CASI SEGURO",IF(AU8=4,"PROBABLE",IF(AU8=3,"POSIBLE",IF(AU8=2,"IMPROBABLE","RARA VEZ"))))</f>
        <v>IMPROBABLE</v>
      </c>
      <c r="AW8" s="724" t="s">
        <v>340</v>
      </c>
      <c r="AX8" s="724">
        <v>3</v>
      </c>
      <c r="AY8" s="712" t="str">
        <f>IF(AX8=1,"INSIGNIFICANTE",IF(AX8=2,"MENOR",IF(AX8=3,"MODERADO",IF(AX8=4,"MAYOR","CATASTRÓFICO"))))</f>
        <v>MODERADO</v>
      </c>
      <c r="AZ8" s="712">
        <f>IF(AX8=2,AU8+20,IF(AX8=3,AU8+30,IF(AX8=4,AU8+40,IF(AX8=5,AU8+50,AU8+10))))</f>
        <v>32</v>
      </c>
      <c r="BA8" s="714" t="str">
        <f>IF(AX8=1,$BB8,IF(AX8=2,$BC$8,IF(AX8=3,$BD$8,IF(AX8=4,$BE$8,$BF$8))))</f>
        <v>MODERADA 2:3</v>
      </c>
      <c r="BB8" s="715" t="str">
        <f>IF($AZ8=11,"BAJA 1:1",IF($AZ8=12,"BAJA 2:1",IF($AZ8=13,"BAJA 3:1",IF($AZ8=14,"MODERADA 4:1","ALTA 5:1"))))</f>
        <v>ALTA 5:1</v>
      </c>
      <c r="BC8" s="723" t="str">
        <f>IF($AZ8=21,"BAJA 1:2",IF($AZ8=22,"BAJA 2:2",IF($AZ8=23,"MODERADA 3:2",IF($AZ8=24,"ALTA 4:2","ALTA 5:2"))))</f>
        <v>ALTA 5:2</v>
      </c>
      <c r="BD8" s="723" t="str">
        <f>IF($AZ8=31,"MODERADA 1:3",IF($AZ8=32,"MODERADA 2:3",IF($AZ8=33,"ALTA 3:3",IF($AZ8=34,"ALTA 4:3","EXTREMA 5:3"))))</f>
        <v>MODERADA 2:3</v>
      </c>
      <c r="BE8" s="723" t="str">
        <f>IF($AZ8=41,"ALTA 1:4",IF($AZ8=42,"ALTA 2:4",IF($AZ8=43,"EXTREMA 3:4",IF($AZ8=44,"EXTREMA 4:4","EXTREMA 5:4"))))</f>
        <v>EXTREMA 5:4</v>
      </c>
      <c r="BF8" s="710" t="str">
        <f>IF($AZ8=51,"ALTA 1:5",IF($AZ8=52,"EXTREMA 2:5",IF($AZ8=53,"EXTREMA 3:5",IF($AZ8=54,"EXTREMA 4:5","EXTREMA 5:5"))))</f>
        <v>EXTREMA 5:5</v>
      </c>
      <c r="BG8" s="254" t="s">
        <v>586</v>
      </c>
      <c r="BH8" s="255" t="s">
        <v>587</v>
      </c>
      <c r="BI8" s="256">
        <v>43876</v>
      </c>
      <c r="BJ8" s="256">
        <v>44196</v>
      </c>
      <c r="BK8" s="255" t="s">
        <v>588</v>
      </c>
      <c r="BL8" s="211" t="s">
        <v>589</v>
      </c>
      <c r="BM8" s="211" t="s">
        <v>590</v>
      </c>
      <c r="BN8" s="211" t="s">
        <v>591</v>
      </c>
      <c r="BO8" s="211" t="s">
        <v>592</v>
      </c>
      <c r="BP8" s="211" t="s">
        <v>593</v>
      </c>
      <c r="BQ8" s="211" t="s">
        <v>594</v>
      </c>
      <c r="BR8" s="1148" t="s">
        <v>1633</v>
      </c>
      <c r="BS8" s="724" t="s">
        <v>1634</v>
      </c>
      <c r="BT8" s="777" t="s">
        <v>1635</v>
      </c>
      <c r="BU8" s="781"/>
      <c r="BV8" s="724"/>
      <c r="BW8" s="781"/>
      <c r="BX8" s="718"/>
      <c r="BY8" s="724"/>
      <c r="BZ8" s="724"/>
      <c r="CA8" s="724"/>
    </row>
    <row r="9" spans="1:79" ht="120.75" customHeight="1">
      <c r="A9" s="705"/>
      <c r="B9" s="705"/>
      <c r="C9" s="705"/>
      <c r="D9" s="705"/>
      <c r="E9" s="705"/>
      <c r="F9" s="705"/>
      <c r="G9" s="705"/>
      <c r="H9" s="698"/>
      <c r="I9" s="704"/>
      <c r="J9" s="705"/>
      <c r="K9" s="704"/>
      <c r="L9" s="704">
        <f>IF(J9=2,H9+20,IF(J9=3,H9+30,IF(J9=4,H9+40,IF(J9=5,H9+50,H9+10))))</f>
        <v>10</v>
      </c>
      <c r="M9" s="719"/>
      <c r="N9" s="715"/>
      <c r="O9" s="723"/>
      <c r="P9" s="723"/>
      <c r="Q9" s="723"/>
      <c r="R9" s="710"/>
      <c r="S9" s="701"/>
      <c r="T9" s="257" t="s">
        <v>595</v>
      </c>
      <c r="U9" s="253" t="s">
        <v>581</v>
      </c>
      <c r="V9" s="210" t="s">
        <v>582</v>
      </c>
      <c r="W9" s="167" t="s">
        <v>596</v>
      </c>
      <c r="X9" s="167" t="s">
        <v>597</v>
      </c>
      <c r="Y9" s="167" t="s">
        <v>598</v>
      </c>
      <c r="Z9" s="210" t="s">
        <v>267</v>
      </c>
      <c r="AA9" s="205" t="s">
        <v>264</v>
      </c>
      <c r="AB9" s="200">
        <f t="shared" si="0"/>
        <v>15</v>
      </c>
      <c r="AC9" s="205" t="s">
        <v>265</v>
      </c>
      <c r="AD9" s="200">
        <f t="shared" si="1"/>
        <v>15</v>
      </c>
      <c r="AE9" s="205" t="s">
        <v>266</v>
      </c>
      <c r="AF9" s="200">
        <f t="shared" si="2"/>
        <v>15</v>
      </c>
      <c r="AG9" s="205" t="s">
        <v>267</v>
      </c>
      <c r="AH9" s="200">
        <f t="shared" si="3"/>
        <v>15</v>
      </c>
      <c r="AI9" s="205" t="s">
        <v>268</v>
      </c>
      <c r="AJ9" s="200">
        <f t="shared" si="4"/>
        <v>15</v>
      </c>
      <c r="AK9" s="253" t="s">
        <v>281</v>
      </c>
      <c r="AL9" s="200">
        <f t="shared" si="5"/>
        <v>15</v>
      </c>
      <c r="AM9" s="205" t="s">
        <v>270</v>
      </c>
      <c r="AN9" s="200">
        <f t="shared" si="6"/>
        <v>15</v>
      </c>
      <c r="AO9" s="205">
        <f t="shared" ref="AO9:AO29" si="7">+AB9+AD9+AF9+AH9+AJ9+AL9+AN9</f>
        <v>105</v>
      </c>
      <c r="AP9" s="205" t="str">
        <f>+IF(AO9&gt;96,"Fuerte",IF(AO9&lt;85,"Débil","Moderado"))</f>
        <v>Fuerte</v>
      </c>
      <c r="AQ9" s="210" t="s">
        <v>333</v>
      </c>
      <c r="AR9" s="252" t="s">
        <v>333</v>
      </c>
      <c r="AS9" s="703"/>
      <c r="AT9" s="689"/>
      <c r="AU9" s="726"/>
      <c r="AV9" s="713"/>
      <c r="AW9" s="689"/>
      <c r="AX9" s="689"/>
      <c r="AY9" s="713"/>
      <c r="AZ9" s="713">
        <f>IF(AX9=2,AV9+20,IF(AX9=3,AV9+30,IF(AX9=4,AV9+40,IF(AX9=5,AV9+50,AV9+10))))</f>
        <v>10</v>
      </c>
      <c r="BA9" s="706"/>
      <c r="BB9" s="715"/>
      <c r="BC9" s="723"/>
      <c r="BD9" s="723"/>
      <c r="BE9" s="723"/>
      <c r="BF9" s="723"/>
      <c r="BG9" s="258" t="s">
        <v>599</v>
      </c>
      <c r="BH9" s="259" t="s">
        <v>587</v>
      </c>
      <c r="BI9" s="260">
        <v>43876</v>
      </c>
      <c r="BJ9" s="260">
        <v>43951</v>
      </c>
      <c r="BK9" s="259" t="s">
        <v>600</v>
      </c>
      <c r="BL9" s="259" t="s">
        <v>589</v>
      </c>
      <c r="BM9" s="259" t="s">
        <v>590</v>
      </c>
      <c r="BN9" s="259" t="s">
        <v>591</v>
      </c>
      <c r="BO9" s="259" t="s">
        <v>592</v>
      </c>
      <c r="BP9" s="259" t="s">
        <v>593</v>
      </c>
      <c r="BQ9" s="259" t="s">
        <v>594</v>
      </c>
      <c r="BR9" s="1149"/>
      <c r="BS9" s="689"/>
      <c r="BT9" s="778"/>
      <c r="BU9" s="782"/>
      <c r="BV9" s="689"/>
      <c r="BW9" s="782"/>
      <c r="BX9" s="705"/>
      <c r="BY9" s="689"/>
      <c r="BZ9" s="689"/>
      <c r="CA9" s="689"/>
    </row>
    <row r="10" spans="1:79" ht="95.25" customHeight="1">
      <c r="A10" s="705"/>
      <c r="B10" s="705"/>
      <c r="C10" s="705"/>
      <c r="D10" s="705"/>
      <c r="E10" s="705"/>
      <c r="F10" s="705"/>
      <c r="G10" s="705"/>
      <c r="H10" s="698"/>
      <c r="I10" s="704"/>
      <c r="J10" s="705"/>
      <c r="K10" s="704"/>
      <c r="L10" s="704">
        <f>IF(J10=2,H10+20,IF(J10=3,H10+30,IF(J10=4,H10+40,IF(J10=5,H10+50,H10+10))))</f>
        <v>10</v>
      </c>
      <c r="M10" s="719"/>
      <c r="N10" s="715"/>
      <c r="O10" s="723"/>
      <c r="P10" s="723"/>
      <c r="Q10" s="723"/>
      <c r="R10" s="710"/>
      <c r="S10" s="774"/>
      <c r="T10" s="261" t="s">
        <v>601</v>
      </c>
      <c r="U10" s="261" t="s">
        <v>602</v>
      </c>
      <c r="V10" s="261" t="s">
        <v>582</v>
      </c>
      <c r="W10" s="274" t="s">
        <v>603</v>
      </c>
      <c r="X10" s="261" t="s">
        <v>604</v>
      </c>
      <c r="Y10" s="257" t="s">
        <v>605</v>
      </c>
      <c r="Z10" s="261" t="s">
        <v>267</v>
      </c>
      <c r="AA10" s="261" t="s">
        <v>264</v>
      </c>
      <c r="AB10" s="261">
        <f t="shared" si="0"/>
        <v>15</v>
      </c>
      <c r="AC10" s="261" t="s">
        <v>265</v>
      </c>
      <c r="AD10" s="261">
        <f t="shared" si="1"/>
        <v>15</v>
      </c>
      <c r="AE10" s="261" t="s">
        <v>266</v>
      </c>
      <c r="AF10" s="261">
        <f t="shared" si="2"/>
        <v>15</v>
      </c>
      <c r="AG10" s="261" t="s">
        <v>267</v>
      </c>
      <c r="AH10" s="261">
        <f t="shared" si="3"/>
        <v>15</v>
      </c>
      <c r="AI10" s="261" t="s">
        <v>268</v>
      </c>
      <c r="AJ10" s="261">
        <f t="shared" si="4"/>
        <v>15</v>
      </c>
      <c r="AK10" s="261" t="s">
        <v>281</v>
      </c>
      <c r="AL10" s="261">
        <f t="shared" si="5"/>
        <v>15</v>
      </c>
      <c r="AM10" s="261" t="s">
        <v>270</v>
      </c>
      <c r="AN10" s="261">
        <f t="shared" si="6"/>
        <v>15</v>
      </c>
      <c r="AO10" s="261">
        <f t="shared" si="7"/>
        <v>105</v>
      </c>
      <c r="AP10" s="261" t="str">
        <f>+IF(AO10&gt;96,"Fuerte",IF(AO10&lt;85,"Débil","Moderado"))</f>
        <v>Fuerte</v>
      </c>
      <c r="AQ10" s="261" t="s">
        <v>271</v>
      </c>
      <c r="AR10" s="261" t="s">
        <v>271</v>
      </c>
      <c r="AS10" s="703"/>
      <c r="AT10" s="689"/>
      <c r="AU10" s="726"/>
      <c r="AV10" s="713"/>
      <c r="AW10" s="689"/>
      <c r="AX10" s="689"/>
      <c r="AY10" s="713"/>
      <c r="AZ10" s="713">
        <f>IF(AX10=2,AV10+20,IF(AX10=3,AV10+30,IF(AX10=4,AV10+40,IF(AX10=5,AV10+50,AV10+10))))</f>
        <v>10</v>
      </c>
      <c r="BA10" s="706"/>
      <c r="BB10" s="715"/>
      <c r="BC10" s="723"/>
      <c r="BD10" s="723"/>
      <c r="BE10" s="723"/>
      <c r="BF10" s="723"/>
      <c r="BG10" s="254"/>
      <c r="BH10" s="262"/>
      <c r="BI10" s="262"/>
      <c r="BJ10" s="262"/>
      <c r="BK10" s="262"/>
      <c r="BL10" s="262"/>
      <c r="BM10" s="262"/>
      <c r="BN10" s="262"/>
      <c r="BO10" s="262"/>
      <c r="BP10" s="262"/>
      <c r="BQ10" s="262"/>
      <c r="BR10" s="1149"/>
      <c r="BS10" s="689"/>
      <c r="BT10" s="778"/>
      <c r="BU10" s="782"/>
      <c r="BV10" s="689"/>
      <c r="BW10" s="782"/>
      <c r="BX10" s="705"/>
      <c r="BY10" s="689"/>
      <c r="BZ10" s="689"/>
      <c r="CA10" s="689"/>
    </row>
    <row r="11" spans="1:79" ht="78" customHeight="1">
      <c r="A11" s="705"/>
      <c r="B11" s="705"/>
      <c r="C11" s="705"/>
      <c r="D11" s="705"/>
      <c r="E11" s="705"/>
      <c r="F11" s="705"/>
      <c r="G11" s="705"/>
      <c r="H11" s="698"/>
      <c r="I11" s="704"/>
      <c r="J11" s="705"/>
      <c r="K11" s="704"/>
      <c r="L11" s="704">
        <f>IF(J11=2,H11+20,IF(J11=3,H11+30,IF(J11=4,H11+40,IF(J11=5,H11+50,H11+10))))</f>
        <v>10</v>
      </c>
      <c r="M11" s="719"/>
      <c r="N11" s="715"/>
      <c r="O11" s="723"/>
      <c r="P11" s="723"/>
      <c r="Q11" s="723"/>
      <c r="R11" s="710"/>
      <c r="S11" s="774"/>
      <c r="T11" s="214"/>
      <c r="U11" s="214"/>
      <c r="V11" s="214"/>
      <c r="W11" s="214"/>
      <c r="X11" s="214"/>
      <c r="Y11" s="263"/>
      <c r="Z11" s="214"/>
      <c r="AA11" s="214"/>
      <c r="AB11" s="214" t="str">
        <f t="shared" si="0"/>
        <v/>
      </c>
      <c r="AC11" s="214"/>
      <c r="AD11" s="214" t="str">
        <f t="shared" si="1"/>
        <v/>
      </c>
      <c r="AE11" s="214"/>
      <c r="AF11" s="214" t="str">
        <f t="shared" si="2"/>
        <v/>
      </c>
      <c r="AG11" s="214"/>
      <c r="AH11" s="214" t="str">
        <f t="shared" si="3"/>
        <v/>
      </c>
      <c r="AI11" s="214"/>
      <c r="AJ11" s="214" t="str">
        <f t="shared" si="4"/>
        <v/>
      </c>
      <c r="AK11" s="214"/>
      <c r="AL11" s="214" t="str">
        <f t="shared" si="5"/>
        <v/>
      </c>
      <c r="AM11" s="214"/>
      <c r="AN11" s="214" t="str">
        <f t="shared" si="6"/>
        <v/>
      </c>
      <c r="AO11" s="214"/>
      <c r="AP11" s="214"/>
      <c r="AQ11" s="214"/>
      <c r="AR11" s="214"/>
      <c r="AS11" s="703"/>
      <c r="AT11" s="689"/>
      <c r="AU11" s="726"/>
      <c r="AV11" s="713"/>
      <c r="AW11" s="689"/>
      <c r="AX11" s="689"/>
      <c r="AY11" s="713"/>
      <c r="AZ11" s="713">
        <f>IF(AX11=2,AV11+20,IF(AX11=3,AV11+30,IF(AX11=4,AV11+40,IF(AX11=5,AV11+50,AV11+10))))</f>
        <v>10</v>
      </c>
      <c r="BA11" s="706"/>
      <c r="BB11" s="715"/>
      <c r="BC11" s="723"/>
      <c r="BD11" s="723"/>
      <c r="BE11" s="723"/>
      <c r="BF11" s="723"/>
      <c r="BG11" s="254"/>
      <c r="BH11" s="262"/>
      <c r="BI11" s="262"/>
      <c r="BJ11" s="262"/>
      <c r="BK11" s="262"/>
      <c r="BL11" s="262"/>
      <c r="BM11" s="262"/>
      <c r="BN11" s="262"/>
      <c r="BO11" s="262"/>
      <c r="BP11" s="262"/>
      <c r="BQ11" s="262"/>
      <c r="BR11" s="1149"/>
      <c r="BS11" s="689"/>
      <c r="BT11" s="778"/>
      <c r="BU11" s="782"/>
      <c r="BV11" s="689"/>
      <c r="BW11" s="782"/>
      <c r="BX11" s="705"/>
      <c r="BY11" s="689"/>
      <c r="BZ11" s="689"/>
      <c r="CA11" s="689"/>
    </row>
    <row r="12" spans="1:79" ht="107.25" customHeight="1">
      <c r="A12" s="705"/>
      <c r="B12" s="705"/>
      <c r="C12" s="705"/>
      <c r="D12" s="705"/>
      <c r="E12" s="705"/>
      <c r="F12" s="705"/>
      <c r="G12" s="705"/>
      <c r="H12" s="698"/>
      <c r="I12" s="704"/>
      <c r="J12" s="705"/>
      <c r="K12" s="704"/>
      <c r="L12" s="704"/>
      <c r="M12" s="719"/>
      <c r="N12" s="715"/>
      <c r="O12" s="723"/>
      <c r="P12" s="723"/>
      <c r="Q12" s="723"/>
      <c r="R12" s="710"/>
      <c r="S12" s="774"/>
      <c r="T12" s="208"/>
      <c r="U12" s="208"/>
      <c r="V12" s="208"/>
      <c r="W12" s="208"/>
      <c r="X12" s="208"/>
      <c r="Y12" s="200"/>
      <c r="Z12" s="208"/>
      <c r="AA12" s="208"/>
      <c r="AB12" s="208" t="str">
        <f t="shared" si="0"/>
        <v/>
      </c>
      <c r="AC12" s="208"/>
      <c r="AD12" s="208" t="str">
        <f t="shared" si="1"/>
        <v/>
      </c>
      <c r="AE12" s="208"/>
      <c r="AF12" s="208" t="str">
        <f t="shared" si="2"/>
        <v/>
      </c>
      <c r="AG12" s="208"/>
      <c r="AH12" s="208" t="str">
        <f t="shared" si="3"/>
        <v/>
      </c>
      <c r="AI12" s="208"/>
      <c r="AJ12" s="208" t="str">
        <f t="shared" si="4"/>
        <v/>
      </c>
      <c r="AK12" s="208"/>
      <c r="AL12" s="208" t="str">
        <f t="shared" si="5"/>
        <v/>
      </c>
      <c r="AM12" s="208"/>
      <c r="AN12" s="208" t="str">
        <f t="shared" si="6"/>
        <v/>
      </c>
      <c r="AO12" s="208"/>
      <c r="AP12" s="208"/>
      <c r="AQ12" s="208"/>
      <c r="AR12" s="208"/>
      <c r="AS12" s="703"/>
      <c r="AT12" s="689"/>
      <c r="AU12" s="726"/>
      <c r="AV12" s="713"/>
      <c r="AW12" s="689"/>
      <c r="AX12" s="689"/>
      <c r="AY12" s="713"/>
      <c r="AZ12" s="713"/>
      <c r="BA12" s="706"/>
      <c r="BB12" s="715"/>
      <c r="BC12" s="723"/>
      <c r="BD12" s="723"/>
      <c r="BE12" s="723"/>
      <c r="BF12" s="723"/>
      <c r="BG12" s="255"/>
      <c r="BH12" s="264"/>
      <c r="BI12" s="264"/>
      <c r="BJ12" s="264"/>
      <c r="BK12" s="264"/>
      <c r="BL12" s="264"/>
      <c r="BM12" s="264"/>
      <c r="BN12" s="264"/>
      <c r="BO12" s="264"/>
      <c r="BP12" s="264"/>
      <c r="BQ12" s="264"/>
      <c r="BR12" s="1149"/>
      <c r="BS12" s="689"/>
      <c r="BT12" s="778"/>
      <c r="BU12" s="777"/>
      <c r="BV12" s="689"/>
      <c r="BW12" s="777"/>
      <c r="BX12" s="705"/>
      <c r="BY12" s="689"/>
      <c r="BZ12" s="689"/>
      <c r="CA12" s="689"/>
    </row>
    <row r="13" spans="1:79" ht="79.5" customHeight="1">
      <c r="A13" s="705"/>
      <c r="B13" s="705"/>
      <c r="C13" s="718" t="s">
        <v>606</v>
      </c>
      <c r="D13" s="718" t="s">
        <v>607</v>
      </c>
      <c r="E13" s="718" t="s">
        <v>608</v>
      </c>
      <c r="F13" s="689" t="s">
        <v>609</v>
      </c>
      <c r="G13" s="718" t="s">
        <v>18</v>
      </c>
      <c r="H13" s="716">
        <v>4</v>
      </c>
      <c r="I13" s="717" t="str">
        <f>IF(H13=5,"CASI SEGURO",IF(H13=4,"PROBABLE",IF(H13=3,"POSIBLE",IF(H13=2,"IMPROBABLE","RARA VEZ"))))</f>
        <v>PROBABLE</v>
      </c>
      <c r="J13" s="718">
        <v>4</v>
      </c>
      <c r="K13" s="717" t="str">
        <f>IF(J13=1,"INSIGNIFICANTE",IF(J13=2,"MENOR",IF(J13=3,"MODERADO",IF(J13=4,"MAYOR","CATASTRÓFICO"))))</f>
        <v>MAYOR</v>
      </c>
      <c r="L13" s="717">
        <f>IF(J13=2,H13+20,IF(J13=3,H13+30,IF(J13=4,H13+40,IF(J13=5,H13+50,H13+10))))</f>
        <v>44</v>
      </c>
      <c r="M13" s="739" t="str">
        <f>IF(J13=1,N13,IF(J13=2,O13,IF(J13=3,P13,IF(J13=4,Q13,R13))))</f>
        <v>EXTREMA 4:4</v>
      </c>
      <c r="N13" s="715" t="str">
        <f>IF($L13=11,"BAJA 1:1",IF($L13=12,"BAJA 2:1",IF($L13=13,"BAJA 3:1",IF($L13=14,"MODERADA 4:1","ALTA 5:1"))))</f>
        <v>ALTA 5:1</v>
      </c>
      <c r="O13" s="723" t="str">
        <f>IF($L13=21,"BAJA 1:2",IF($L13=22,"BAJA 2:2",IF($L13=23,"MODERADA 3:2",IF($L13=24,"ALTA 4:2","ALTA 5:2"))))</f>
        <v>ALTA 5:2</v>
      </c>
      <c r="P13" s="723" t="str">
        <f>IF($L13=31,"MODERADA 1:3",IF($L13=32,"MODERADA 2:3",IF($L13=33,"ALTA 3:3",IF($L13=34,"ALTA 4:3","EXTREMA 5:3"))))</f>
        <v>EXTREMA 5:3</v>
      </c>
      <c r="Q13" s="723" t="str">
        <f>IF($L13=41,"ALTA 1:4",IF($L13=42,"ALTA 2:4",IF($L13=43,"EXTREMA 3:4",IF($L13=44,"EXTREMA 4:4","EXTREMA 5:4"))))</f>
        <v>EXTREMA 4:4</v>
      </c>
      <c r="R13" s="710" t="str">
        <f>IF($L13=51,"ALTA 1:5",IF($L13=52,"EXTREMA 2:5",IF($L13=53,"EXTREMA 3:5",IF($L13=54,"EXTREMA 4:5","EXTREMA 5:5"))))</f>
        <v>EXTREMA 5:5</v>
      </c>
      <c r="S13" s="718" t="s">
        <v>257</v>
      </c>
      <c r="T13" s="201" t="s">
        <v>610</v>
      </c>
      <c r="U13" s="253" t="s">
        <v>611</v>
      </c>
      <c r="V13" s="210" t="s">
        <v>582</v>
      </c>
      <c r="W13" s="167" t="s">
        <v>612</v>
      </c>
      <c r="X13" s="167" t="s">
        <v>613</v>
      </c>
      <c r="Y13" s="167" t="s">
        <v>614</v>
      </c>
      <c r="Z13" s="167" t="s">
        <v>267</v>
      </c>
      <c r="AA13" s="205" t="s">
        <v>264</v>
      </c>
      <c r="AB13" s="200">
        <f t="shared" si="0"/>
        <v>15</v>
      </c>
      <c r="AC13" s="210" t="s">
        <v>265</v>
      </c>
      <c r="AD13" s="200">
        <f t="shared" si="1"/>
        <v>15</v>
      </c>
      <c r="AE13" s="205" t="s">
        <v>266</v>
      </c>
      <c r="AF13" s="200">
        <f t="shared" si="2"/>
        <v>15</v>
      </c>
      <c r="AG13" s="205" t="s">
        <v>267</v>
      </c>
      <c r="AH13" s="200">
        <f t="shared" si="3"/>
        <v>15</v>
      </c>
      <c r="AI13" s="205" t="s">
        <v>338</v>
      </c>
      <c r="AJ13" s="200">
        <f t="shared" si="4"/>
        <v>0</v>
      </c>
      <c r="AK13" s="253" t="s">
        <v>269</v>
      </c>
      <c r="AL13" s="200">
        <f t="shared" si="5"/>
        <v>0</v>
      </c>
      <c r="AM13" s="205" t="s">
        <v>270</v>
      </c>
      <c r="AN13" s="200">
        <f t="shared" si="6"/>
        <v>15</v>
      </c>
      <c r="AO13" s="205">
        <f t="shared" si="7"/>
        <v>75</v>
      </c>
      <c r="AP13" s="205" t="str">
        <f>+IF(AO13&gt;96,"Fuerte",IF(AO13&lt;85,"Débil","Moderado"))</f>
        <v>Débil</v>
      </c>
      <c r="AQ13" s="205" t="s">
        <v>343</v>
      </c>
      <c r="AR13" s="200" t="s">
        <v>343</v>
      </c>
      <c r="AS13" s="703" t="s">
        <v>271</v>
      </c>
      <c r="AT13" s="689" t="s">
        <v>272</v>
      </c>
      <c r="AU13" s="726">
        <v>3</v>
      </c>
      <c r="AV13" s="713" t="str">
        <f>IF(AU13=5,"CASI SEGURO",IF(AU13=4,"PROBABLE",IF(AU13=3,"POSIBLE",IF(AU13=2,"IMPROBABLE","RARA VEZ"))))</f>
        <v>POSIBLE</v>
      </c>
      <c r="AW13" s="689" t="s">
        <v>340</v>
      </c>
      <c r="AX13" s="689">
        <v>3</v>
      </c>
      <c r="AY13" s="713" t="str">
        <f>IF(AX13=1,"INSIGNIFICANTE",IF(AX13=2,"MENOR",IF(AX13=3,"MODERADO",IF(AX13=4,"MAYOR","CATASTRÓFICO"))))</f>
        <v>MODERADO</v>
      </c>
      <c r="AZ13" s="713">
        <f>IF(AX13=2,AU13+20,IF(AX13=3,AU13+30,IF(AX13=4,AU13+40,IF(AX13=5,AU13+50,AU13+10))))</f>
        <v>33</v>
      </c>
      <c r="BA13" s="714" t="str">
        <f>IF(AX13=1,$BB13,IF(AX13=2,$BC$13,IF(AX13=3,$BD$13,IF(AX13=4,$BE$13,$BF$13))))</f>
        <v>ALTA 3:3</v>
      </c>
      <c r="BB13" s="715" t="str">
        <f>IF($AZ13=11,"BAJA 1:1",IF($AZ13=12,"BAJA 2:1",IF($AZ13=13,"BAJA 3:1",IF($AZ13=14,"MODERADA 4:1","ALTA 5:1"))))</f>
        <v>ALTA 5:1</v>
      </c>
      <c r="BC13" s="723" t="str">
        <f>IF($AZ13=21,"BAJA 1:2",IF($AZ13=22,"BAJA 2:2",IF($AZ13=23,"MODERADA 3:2",IF($AZ13=24,"ALTA 4:2","ALTA 5:2"))))</f>
        <v>ALTA 5:2</v>
      </c>
      <c r="BD13" s="723" t="str">
        <f>IF($AZ13=31,"MODERADA 1:3",IF($AZ13=32,"MODERADA 2:3",IF($AZ13=33,"ALTA 3:3",IF($AZ13=34,"ALTA 4:3","EXTREMA 5:3"))))</f>
        <v>ALTA 3:3</v>
      </c>
      <c r="BE13" s="723" t="str">
        <f>IF($AZ13=41,"ALTA 1:4",IF($AZ13=42,"ALTA 2:4",IF($AZ13=43,"EXTREMA 3:4",IF($AZ13=44,"EXTREMA 4:4","EXTREMA 5:4"))))</f>
        <v>EXTREMA 5:4</v>
      </c>
      <c r="BF13" s="710" t="str">
        <f>IF($AZ13=51,"ALTA 1:5",IF($AZ13=52,"EXTREMA 2:5",IF($AZ13=53,"EXTREMA 3:5",IF($AZ13=54,"EXTREMA 4:5","EXTREMA 5:5"))))</f>
        <v>EXTREMA 5:5</v>
      </c>
      <c r="BG13" s="255" t="s">
        <v>615</v>
      </c>
      <c r="BH13" s="255" t="s">
        <v>587</v>
      </c>
      <c r="BI13" s="256">
        <v>43876</v>
      </c>
      <c r="BJ13" s="256">
        <v>43951</v>
      </c>
      <c r="BK13" s="258" t="s">
        <v>616</v>
      </c>
      <c r="BL13" s="718" t="s">
        <v>617</v>
      </c>
      <c r="BM13" s="718" t="s">
        <v>618</v>
      </c>
      <c r="BN13" s="718" t="s">
        <v>587</v>
      </c>
      <c r="BO13" s="718" t="s">
        <v>619</v>
      </c>
      <c r="BP13" s="718" t="s">
        <v>620</v>
      </c>
      <c r="BQ13" s="718" t="s">
        <v>621</v>
      </c>
      <c r="BR13" s="1149" t="s">
        <v>1636</v>
      </c>
      <c r="BS13" s="778" t="s">
        <v>1637</v>
      </c>
      <c r="BT13" s="1149" t="s">
        <v>1638</v>
      </c>
      <c r="BU13" s="781"/>
      <c r="BV13" s="689"/>
      <c r="BW13" s="1150"/>
      <c r="BX13" s="705"/>
      <c r="BY13" s="689"/>
      <c r="BZ13" s="689"/>
      <c r="CA13" s="689"/>
    </row>
    <row r="14" spans="1:79" ht="84.75" customHeight="1">
      <c r="A14" s="705"/>
      <c r="B14" s="705"/>
      <c r="C14" s="705"/>
      <c r="D14" s="705"/>
      <c r="E14" s="705"/>
      <c r="F14" s="689"/>
      <c r="G14" s="705"/>
      <c r="H14" s="698"/>
      <c r="I14" s="704"/>
      <c r="J14" s="705"/>
      <c r="K14" s="704"/>
      <c r="L14" s="704"/>
      <c r="M14" s="719"/>
      <c r="N14" s="715"/>
      <c r="O14" s="723"/>
      <c r="P14" s="723"/>
      <c r="Q14" s="723"/>
      <c r="R14" s="710"/>
      <c r="S14" s="705"/>
      <c r="T14" s="257" t="s">
        <v>551</v>
      </c>
      <c r="U14" s="265" t="s">
        <v>622</v>
      </c>
      <c r="V14" s="266" t="s">
        <v>373</v>
      </c>
      <c r="W14" s="265" t="s">
        <v>554</v>
      </c>
      <c r="X14" s="265" t="s">
        <v>555</v>
      </c>
      <c r="Y14" s="265" t="s">
        <v>556</v>
      </c>
      <c r="Z14" s="167" t="s">
        <v>267</v>
      </c>
      <c r="AA14" s="195" t="s">
        <v>264</v>
      </c>
      <c r="AB14" s="200">
        <f t="shared" si="0"/>
        <v>15</v>
      </c>
      <c r="AC14" s="203" t="s">
        <v>265</v>
      </c>
      <c r="AD14" s="200">
        <f t="shared" si="1"/>
        <v>15</v>
      </c>
      <c r="AE14" s="203" t="s">
        <v>266</v>
      </c>
      <c r="AF14" s="200">
        <f t="shared" si="2"/>
        <v>15</v>
      </c>
      <c r="AG14" s="203" t="s">
        <v>267</v>
      </c>
      <c r="AH14" s="200">
        <f t="shared" si="3"/>
        <v>15</v>
      </c>
      <c r="AI14" s="203" t="s">
        <v>268</v>
      </c>
      <c r="AJ14" s="200">
        <f t="shared" si="4"/>
        <v>15</v>
      </c>
      <c r="AK14" s="253" t="s">
        <v>281</v>
      </c>
      <c r="AL14" s="200">
        <f t="shared" si="5"/>
        <v>15</v>
      </c>
      <c r="AM14" s="203" t="s">
        <v>270</v>
      </c>
      <c r="AN14" s="200">
        <f t="shared" si="6"/>
        <v>15</v>
      </c>
      <c r="AO14" s="205">
        <f t="shared" si="7"/>
        <v>105</v>
      </c>
      <c r="AP14" s="205" t="str">
        <f>+IF(AO14&gt;96,"Fuerte",IF(AO14&lt;85,"Débil","Moderado"))</f>
        <v>Fuerte</v>
      </c>
      <c r="AQ14" s="205" t="s">
        <v>333</v>
      </c>
      <c r="AR14" s="200" t="s">
        <v>333</v>
      </c>
      <c r="AS14" s="703"/>
      <c r="AT14" s="689"/>
      <c r="AU14" s="726"/>
      <c r="AV14" s="713"/>
      <c r="AW14" s="689"/>
      <c r="AX14" s="689"/>
      <c r="AY14" s="713"/>
      <c r="AZ14" s="713">
        <f t="shared" ref="AZ14:AZ31" si="8">IF(AX14=2,AV14+20,IF(AX14=3,AV14+30,IF(AX14=4,AV14+40,IF(AX14=5,AV14+50,AV14+10))))</f>
        <v>10</v>
      </c>
      <c r="BA14" s="706"/>
      <c r="BB14" s="715"/>
      <c r="BC14" s="723"/>
      <c r="BD14" s="723"/>
      <c r="BE14" s="723"/>
      <c r="BF14" s="710"/>
      <c r="BG14" s="211" t="s">
        <v>623</v>
      </c>
      <c r="BH14" s="255" t="s">
        <v>587</v>
      </c>
      <c r="BI14" s="256">
        <v>43876</v>
      </c>
      <c r="BJ14" s="256">
        <v>43951</v>
      </c>
      <c r="BK14" s="255"/>
      <c r="BL14" s="705"/>
      <c r="BM14" s="705"/>
      <c r="BN14" s="705"/>
      <c r="BO14" s="705"/>
      <c r="BP14" s="705"/>
      <c r="BQ14" s="705"/>
      <c r="BR14" s="1149"/>
      <c r="BS14" s="778"/>
      <c r="BT14" s="1149"/>
      <c r="BU14" s="782"/>
      <c r="BV14" s="689"/>
      <c r="BW14" s="782"/>
      <c r="BX14" s="705"/>
      <c r="BY14" s="689"/>
      <c r="BZ14" s="689"/>
      <c r="CA14" s="689"/>
    </row>
    <row r="15" spans="1:79" ht="65.25" customHeight="1">
      <c r="A15" s="705"/>
      <c r="B15" s="705"/>
      <c r="C15" s="705"/>
      <c r="D15" s="705"/>
      <c r="E15" s="705"/>
      <c r="F15" s="689"/>
      <c r="G15" s="705"/>
      <c r="H15" s="698"/>
      <c r="I15" s="704"/>
      <c r="J15" s="705"/>
      <c r="K15" s="704"/>
      <c r="L15" s="704"/>
      <c r="M15" s="719"/>
      <c r="N15" s="715"/>
      <c r="O15" s="723"/>
      <c r="P15" s="723"/>
      <c r="Q15" s="723"/>
      <c r="R15" s="710"/>
      <c r="S15" s="780"/>
      <c r="T15" s="261" t="s">
        <v>624</v>
      </c>
      <c r="U15" s="261" t="s">
        <v>625</v>
      </c>
      <c r="V15" s="261" t="s">
        <v>373</v>
      </c>
      <c r="W15" s="261" t="s">
        <v>626</v>
      </c>
      <c r="X15" s="261" t="s">
        <v>627</v>
      </c>
      <c r="Y15" s="257" t="s">
        <v>605</v>
      </c>
      <c r="Z15" s="261" t="s">
        <v>628</v>
      </c>
      <c r="AA15" s="261" t="s">
        <v>264</v>
      </c>
      <c r="AB15" s="261">
        <f t="shared" si="0"/>
        <v>15</v>
      </c>
      <c r="AC15" s="261" t="s">
        <v>265</v>
      </c>
      <c r="AD15" s="261">
        <f t="shared" si="1"/>
        <v>15</v>
      </c>
      <c r="AE15" s="261" t="s">
        <v>266</v>
      </c>
      <c r="AF15" s="261">
        <f t="shared" si="2"/>
        <v>15</v>
      </c>
      <c r="AG15" s="261" t="s">
        <v>267</v>
      </c>
      <c r="AH15" s="261">
        <f t="shared" si="3"/>
        <v>15</v>
      </c>
      <c r="AI15" s="261" t="s">
        <v>268</v>
      </c>
      <c r="AJ15" s="261">
        <f t="shared" si="4"/>
        <v>15</v>
      </c>
      <c r="AK15" s="261" t="s">
        <v>281</v>
      </c>
      <c r="AL15" s="261">
        <f t="shared" si="5"/>
        <v>15</v>
      </c>
      <c r="AM15" s="261" t="s">
        <v>270</v>
      </c>
      <c r="AN15" s="261">
        <f t="shared" si="6"/>
        <v>15</v>
      </c>
      <c r="AO15" s="261">
        <f t="shared" si="7"/>
        <v>105</v>
      </c>
      <c r="AP15" s="261" t="str">
        <f>+IF(AO15&gt;96,"Fuerte",IF(AO15&lt;85,"Débil","Moderado"))</f>
        <v>Fuerte</v>
      </c>
      <c r="AQ15" s="261" t="s">
        <v>333</v>
      </c>
      <c r="AR15" s="261" t="s">
        <v>333</v>
      </c>
      <c r="AS15" s="703"/>
      <c r="AT15" s="689"/>
      <c r="AU15" s="726"/>
      <c r="AV15" s="713"/>
      <c r="AW15" s="689"/>
      <c r="AX15" s="689"/>
      <c r="AY15" s="713"/>
      <c r="AZ15" s="713">
        <f t="shared" si="8"/>
        <v>10</v>
      </c>
      <c r="BA15" s="706"/>
      <c r="BB15" s="715"/>
      <c r="BC15" s="723"/>
      <c r="BD15" s="723"/>
      <c r="BE15" s="723"/>
      <c r="BF15" s="710"/>
      <c r="BG15" s="258" t="s">
        <v>629</v>
      </c>
      <c r="BH15" s="255" t="s">
        <v>587</v>
      </c>
      <c r="BI15" s="267">
        <v>43876</v>
      </c>
      <c r="BJ15" s="256">
        <v>44012</v>
      </c>
      <c r="BK15" s="211" t="s">
        <v>630</v>
      </c>
      <c r="BL15" s="705"/>
      <c r="BM15" s="705"/>
      <c r="BN15" s="705"/>
      <c r="BO15" s="705"/>
      <c r="BP15" s="705"/>
      <c r="BQ15" s="705"/>
      <c r="BR15" s="1149"/>
      <c r="BS15" s="778"/>
      <c r="BT15" s="1149"/>
      <c r="BU15" s="782"/>
      <c r="BV15" s="689"/>
      <c r="BW15" s="782"/>
      <c r="BX15" s="705"/>
      <c r="BY15" s="689"/>
      <c r="BZ15" s="689"/>
      <c r="CA15" s="689"/>
    </row>
    <row r="16" spans="1:79" ht="63.75" customHeight="1">
      <c r="A16" s="705"/>
      <c r="B16" s="705"/>
      <c r="C16" s="705"/>
      <c r="D16" s="705"/>
      <c r="E16" s="705"/>
      <c r="F16" s="689"/>
      <c r="G16" s="705"/>
      <c r="H16" s="698"/>
      <c r="I16" s="704"/>
      <c r="J16" s="705"/>
      <c r="K16" s="704"/>
      <c r="L16" s="704"/>
      <c r="M16" s="719"/>
      <c r="N16" s="715"/>
      <c r="O16" s="723"/>
      <c r="P16" s="723"/>
      <c r="Q16" s="723"/>
      <c r="R16" s="710"/>
      <c r="S16" s="780"/>
      <c r="T16" s="268"/>
      <c r="U16" s="268"/>
      <c r="V16" s="268"/>
      <c r="W16" s="268"/>
      <c r="X16" s="268"/>
      <c r="Y16" s="269"/>
      <c r="Z16" s="268"/>
      <c r="AA16" s="268"/>
      <c r="AB16" s="268" t="str">
        <f t="shared" si="0"/>
        <v/>
      </c>
      <c r="AC16" s="268"/>
      <c r="AD16" s="268" t="str">
        <f t="shared" si="1"/>
        <v/>
      </c>
      <c r="AE16" s="268"/>
      <c r="AF16" s="268" t="str">
        <f t="shared" si="2"/>
        <v/>
      </c>
      <c r="AG16" s="268"/>
      <c r="AH16" s="268" t="str">
        <f t="shared" si="3"/>
        <v/>
      </c>
      <c r="AI16" s="268"/>
      <c r="AJ16" s="268" t="str">
        <f t="shared" si="4"/>
        <v/>
      </c>
      <c r="AK16" s="268"/>
      <c r="AL16" s="268" t="str">
        <f t="shared" si="5"/>
        <v/>
      </c>
      <c r="AM16" s="268"/>
      <c r="AN16" s="268" t="str">
        <f t="shared" si="6"/>
        <v/>
      </c>
      <c r="AO16" s="268"/>
      <c r="AP16" s="268"/>
      <c r="AQ16" s="268"/>
      <c r="AR16" s="268"/>
      <c r="AS16" s="703"/>
      <c r="AT16" s="689"/>
      <c r="AU16" s="726"/>
      <c r="AV16" s="713"/>
      <c r="AW16" s="689"/>
      <c r="AX16" s="689"/>
      <c r="AY16" s="713"/>
      <c r="AZ16" s="713">
        <f t="shared" si="8"/>
        <v>10</v>
      </c>
      <c r="BA16" s="706"/>
      <c r="BB16" s="715"/>
      <c r="BC16" s="723"/>
      <c r="BD16" s="723"/>
      <c r="BE16" s="723"/>
      <c r="BF16" s="723"/>
      <c r="BG16" s="258" t="s">
        <v>631</v>
      </c>
      <c r="BH16" s="270" t="s">
        <v>587</v>
      </c>
      <c r="BI16" s="260">
        <v>44012</v>
      </c>
      <c r="BJ16" s="260">
        <v>44196</v>
      </c>
      <c r="BK16" s="259" t="s">
        <v>632</v>
      </c>
      <c r="BL16" s="705"/>
      <c r="BM16" s="705"/>
      <c r="BN16" s="705"/>
      <c r="BO16" s="705"/>
      <c r="BP16" s="705"/>
      <c r="BQ16" s="705"/>
      <c r="BR16" s="1149"/>
      <c r="BS16" s="778"/>
      <c r="BT16" s="1149"/>
      <c r="BU16" s="782"/>
      <c r="BV16" s="689"/>
      <c r="BW16" s="782"/>
      <c r="BX16" s="705"/>
      <c r="BY16" s="689"/>
      <c r="BZ16" s="689"/>
      <c r="CA16" s="689"/>
    </row>
    <row r="17" spans="1:79" ht="27.75" customHeight="1">
      <c r="A17" s="705"/>
      <c r="B17" s="705"/>
      <c r="C17" s="705"/>
      <c r="D17" s="705"/>
      <c r="E17" s="705"/>
      <c r="F17" s="689"/>
      <c r="G17" s="705"/>
      <c r="H17" s="698"/>
      <c r="I17" s="704"/>
      <c r="J17" s="705"/>
      <c r="K17" s="704"/>
      <c r="L17" s="704"/>
      <c r="M17" s="719"/>
      <c r="N17" s="715"/>
      <c r="O17" s="723"/>
      <c r="P17" s="723"/>
      <c r="Q17" s="723"/>
      <c r="R17" s="710"/>
      <c r="S17" s="780"/>
      <c r="T17" s="271"/>
      <c r="U17" s="271"/>
      <c r="V17" s="271"/>
      <c r="W17" s="271"/>
      <c r="X17" s="271"/>
      <c r="Y17" s="201"/>
      <c r="Z17" s="271"/>
      <c r="AA17" s="271"/>
      <c r="AB17" s="271" t="str">
        <f t="shared" si="0"/>
        <v/>
      </c>
      <c r="AC17" s="271"/>
      <c r="AD17" s="271" t="str">
        <f t="shared" si="1"/>
        <v/>
      </c>
      <c r="AE17" s="271"/>
      <c r="AF17" s="271" t="str">
        <f t="shared" si="2"/>
        <v/>
      </c>
      <c r="AG17" s="271"/>
      <c r="AH17" s="271" t="str">
        <f t="shared" si="3"/>
        <v/>
      </c>
      <c r="AI17" s="271"/>
      <c r="AJ17" s="271" t="str">
        <f t="shared" si="4"/>
        <v/>
      </c>
      <c r="AK17" s="271"/>
      <c r="AL17" s="271" t="str">
        <f t="shared" si="5"/>
        <v/>
      </c>
      <c r="AM17" s="271"/>
      <c r="AN17" s="271" t="str">
        <f t="shared" si="6"/>
        <v/>
      </c>
      <c r="AO17" s="271"/>
      <c r="AP17" s="271"/>
      <c r="AQ17" s="271"/>
      <c r="AR17" s="271"/>
      <c r="AS17" s="703"/>
      <c r="AT17" s="689"/>
      <c r="AU17" s="726"/>
      <c r="AV17" s="713"/>
      <c r="AW17" s="689"/>
      <c r="AX17" s="689"/>
      <c r="AY17" s="713"/>
      <c r="AZ17" s="713"/>
      <c r="BA17" s="706"/>
      <c r="BB17" s="715"/>
      <c r="BC17" s="723"/>
      <c r="BD17" s="723"/>
      <c r="BE17" s="723"/>
      <c r="BF17" s="723"/>
      <c r="BG17" s="255"/>
      <c r="BH17" s="272"/>
      <c r="BI17" s="264"/>
      <c r="BJ17" s="264"/>
      <c r="BK17" s="264"/>
      <c r="BL17" s="724"/>
      <c r="BM17" s="724"/>
      <c r="BN17" s="724"/>
      <c r="BO17" s="724"/>
      <c r="BP17" s="724"/>
      <c r="BQ17" s="724"/>
      <c r="BR17" s="1149"/>
      <c r="BS17" s="778"/>
      <c r="BT17" s="1149"/>
      <c r="BU17" s="777"/>
      <c r="BV17" s="689"/>
      <c r="BW17" s="777"/>
      <c r="BX17" s="724"/>
      <c r="BY17" s="689"/>
      <c r="BZ17" s="689"/>
      <c r="CA17" s="689"/>
    </row>
    <row r="18" spans="1:79" ht="51" customHeight="1">
      <c r="A18" s="705"/>
      <c r="B18" s="705"/>
      <c r="C18" s="718" t="s">
        <v>633</v>
      </c>
      <c r="D18" s="718" t="s">
        <v>634</v>
      </c>
      <c r="E18" s="718" t="s">
        <v>635</v>
      </c>
      <c r="F18" s="718" t="s">
        <v>636</v>
      </c>
      <c r="G18" s="718" t="s">
        <v>319</v>
      </c>
      <c r="H18" s="716">
        <v>3</v>
      </c>
      <c r="I18" s="717" t="str">
        <f>IF(H18=5,"CASI SEGURO",IF(H18=4,"PROBABLE",IF(H18=3,"POSIBLE",IF(H18=2,"IMPROBABLE","RARA VEZ"))))</f>
        <v>POSIBLE</v>
      </c>
      <c r="J18" s="718">
        <v>3</v>
      </c>
      <c r="K18" s="717" t="str">
        <f>IF(J18=1,"INSIGNIFICANTE",IF(J18=2,"MENOR",IF(J18=3,"MODERADO",IF(J18=4,"MAYOR","CATASTRÓFICO"))))</f>
        <v>MODERADO</v>
      </c>
      <c r="L18" s="717">
        <f>IF(J18=2,H18+20,IF(J18=3,H18+30,IF(J18=4,H18+40,IF(J18=5,H18+50,H18+10))))</f>
        <v>33</v>
      </c>
      <c r="M18" s="739" t="str">
        <f>IF(J18=1,N18,IF(J18=2,O18,IF(J18=3,P18,IF(J18=4,Q18,R18))))</f>
        <v>ALTA 3:3</v>
      </c>
      <c r="N18" s="715" t="str">
        <f>IF($L18=11,"BAJA 1:1",IF($L18=12,"BAJA 2:1",IF($L18=13,"BAJA 3:1",IF($L18=14,"MODERADA 4:1","ALTA 5:1"))))</f>
        <v>ALTA 5:1</v>
      </c>
      <c r="O18" s="723" t="str">
        <f>IF($L18=21,"BAJA 1:2",IF($L18=22,"BAJA 2:2",IF($L18=23,"MODERADA 3:2",IF($L18=24,"ALTA 4:2","ALTA 5:2"))))</f>
        <v>ALTA 5:2</v>
      </c>
      <c r="P18" s="723" t="str">
        <f>IF($L18=31,"MODERADA 1:3",IF($L18=32,"MODERADA 2:3",IF($L18=33,"ALTA 3:3",IF($L18=34,"ALTA 4:3","EXTREMA 5:3"))))</f>
        <v>ALTA 3:3</v>
      </c>
      <c r="Q18" s="723" t="str">
        <f>IF($L18=41,"ALTA 1:4",IF($L18=42,"ALTA 2:4",IF($L18=43,"EXTREMA 3:4",IF($L18=44,"EXTREMA 4:4","EXTREMA 5:4"))))</f>
        <v>EXTREMA 5:4</v>
      </c>
      <c r="R18" s="710" t="str">
        <f>IF($L18=51,"ALTA 1:5",IF($L18=52,"EXTREMA 2:5",IF($L18=53,"EXTREMA 3:5",IF($L18=54,"EXTREMA 4:5","EXTREMA 5:5"))))</f>
        <v>EXTREMA 5:5</v>
      </c>
      <c r="S18" s="718" t="s">
        <v>306</v>
      </c>
      <c r="T18" s="198" t="s">
        <v>637</v>
      </c>
      <c r="U18" s="167" t="s">
        <v>638</v>
      </c>
      <c r="V18" s="195" t="s">
        <v>639</v>
      </c>
      <c r="W18" s="195" t="s">
        <v>640</v>
      </c>
      <c r="X18" s="195" t="s">
        <v>641</v>
      </c>
      <c r="Y18" s="195" t="s">
        <v>642</v>
      </c>
      <c r="Z18" s="203" t="s">
        <v>267</v>
      </c>
      <c r="AA18" s="203" t="s">
        <v>264</v>
      </c>
      <c r="AB18" s="197">
        <f t="shared" si="0"/>
        <v>15</v>
      </c>
      <c r="AC18" s="203" t="s">
        <v>265</v>
      </c>
      <c r="AD18" s="197">
        <f t="shared" si="1"/>
        <v>15</v>
      </c>
      <c r="AE18" s="203" t="s">
        <v>266</v>
      </c>
      <c r="AF18" s="197">
        <f t="shared" si="2"/>
        <v>15</v>
      </c>
      <c r="AG18" s="203" t="s">
        <v>267</v>
      </c>
      <c r="AH18" s="197">
        <f t="shared" si="3"/>
        <v>15</v>
      </c>
      <c r="AI18" s="203" t="s">
        <v>268</v>
      </c>
      <c r="AJ18" s="197">
        <f t="shared" si="4"/>
        <v>15</v>
      </c>
      <c r="AK18" s="195" t="s">
        <v>281</v>
      </c>
      <c r="AL18" s="197">
        <f t="shared" si="5"/>
        <v>15</v>
      </c>
      <c r="AM18" s="203" t="s">
        <v>270</v>
      </c>
      <c r="AN18" s="197">
        <f t="shared" si="6"/>
        <v>15</v>
      </c>
      <c r="AO18" s="203">
        <f>+AB18+AD18+AF18+AH18+AJ18+AL18+AN18</f>
        <v>105</v>
      </c>
      <c r="AP18" s="203" t="str">
        <f t="shared" ref="AP18:AQ20" si="9">+IF(AO18&gt;96,"Fuerte",IF(AO18&lt;85,"Débil","Moderado"))</f>
        <v>Fuerte</v>
      </c>
      <c r="AQ18" s="203" t="str">
        <f t="shared" si="9"/>
        <v>Fuerte</v>
      </c>
      <c r="AR18" s="273" t="s">
        <v>333</v>
      </c>
      <c r="AS18" s="744" t="s">
        <v>271</v>
      </c>
      <c r="AT18" s="718" t="s">
        <v>340</v>
      </c>
      <c r="AU18" s="726">
        <v>3</v>
      </c>
      <c r="AV18" s="713" t="str">
        <f>IF(AU18=5,"CASI SEGURO",IF(AU18=4,"PROBABLE",IF(AU18=3,"POSIBLE",IF(AU18=2,"IMPROBABLE","RARA VEZ"))))</f>
        <v>POSIBLE</v>
      </c>
      <c r="AW18" s="689" t="s">
        <v>340</v>
      </c>
      <c r="AX18" s="689">
        <v>3</v>
      </c>
      <c r="AY18" s="713" t="str">
        <f>IF(AX18=1,"INSIGNIFICANTE",IF(AX18=2,"MENOR",IF(AX18=3,"MODERADO",IF(AX18=4,"MAYOR","CATASTRÓFICO"))))</f>
        <v>MODERADO</v>
      </c>
      <c r="AZ18" s="713">
        <f>IF(AX18=2,AU18+20,IF(AX18=3,AU18+30,IF(AX18=4,AU18+40,IF(AX18=5,AU18+50,AU18+10))))</f>
        <v>33</v>
      </c>
      <c r="BA18" s="714" t="str">
        <f>IF(AX18=1,$BB18,IF(AX18=2,$BC$18,IF(AX18=3,$BD$18,IF(AX18=4,$BE$18,$BF$18))))</f>
        <v>ALTA 3:3</v>
      </c>
      <c r="BB18" s="715" t="str">
        <f>IF($AZ18=11,"BAJA 1:1",IF($AZ18=12,"BAJA 2:1",IF($AZ18=13,"BAJA 3:1",IF($AZ18=14,"MODERADA 4:1","ALTA 5:1"))))</f>
        <v>ALTA 5:1</v>
      </c>
      <c r="BC18" s="723" t="str">
        <f>IF($AZ18=21,"BAJA 1:2",IF($AZ18=22,"BAJA 2:2",IF($AZ18=23,"MODERADA 3:2",IF($AZ18=24,"ALTA 4:2","ALTA 5:2"))))</f>
        <v>ALTA 5:2</v>
      </c>
      <c r="BD18" s="723" t="str">
        <f>IF($AZ18=31,"MODERADA 1:3",IF($AZ18=32,"MODERADA 2:3",IF($AZ18=33,"ALTA 3:3",IF($AZ18=34,"ALTA 4:3","EXTREMA 5:3"))))</f>
        <v>ALTA 3:3</v>
      </c>
      <c r="BE18" s="723" t="str">
        <f>IF($AZ18=41,"ALTA 1:4",IF($AZ18=42,"ALTA 2:4",IF($AZ18=43,"EXTREMA 3:4",IF($AZ18=44,"EXTREMA 4:4","EXTREMA 5:4"))))</f>
        <v>EXTREMA 5:4</v>
      </c>
      <c r="BF18" s="710" t="str">
        <f>IF($AZ18=51,"ALTA 1:5",IF($AZ18=52,"EXTREMA 2:5",IF($AZ18=53,"EXTREMA 3:5",IF($AZ18=54,"EXTREMA 4:5","EXTREMA 5:5"))))</f>
        <v>EXTREMA 5:5</v>
      </c>
      <c r="BG18" s="718" t="s">
        <v>643</v>
      </c>
      <c r="BH18" s="718" t="s">
        <v>644</v>
      </c>
      <c r="BI18" s="758">
        <v>43876</v>
      </c>
      <c r="BJ18" s="758">
        <v>44196</v>
      </c>
      <c r="BK18" s="718" t="s">
        <v>645</v>
      </c>
      <c r="BL18" s="718" t="s">
        <v>646</v>
      </c>
      <c r="BM18" s="718" t="s">
        <v>618</v>
      </c>
      <c r="BN18" s="718" t="s">
        <v>587</v>
      </c>
      <c r="BO18" s="718" t="s">
        <v>647</v>
      </c>
      <c r="BP18" s="718" t="s">
        <v>620</v>
      </c>
      <c r="BQ18" s="718" t="s">
        <v>648</v>
      </c>
      <c r="BR18" s="1159" t="s">
        <v>1639</v>
      </c>
      <c r="BS18" s="718" t="s">
        <v>1640</v>
      </c>
      <c r="BT18" s="781" t="s">
        <v>1641</v>
      </c>
      <c r="BU18" s="781"/>
      <c r="BV18" s="718"/>
      <c r="BW18" s="781"/>
      <c r="BX18" s="718"/>
      <c r="BY18" s="175"/>
      <c r="BZ18" s="175"/>
      <c r="CA18" s="175"/>
    </row>
    <row r="19" spans="1:79" ht="51" customHeight="1">
      <c r="A19" s="705"/>
      <c r="B19" s="705"/>
      <c r="C19" s="705"/>
      <c r="D19" s="705"/>
      <c r="E19" s="705"/>
      <c r="F19" s="705"/>
      <c r="G19" s="705"/>
      <c r="H19" s="698"/>
      <c r="I19" s="704"/>
      <c r="J19" s="705"/>
      <c r="K19" s="704"/>
      <c r="L19" s="704"/>
      <c r="M19" s="719"/>
      <c r="N19" s="715"/>
      <c r="O19" s="723"/>
      <c r="P19" s="723"/>
      <c r="Q19" s="723"/>
      <c r="R19" s="710"/>
      <c r="S19" s="705"/>
      <c r="T19" s="178" t="s">
        <v>649</v>
      </c>
      <c r="U19" s="169" t="s">
        <v>644</v>
      </c>
      <c r="V19" s="195" t="s">
        <v>639</v>
      </c>
      <c r="W19" s="195" t="s">
        <v>650</v>
      </c>
      <c r="X19" s="167" t="s">
        <v>651</v>
      </c>
      <c r="Y19" s="169" t="s">
        <v>652</v>
      </c>
      <c r="Z19" s="169" t="s">
        <v>267</v>
      </c>
      <c r="AA19" s="203" t="s">
        <v>264</v>
      </c>
      <c r="AB19" s="197">
        <f t="shared" si="0"/>
        <v>15</v>
      </c>
      <c r="AC19" s="203" t="s">
        <v>265</v>
      </c>
      <c r="AD19" s="197">
        <f t="shared" si="1"/>
        <v>15</v>
      </c>
      <c r="AE19" s="203" t="s">
        <v>266</v>
      </c>
      <c r="AF19" s="197">
        <f t="shared" si="2"/>
        <v>15</v>
      </c>
      <c r="AG19" s="203" t="s">
        <v>267</v>
      </c>
      <c r="AH19" s="197">
        <f t="shared" si="3"/>
        <v>15</v>
      </c>
      <c r="AI19" s="203" t="s">
        <v>268</v>
      </c>
      <c r="AJ19" s="197">
        <f t="shared" si="4"/>
        <v>15</v>
      </c>
      <c r="AK19" s="195" t="s">
        <v>281</v>
      </c>
      <c r="AL19" s="197">
        <f t="shared" si="5"/>
        <v>15</v>
      </c>
      <c r="AM19" s="203" t="s">
        <v>270</v>
      </c>
      <c r="AN19" s="197">
        <f t="shared" si="6"/>
        <v>15</v>
      </c>
      <c r="AO19" s="203">
        <f t="shared" si="7"/>
        <v>105</v>
      </c>
      <c r="AP19" s="203" t="str">
        <f t="shared" si="9"/>
        <v>Fuerte</v>
      </c>
      <c r="AQ19" s="203" t="str">
        <f t="shared" si="9"/>
        <v>Fuerte</v>
      </c>
      <c r="AR19" s="273" t="s">
        <v>333</v>
      </c>
      <c r="AS19" s="745"/>
      <c r="AT19" s="705"/>
      <c r="AU19" s="726"/>
      <c r="AV19" s="713"/>
      <c r="AW19" s="689"/>
      <c r="AX19" s="689"/>
      <c r="AY19" s="713"/>
      <c r="AZ19" s="713">
        <f t="shared" si="8"/>
        <v>10</v>
      </c>
      <c r="BA19" s="706"/>
      <c r="BB19" s="715"/>
      <c r="BC19" s="723"/>
      <c r="BD19" s="723"/>
      <c r="BE19" s="723"/>
      <c r="BF19" s="710"/>
      <c r="BG19" s="705"/>
      <c r="BH19" s="705"/>
      <c r="BI19" s="759"/>
      <c r="BJ19" s="759"/>
      <c r="BK19" s="705"/>
      <c r="BL19" s="705"/>
      <c r="BM19" s="705"/>
      <c r="BN19" s="705"/>
      <c r="BO19" s="705"/>
      <c r="BP19" s="705"/>
      <c r="BQ19" s="705"/>
      <c r="BR19" s="1160"/>
      <c r="BS19" s="705"/>
      <c r="BT19" s="782"/>
      <c r="BU19" s="782"/>
      <c r="BV19" s="705"/>
      <c r="BW19" s="782"/>
      <c r="BX19" s="705"/>
      <c r="BY19" s="175"/>
      <c r="BZ19" s="175"/>
      <c r="CA19" s="175"/>
    </row>
    <row r="20" spans="1:79" ht="101.25" customHeight="1">
      <c r="A20" s="705"/>
      <c r="B20" s="705"/>
      <c r="C20" s="705"/>
      <c r="D20" s="705"/>
      <c r="E20" s="705"/>
      <c r="F20" s="705"/>
      <c r="G20" s="705"/>
      <c r="H20" s="698"/>
      <c r="I20" s="704"/>
      <c r="J20" s="705"/>
      <c r="K20" s="704"/>
      <c r="L20" s="704"/>
      <c r="M20" s="719"/>
      <c r="N20" s="715"/>
      <c r="O20" s="723"/>
      <c r="P20" s="723"/>
      <c r="Q20" s="723"/>
      <c r="R20" s="710"/>
      <c r="S20" s="780"/>
      <c r="T20" s="274" t="s">
        <v>653</v>
      </c>
      <c r="U20" s="274" t="s">
        <v>644</v>
      </c>
      <c r="V20" s="274" t="s">
        <v>284</v>
      </c>
      <c r="W20" s="274" t="s">
        <v>654</v>
      </c>
      <c r="X20" s="274" t="s">
        <v>655</v>
      </c>
      <c r="Y20" s="178" t="s">
        <v>656</v>
      </c>
      <c r="Z20" s="274" t="s">
        <v>267</v>
      </c>
      <c r="AA20" s="274" t="s">
        <v>264</v>
      </c>
      <c r="AB20" s="274">
        <f t="shared" si="0"/>
        <v>15</v>
      </c>
      <c r="AC20" s="274" t="s">
        <v>265</v>
      </c>
      <c r="AD20" s="274">
        <f t="shared" si="1"/>
        <v>15</v>
      </c>
      <c r="AE20" s="274" t="s">
        <v>266</v>
      </c>
      <c r="AF20" s="274">
        <f t="shared" si="2"/>
        <v>15</v>
      </c>
      <c r="AG20" s="274" t="s">
        <v>267</v>
      </c>
      <c r="AH20" s="274">
        <f t="shared" si="3"/>
        <v>15</v>
      </c>
      <c r="AI20" s="274" t="s">
        <v>268</v>
      </c>
      <c r="AJ20" s="274">
        <f t="shared" si="4"/>
        <v>15</v>
      </c>
      <c r="AK20" s="274" t="s">
        <v>281</v>
      </c>
      <c r="AL20" s="274">
        <f t="shared" si="5"/>
        <v>15</v>
      </c>
      <c r="AM20" s="274" t="s">
        <v>270</v>
      </c>
      <c r="AN20" s="274">
        <f t="shared" si="6"/>
        <v>15</v>
      </c>
      <c r="AO20" s="274">
        <f t="shared" si="7"/>
        <v>105</v>
      </c>
      <c r="AP20" s="274" t="str">
        <f t="shared" si="9"/>
        <v>Fuerte</v>
      </c>
      <c r="AQ20" s="274" t="str">
        <f t="shared" si="9"/>
        <v>Fuerte</v>
      </c>
      <c r="AR20" s="274" t="str">
        <f>+IF(AQ20&gt;96,"Fuerte",IF(AQ20&lt;85,"Débil","Moderado"))</f>
        <v>Fuerte</v>
      </c>
      <c r="AS20" s="745"/>
      <c r="AT20" s="705"/>
      <c r="AU20" s="726"/>
      <c r="AV20" s="713"/>
      <c r="AW20" s="689"/>
      <c r="AX20" s="689"/>
      <c r="AY20" s="713"/>
      <c r="AZ20" s="713">
        <f t="shared" si="8"/>
        <v>10</v>
      </c>
      <c r="BA20" s="706"/>
      <c r="BB20" s="715"/>
      <c r="BC20" s="723"/>
      <c r="BD20" s="723"/>
      <c r="BE20" s="723"/>
      <c r="BF20" s="710"/>
      <c r="BG20" s="705"/>
      <c r="BH20" s="705"/>
      <c r="BI20" s="759"/>
      <c r="BJ20" s="759"/>
      <c r="BK20" s="705"/>
      <c r="BL20" s="705"/>
      <c r="BM20" s="705"/>
      <c r="BN20" s="705"/>
      <c r="BO20" s="705"/>
      <c r="BP20" s="705"/>
      <c r="BQ20" s="705"/>
      <c r="BR20" s="1160"/>
      <c r="BS20" s="705"/>
      <c r="BT20" s="782"/>
      <c r="BU20" s="782"/>
      <c r="BV20" s="705"/>
      <c r="BW20" s="782"/>
      <c r="BX20" s="705"/>
      <c r="BY20" s="175"/>
      <c r="BZ20" s="175"/>
      <c r="CA20" s="175"/>
    </row>
    <row r="21" spans="1:79" ht="51" customHeight="1">
      <c r="A21" s="705"/>
      <c r="B21" s="705"/>
      <c r="C21" s="705"/>
      <c r="D21" s="705"/>
      <c r="E21" s="705"/>
      <c r="F21" s="705"/>
      <c r="G21" s="705"/>
      <c r="H21" s="698"/>
      <c r="I21" s="704"/>
      <c r="J21" s="705"/>
      <c r="K21" s="704"/>
      <c r="L21" s="704"/>
      <c r="M21" s="719"/>
      <c r="N21" s="715"/>
      <c r="O21" s="723"/>
      <c r="P21" s="723"/>
      <c r="Q21" s="723"/>
      <c r="R21" s="710"/>
      <c r="S21" s="780"/>
      <c r="T21" s="275"/>
      <c r="U21" s="275"/>
      <c r="V21" s="275"/>
      <c r="W21" s="275"/>
      <c r="X21" s="275"/>
      <c r="Y21" s="276"/>
      <c r="Z21" s="275"/>
      <c r="AA21" s="275"/>
      <c r="AB21" s="275" t="str">
        <f t="shared" si="0"/>
        <v/>
      </c>
      <c r="AC21" s="275"/>
      <c r="AD21" s="275" t="str">
        <f t="shared" si="1"/>
        <v/>
      </c>
      <c r="AE21" s="275"/>
      <c r="AF21" s="275" t="str">
        <f t="shared" si="2"/>
        <v/>
      </c>
      <c r="AG21" s="275"/>
      <c r="AH21" s="275" t="str">
        <f t="shared" si="3"/>
        <v/>
      </c>
      <c r="AI21" s="275"/>
      <c r="AJ21" s="275" t="str">
        <f t="shared" si="4"/>
        <v/>
      </c>
      <c r="AK21" s="275"/>
      <c r="AL21" s="275" t="str">
        <f t="shared" si="5"/>
        <v/>
      </c>
      <c r="AM21" s="275"/>
      <c r="AN21" s="275" t="str">
        <f t="shared" si="6"/>
        <v/>
      </c>
      <c r="AO21" s="275"/>
      <c r="AP21" s="275"/>
      <c r="AQ21" s="275"/>
      <c r="AR21" s="275"/>
      <c r="AS21" s="745"/>
      <c r="AT21" s="705"/>
      <c r="AU21" s="726"/>
      <c r="AV21" s="713"/>
      <c r="AW21" s="689"/>
      <c r="AX21" s="689"/>
      <c r="AY21" s="713"/>
      <c r="AZ21" s="713">
        <f t="shared" si="8"/>
        <v>10</v>
      </c>
      <c r="BA21" s="706"/>
      <c r="BB21" s="715"/>
      <c r="BC21" s="723"/>
      <c r="BD21" s="723"/>
      <c r="BE21" s="723"/>
      <c r="BF21" s="710"/>
      <c r="BG21" s="705"/>
      <c r="BH21" s="705"/>
      <c r="BI21" s="759"/>
      <c r="BJ21" s="759"/>
      <c r="BK21" s="705"/>
      <c r="BL21" s="705"/>
      <c r="BM21" s="705"/>
      <c r="BN21" s="705"/>
      <c r="BO21" s="705"/>
      <c r="BP21" s="705"/>
      <c r="BQ21" s="705"/>
      <c r="BR21" s="1160"/>
      <c r="BS21" s="705"/>
      <c r="BT21" s="782"/>
      <c r="BU21" s="782"/>
      <c r="BV21" s="705"/>
      <c r="BW21" s="782"/>
      <c r="BX21" s="705"/>
      <c r="BY21" s="175"/>
      <c r="BZ21" s="175"/>
      <c r="CA21" s="175"/>
    </row>
    <row r="22" spans="1:79" ht="51" customHeight="1">
      <c r="A22" s="705"/>
      <c r="B22" s="705"/>
      <c r="C22" s="705"/>
      <c r="D22" s="705"/>
      <c r="E22" s="705"/>
      <c r="F22" s="705"/>
      <c r="G22" s="705"/>
      <c r="H22" s="698"/>
      <c r="I22" s="704"/>
      <c r="J22" s="705"/>
      <c r="K22" s="704"/>
      <c r="L22" s="704"/>
      <c r="M22" s="719"/>
      <c r="N22" s="715"/>
      <c r="O22" s="723"/>
      <c r="P22" s="723"/>
      <c r="Q22" s="723"/>
      <c r="R22" s="710"/>
      <c r="S22" s="780"/>
      <c r="T22" s="277"/>
      <c r="U22" s="277"/>
      <c r="V22" s="277"/>
      <c r="W22" s="277"/>
      <c r="X22" s="277"/>
      <c r="Y22" s="198"/>
      <c r="Z22" s="277"/>
      <c r="AA22" s="277"/>
      <c r="AB22" s="277" t="str">
        <f t="shared" si="0"/>
        <v/>
      </c>
      <c r="AC22" s="277"/>
      <c r="AD22" s="277" t="str">
        <f t="shared" si="1"/>
        <v/>
      </c>
      <c r="AE22" s="277"/>
      <c r="AF22" s="277" t="str">
        <f t="shared" si="2"/>
        <v/>
      </c>
      <c r="AG22" s="277"/>
      <c r="AH22" s="277" t="str">
        <f t="shared" si="3"/>
        <v/>
      </c>
      <c r="AI22" s="277"/>
      <c r="AJ22" s="277" t="str">
        <f t="shared" si="4"/>
        <v/>
      </c>
      <c r="AK22" s="277"/>
      <c r="AL22" s="277" t="str">
        <f t="shared" si="5"/>
        <v/>
      </c>
      <c r="AM22" s="277"/>
      <c r="AN22" s="277" t="str">
        <f t="shared" si="6"/>
        <v/>
      </c>
      <c r="AO22" s="277"/>
      <c r="AP22" s="277"/>
      <c r="AQ22" s="277"/>
      <c r="AR22" s="277"/>
      <c r="AS22" s="702"/>
      <c r="AT22" s="724"/>
      <c r="AU22" s="726"/>
      <c r="AV22" s="713"/>
      <c r="AW22" s="689"/>
      <c r="AX22" s="689"/>
      <c r="AY22" s="713"/>
      <c r="AZ22" s="713"/>
      <c r="BA22" s="706"/>
      <c r="BB22" s="715"/>
      <c r="BC22" s="723"/>
      <c r="BD22" s="723"/>
      <c r="BE22" s="723"/>
      <c r="BF22" s="710"/>
      <c r="BG22" s="724"/>
      <c r="BH22" s="724"/>
      <c r="BI22" s="779"/>
      <c r="BJ22" s="779"/>
      <c r="BK22" s="724"/>
      <c r="BL22" s="724"/>
      <c r="BM22" s="724"/>
      <c r="BN22" s="724"/>
      <c r="BO22" s="724"/>
      <c r="BP22" s="724"/>
      <c r="BQ22" s="724"/>
      <c r="BR22" s="1148"/>
      <c r="BS22" s="724"/>
      <c r="BT22" s="777"/>
      <c r="BU22" s="777"/>
      <c r="BV22" s="724"/>
      <c r="BW22" s="777"/>
      <c r="BX22" s="724"/>
      <c r="BY22" s="175"/>
      <c r="BZ22" s="175"/>
      <c r="CA22" s="175"/>
    </row>
    <row r="23" spans="1:79" ht="77.25" customHeight="1">
      <c r="A23" s="705"/>
      <c r="B23" s="705"/>
      <c r="C23" s="718" t="s">
        <v>657</v>
      </c>
      <c r="D23" s="718" t="s">
        <v>658</v>
      </c>
      <c r="E23" s="718" t="s">
        <v>659</v>
      </c>
      <c r="F23" s="183" t="s">
        <v>660</v>
      </c>
      <c r="G23" s="718" t="s">
        <v>330</v>
      </c>
      <c r="H23" s="716">
        <v>3</v>
      </c>
      <c r="I23" s="717" t="str">
        <f>IF(H23=5,"CASI SEGURO",IF(H23=4,"PROBABLE",IF(H23=3,"POSIBLE",IF(H23=2,"IMPROBABLE","RARA VEZ"))))</f>
        <v>POSIBLE</v>
      </c>
      <c r="J23" s="718">
        <v>5</v>
      </c>
      <c r="K23" s="717" t="str">
        <f>IF(J23=1,"INSIGNIFICANTE",IF(J23=2,"MENOR",IF(J23=3,"MODERADO",IF(J23=4,"MAYOR","CATASTRÓFICO"))))</f>
        <v>CATASTRÓFICO</v>
      </c>
      <c r="L23" s="717">
        <f>IF(J23=2,H23+20,IF(J23=3,H23+30,IF(J23=4,H23+40,IF(J23=5,H23+50,H23+10))))</f>
        <v>53</v>
      </c>
      <c r="M23" s="739" t="str">
        <f>IF(J23=1,N23,IF(J23=2,O23,IF(J23=3,P23,IF(J23=4,Q23,R23))))</f>
        <v>EXTREMA 3:5</v>
      </c>
      <c r="N23" s="715" t="str">
        <f>IF($L23=11,"BAJA 1:1",IF($L23=12,"BAJA 2:1",IF($L23=13,"BAJA 3:1",IF($L23=14,"MODERADA 4:1","ALTA 5:1"))))</f>
        <v>ALTA 5:1</v>
      </c>
      <c r="O23" s="723" t="str">
        <f>IF($L23=21,"BAJA 1:2",IF($L23=22,"BAJA 2:2",IF($L23=23,"MODERADA 3:2",IF($L23=24,"ALTA 4:2","ALTA 5:2"))))</f>
        <v>ALTA 5:2</v>
      </c>
      <c r="P23" s="723" t="str">
        <f>IF($L23=31,"MODERADA 1:3",IF($L23=32,"MODERADA 2:3",IF($L23=33,"ALTA 3:3",IF($L23=34,"ALTA 4:3","EXTREMA 5:3"))))</f>
        <v>EXTREMA 5:3</v>
      </c>
      <c r="Q23" s="723" t="str">
        <f>IF($L23=41,"ALTA 1:4",IF($L23=42,"ALTA 2:4",IF($L23=43,"EXTREMA 3:4",IF($L23=44,"EXTREMA 4:4","EXTREMA 5:4"))))</f>
        <v>EXTREMA 5:4</v>
      </c>
      <c r="R23" s="710" t="str">
        <f>IF($L23=51,"ALTA 1:5",IF($L23=52,"EXTREMA 2:5",IF($L23=53,"EXTREMA 3:5",IF($L23=54,"EXTREMA 4:5","EXTREMA 5:5"))))</f>
        <v>EXTREMA 3:5</v>
      </c>
      <c r="S23" s="718" t="s">
        <v>257</v>
      </c>
      <c r="T23" s="269" t="s">
        <v>551</v>
      </c>
      <c r="U23" s="253" t="s">
        <v>661</v>
      </c>
      <c r="V23" s="265" t="s">
        <v>553</v>
      </c>
      <c r="W23" s="204" t="s">
        <v>554</v>
      </c>
      <c r="X23" s="168" t="s">
        <v>555</v>
      </c>
      <c r="Y23" s="167" t="s">
        <v>662</v>
      </c>
      <c r="Z23" s="278" t="s">
        <v>267</v>
      </c>
      <c r="AA23" s="164" t="s">
        <v>264</v>
      </c>
      <c r="AB23" s="161">
        <f t="shared" si="0"/>
        <v>15</v>
      </c>
      <c r="AC23" s="164" t="s">
        <v>265</v>
      </c>
      <c r="AD23" s="161">
        <f t="shared" si="1"/>
        <v>15</v>
      </c>
      <c r="AE23" s="164" t="s">
        <v>266</v>
      </c>
      <c r="AF23" s="161">
        <f t="shared" si="2"/>
        <v>15</v>
      </c>
      <c r="AG23" s="164" t="s">
        <v>267</v>
      </c>
      <c r="AH23" s="161">
        <f t="shared" si="3"/>
        <v>15</v>
      </c>
      <c r="AI23" s="164" t="s">
        <v>268</v>
      </c>
      <c r="AJ23" s="161">
        <f t="shared" si="4"/>
        <v>15</v>
      </c>
      <c r="AK23" s="168" t="s">
        <v>281</v>
      </c>
      <c r="AL23" s="161">
        <f t="shared" si="5"/>
        <v>15</v>
      </c>
      <c r="AM23" s="164" t="s">
        <v>270</v>
      </c>
      <c r="AN23" s="161">
        <f t="shared" si="6"/>
        <v>15</v>
      </c>
      <c r="AO23" s="164">
        <f t="shared" si="7"/>
        <v>105</v>
      </c>
      <c r="AP23" s="164" t="str">
        <f>+IF(AO23&gt;96,"Fuerte",IF(AO23&lt;85,"Débil","Moderado"))</f>
        <v>Fuerte</v>
      </c>
      <c r="AQ23" s="164" t="str">
        <f>+IF(AP23&gt;96,"Fuerte",IF(AP23&lt;85,"Débil","Moderado"))</f>
        <v>Fuerte</v>
      </c>
      <c r="AR23" s="161" t="s">
        <v>333</v>
      </c>
      <c r="AS23" s="703" t="s">
        <v>333</v>
      </c>
      <c r="AT23" s="689" t="s">
        <v>272</v>
      </c>
      <c r="AU23" s="726">
        <v>3</v>
      </c>
      <c r="AV23" s="713" t="str">
        <f>IF(AU23=5,"CASI SEGURO",IF(AU23=4,"PROBABLE",IF(AU23=3,"POSIBLE",IF(AU23=2,"IMPROBABLE","RARA VEZ"))))</f>
        <v>POSIBLE</v>
      </c>
      <c r="AW23" s="689" t="s">
        <v>340</v>
      </c>
      <c r="AX23" s="689">
        <v>3</v>
      </c>
      <c r="AY23" s="713" t="str">
        <f>IF(AX23=1,"INSIGNIFICANTE",IF(AX23=2,"MENOR",IF(AX23=3,"MODERADO",IF(AX23=4,"MAYOR","CATASTRÓFICO"))))</f>
        <v>MODERADO</v>
      </c>
      <c r="AZ23" s="713">
        <f>IF(AX23=2,AU23+20,IF(AX23=3,AU23+30,IF(AX23=4,AU23+40,IF(AX23=5,AU23+50,AU23+10))))</f>
        <v>33</v>
      </c>
      <c r="BA23" s="706" t="str">
        <f>IF(AX23=1,$BB23,IF(AX23=2,$BC$23,IF(AX23=3,$BD$23,IF(AX23=4,$BE$23,$BF$23))))</f>
        <v>ALTA 3:3</v>
      </c>
      <c r="BB23" s="715" t="str">
        <f>IF($AZ23=11,"BAJA 1:1",IF($AZ23=12,"BAJA 2:1",IF($AZ23=13,"BAJA 3:1",IF($AZ23=14,"MODERADA 4:1","ALTA 5:1"))))</f>
        <v>ALTA 5:1</v>
      </c>
      <c r="BC23" s="723" t="str">
        <f>IF($AZ23=21,"BAJA 1:2",IF($AZ23=22,"BAJA 2:2",IF($AZ23=23,"MODERADA 3:2",IF($AZ23=24,"ALTA 4:2","ALTA 5:2"))))</f>
        <v>ALTA 5:2</v>
      </c>
      <c r="BD23" s="723" t="str">
        <f>IF($AZ23=31,"MODERADA 1:3",IF($AZ23=32,"MODERADA 2:3",IF($AZ23=33,"ALTA 3:3",IF($AZ23=34,"ALTA 4:3","EXTREMA 5:3"))))</f>
        <v>ALTA 3:3</v>
      </c>
      <c r="BE23" s="723" t="str">
        <f>IF($AZ23=41,"ALTA 1:4",IF($AZ23=42,"ALTA 2:4",IF($AZ23=43,"EXTREMA 3:4",IF($AZ23=44,"EXTREMA 4:4","EXTREMA 5:4"))))</f>
        <v>EXTREMA 5:4</v>
      </c>
      <c r="BF23" s="710" t="str">
        <f>IF($AZ23=51,"ALTA 1:5",IF($AZ23=52,"EXTREMA 2:5",IF($AZ23=53,"EXTREMA 3:5",IF($AZ23=54,"EXTREMA 4:5","EXTREMA 5:5"))))</f>
        <v>EXTREMA 5:5</v>
      </c>
      <c r="BG23" s="1152" t="s">
        <v>557</v>
      </c>
      <c r="BH23" s="1152" t="s">
        <v>558</v>
      </c>
      <c r="BI23" s="1155">
        <v>43876</v>
      </c>
      <c r="BJ23" s="1155">
        <v>44196</v>
      </c>
      <c r="BK23" s="1152" t="s">
        <v>559</v>
      </c>
      <c r="BL23" s="1151" t="s">
        <v>560</v>
      </c>
      <c r="BM23" s="1151" t="s">
        <v>561</v>
      </c>
      <c r="BN23" s="1151" t="s">
        <v>489</v>
      </c>
      <c r="BO23" s="1151" t="s">
        <v>562</v>
      </c>
      <c r="BP23" s="1151" t="s">
        <v>563</v>
      </c>
      <c r="BQ23" s="718"/>
      <c r="BR23" s="1159" t="s">
        <v>1642</v>
      </c>
      <c r="BS23" s="718" t="s">
        <v>1643</v>
      </c>
      <c r="BT23" s="778" t="s">
        <v>1644</v>
      </c>
      <c r="BU23" s="781"/>
      <c r="BV23" s="689"/>
      <c r="BW23" s="781"/>
      <c r="BX23" s="718"/>
      <c r="BY23" s="689"/>
      <c r="BZ23" s="689"/>
      <c r="CA23" s="689"/>
    </row>
    <row r="24" spans="1:79" ht="77.25" customHeight="1">
      <c r="A24" s="705"/>
      <c r="B24" s="705"/>
      <c r="C24" s="705"/>
      <c r="D24" s="705"/>
      <c r="E24" s="705"/>
      <c r="F24" s="279" t="s">
        <v>663</v>
      </c>
      <c r="G24" s="705"/>
      <c r="H24" s="698"/>
      <c r="I24" s="704"/>
      <c r="J24" s="705"/>
      <c r="K24" s="704"/>
      <c r="L24" s="704"/>
      <c r="M24" s="719"/>
      <c r="N24" s="715"/>
      <c r="O24" s="723"/>
      <c r="P24" s="723"/>
      <c r="Q24" s="723"/>
      <c r="R24" s="710"/>
      <c r="S24" s="780"/>
      <c r="T24" s="261" t="s">
        <v>572</v>
      </c>
      <c r="U24" s="261" t="s">
        <v>622</v>
      </c>
      <c r="V24" s="261" t="s">
        <v>373</v>
      </c>
      <c r="W24" s="261" t="s">
        <v>554</v>
      </c>
      <c r="X24" s="274" t="s">
        <v>555</v>
      </c>
      <c r="Y24" s="280" t="s">
        <v>556</v>
      </c>
      <c r="Z24" s="281" t="s">
        <v>267</v>
      </c>
      <c r="AA24" s="281" t="s">
        <v>264</v>
      </c>
      <c r="AB24" s="281">
        <f t="shared" si="0"/>
        <v>15</v>
      </c>
      <c r="AC24" s="281" t="s">
        <v>265</v>
      </c>
      <c r="AD24" s="281">
        <f t="shared" si="1"/>
        <v>15</v>
      </c>
      <c r="AE24" s="281" t="s">
        <v>266</v>
      </c>
      <c r="AF24" s="281">
        <f t="shared" si="2"/>
        <v>15</v>
      </c>
      <c r="AG24" s="281" t="s">
        <v>267</v>
      </c>
      <c r="AH24" s="281">
        <f t="shared" si="3"/>
        <v>15</v>
      </c>
      <c r="AI24" s="281" t="s">
        <v>268</v>
      </c>
      <c r="AJ24" s="281">
        <f t="shared" si="4"/>
        <v>15</v>
      </c>
      <c r="AK24" s="281" t="s">
        <v>281</v>
      </c>
      <c r="AL24" s="281">
        <f t="shared" si="5"/>
        <v>15</v>
      </c>
      <c r="AM24" s="281" t="s">
        <v>270</v>
      </c>
      <c r="AN24" s="281">
        <f t="shared" si="6"/>
        <v>15</v>
      </c>
      <c r="AO24" s="281">
        <f t="shared" si="7"/>
        <v>105</v>
      </c>
      <c r="AP24" s="281" t="str">
        <f>+IF(AO24&gt;96,"Fuerte",IF(AO24&lt;85,"Débil","Moderado"))</f>
        <v>Fuerte</v>
      </c>
      <c r="AQ24" s="281" t="s">
        <v>333</v>
      </c>
      <c r="AR24" s="281" t="s">
        <v>333</v>
      </c>
      <c r="AS24" s="703"/>
      <c r="AT24" s="689"/>
      <c r="AU24" s="726"/>
      <c r="AV24" s="713"/>
      <c r="AW24" s="689"/>
      <c r="AX24" s="689"/>
      <c r="AY24" s="713"/>
      <c r="AZ24" s="713">
        <f t="shared" si="8"/>
        <v>10</v>
      </c>
      <c r="BA24" s="706"/>
      <c r="BB24" s="715"/>
      <c r="BC24" s="723"/>
      <c r="BD24" s="723"/>
      <c r="BE24" s="723"/>
      <c r="BF24" s="710"/>
      <c r="BG24" s="1153"/>
      <c r="BH24" s="1153"/>
      <c r="BI24" s="1156"/>
      <c r="BJ24" s="1156"/>
      <c r="BK24" s="1153"/>
      <c r="BL24" s="1151"/>
      <c r="BM24" s="1151"/>
      <c r="BN24" s="1151"/>
      <c r="BO24" s="1151"/>
      <c r="BP24" s="1151"/>
      <c r="BQ24" s="705"/>
      <c r="BR24" s="1160"/>
      <c r="BS24" s="705"/>
      <c r="BT24" s="778"/>
      <c r="BU24" s="782"/>
      <c r="BV24" s="689"/>
      <c r="BW24" s="782"/>
      <c r="BX24" s="705"/>
      <c r="BY24" s="689"/>
      <c r="BZ24" s="689"/>
      <c r="CA24" s="689"/>
    </row>
    <row r="25" spans="1:79" ht="63.75" customHeight="1">
      <c r="A25" s="705"/>
      <c r="B25" s="705"/>
      <c r="C25" s="705"/>
      <c r="D25" s="705"/>
      <c r="E25" s="705"/>
      <c r="F25" s="279" t="s">
        <v>664</v>
      </c>
      <c r="G25" s="705"/>
      <c r="H25" s="698"/>
      <c r="I25" s="704"/>
      <c r="J25" s="705"/>
      <c r="K25" s="704"/>
      <c r="L25" s="704"/>
      <c r="M25" s="719"/>
      <c r="N25" s="715"/>
      <c r="O25" s="723"/>
      <c r="P25" s="723"/>
      <c r="Q25" s="723"/>
      <c r="R25" s="710"/>
      <c r="S25" s="780"/>
      <c r="T25" s="268"/>
      <c r="U25" s="268"/>
      <c r="V25" s="268"/>
      <c r="W25" s="268"/>
      <c r="X25" s="268"/>
      <c r="Y25" s="282"/>
      <c r="Z25" s="214"/>
      <c r="AA25" s="214"/>
      <c r="AB25" s="214"/>
      <c r="AC25" s="214"/>
      <c r="AD25" s="214"/>
      <c r="AE25" s="214"/>
      <c r="AF25" s="214"/>
      <c r="AG25" s="214"/>
      <c r="AH25" s="214"/>
      <c r="AI25" s="214"/>
      <c r="AJ25" s="214"/>
      <c r="AK25" s="214"/>
      <c r="AL25" s="214"/>
      <c r="AM25" s="214"/>
      <c r="AN25" s="214"/>
      <c r="AO25" s="214"/>
      <c r="AP25" s="214"/>
      <c r="AQ25" s="214"/>
      <c r="AR25" s="214"/>
      <c r="AS25" s="703"/>
      <c r="AT25" s="689"/>
      <c r="AU25" s="726"/>
      <c r="AV25" s="713"/>
      <c r="AW25" s="689"/>
      <c r="AX25" s="689"/>
      <c r="AY25" s="713"/>
      <c r="AZ25" s="713">
        <f t="shared" si="8"/>
        <v>10</v>
      </c>
      <c r="BA25" s="706"/>
      <c r="BB25" s="715"/>
      <c r="BC25" s="723"/>
      <c r="BD25" s="723"/>
      <c r="BE25" s="723"/>
      <c r="BF25" s="710"/>
      <c r="BG25" s="1153"/>
      <c r="BH25" s="1153"/>
      <c r="BI25" s="1156"/>
      <c r="BJ25" s="1156"/>
      <c r="BK25" s="1153"/>
      <c r="BL25" s="1151"/>
      <c r="BM25" s="1151"/>
      <c r="BN25" s="1151"/>
      <c r="BO25" s="1151"/>
      <c r="BP25" s="1151"/>
      <c r="BQ25" s="705"/>
      <c r="BR25" s="1160"/>
      <c r="BS25" s="705"/>
      <c r="BT25" s="778"/>
      <c r="BU25" s="782"/>
      <c r="BV25" s="689"/>
      <c r="BW25" s="782"/>
      <c r="BX25" s="705"/>
      <c r="BY25" s="689"/>
      <c r="BZ25" s="689"/>
      <c r="CA25" s="689"/>
    </row>
    <row r="26" spans="1:79" ht="63.75" customHeight="1">
      <c r="A26" s="705"/>
      <c r="B26" s="705"/>
      <c r="C26" s="705"/>
      <c r="D26" s="705"/>
      <c r="E26" s="705"/>
      <c r="F26" s="279"/>
      <c r="G26" s="705"/>
      <c r="H26" s="698"/>
      <c r="I26" s="704"/>
      <c r="J26" s="705"/>
      <c r="K26" s="704"/>
      <c r="L26" s="704"/>
      <c r="M26" s="719"/>
      <c r="N26" s="715"/>
      <c r="O26" s="723"/>
      <c r="P26" s="723"/>
      <c r="Q26" s="723"/>
      <c r="R26" s="710"/>
      <c r="S26" s="780"/>
      <c r="T26" s="214"/>
      <c r="U26" s="214"/>
      <c r="V26" s="214"/>
      <c r="W26" s="214"/>
      <c r="X26" s="214"/>
      <c r="Y26" s="283"/>
      <c r="Z26" s="214"/>
      <c r="AA26" s="214"/>
      <c r="AB26" s="214" t="str">
        <f t="shared" si="0"/>
        <v/>
      </c>
      <c r="AC26" s="214"/>
      <c r="AD26" s="214" t="str">
        <f t="shared" si="1"/>
        <v/>
      </c>
      <c r="AE26" s="214"/>
      <c r="AF26" s="214" t="str">
        <f t="shared" si="2"/>
        <v/>
      </c>
      <c r="AG26" s="214"/>
      <c r="AH26" s="214" t="str">
        <f t="shared" si="3"/>
        <v/>
      </c>
      <c r="AI26" s="214"/>
      <c r="AJ26" s="214" t="str">
        <f t="shared" si="4"/>
        <v/>
      </c>
      <c r="AK26" s="214"/>
      <c r="AL26" s="214" t="str">
        <f t="shared" si="5"/>
        <v/>
      </c>
      <c r="AM26" s="214"/>
      <c r="AN26" s="214" t="str">
        <f t="shared" si="6"/>
        <v/>
      </c>
      <c r="AO26" s="214"/>
      <c r="AP26" s="214"/>
      <c r="AQ26" s="214"/>
      <c r="AR26" s="214"/>
      <c r="AS26" s="703"/>
      <c r="AT26" s="689"/>
      <c r="AU26" s="726"/>
      <c r="AV26" s="713"/>
      <c r="AW26" s="689"/>
      <c r="AX26" s="689"/>
      <c r="AY26" s="713"/>
      <c r="AZ26" s="713">
        <f t="shared" si="8"/>
        <v>10</v>
      </c>
      <c r="BA26" s="706"/>
      <c r="BB26" s="715"/>
      <c r="BC26" s="723"/>
      <c r="BD26" s="723"/>
      <c r="BE26" s="723"/>
      <c r="BF26" s="710"/>
      <c r="BG26" s="1153"/>
      <c r="BH26" s="1153"/>
      <c r="BI26" s="1156"/>
      <c r="BJ26" s="1156"/>
      <c r="BK26" s="1153"/>
      <c r="BL26" s="1151"/>
      <c r="BM26" s="1151"/>
      <c r="BN26" s="1151"/>
      <c r="BO26" s="1151"/>
      <c r="BP26" s="1151"/>
      <c r="BQ26" s="705"/>
      <c r="BR26" s="1160"/>
      <c r="BS26" s="705"/>
      <c r="BT26" s="778"/>
      <c r="BU26" s="782"/>
      <c r="BV26" s="689"/>
      <c r="BW26" s="782"/>
      <c r="BX26" s="705"/>
      <c r="BY26" s="689"/>
      <c r="BZ26" s="689"/>
      <c r="CA26" s="689"/>
    </row>
    <row r="27" spans="1:79" ht="63.75" customHeight="1">
      <c r="A27" s="705"/>
      <c r="B27" s="705"/>
      <c r="C27" s="705"/>
      <c r="D27" s="705"/>
      <c r="E27" s="705"/>
      <c r="F27" s="279"/>
      <c r="G27" s="705"/>
      <c r="H27" s="698"/>
      <c r="I27" s="704"/>
      <c r="J27" s="705"/>
      <c r="K27" s="704"/>
      <c r="L27" s="704"/>
      <c r="M27" s="719"/>
      <c r="N27" s="715"/>
      <c r="O27" s="723"/>
      <c r="P27" s="723"/>
      <c r="Q27" s="723"/>
      <c r="R27" s="710"/>
      <c r="S27" s="780"/>
      <c r="T27" s="208"/>
      <c r="U27" s="208"/>
      <c r="V27" s="208"/>
      <c r="W27" s="208"/>
      <c r="X27" s="208"/>
      <c r="Y27" s="284"/>
      <c r="Z27" s="208"/>
      <c r="AA27" s="208"/>
      <c r="AB27" s="208" t="str">
        <f t="shared" si="0"/>
        <v/>
      </c>
      <c r="AC27" s="208"/>
      <c r="AD27" s="208" t="str">
        <f t="shared" si="1"/>
        <v/>
      </c>
      <c r="AE27" s="208"/>
      <c r="AF27" s="208" t="str">
        <f t="shared" si="2"/>
        <v/>
      </c>
      <c r="AG27" s="208"/>
      <c r="AH27" s="208" t="str">
        <f t="shared" si="3"/>
        <v/>
      </c>
      <c r="AI27" s="208"/>
      <c r="AJ27" s="208" t="str">
        <f t="shared" si="4"/>
        <v/>
      </c>
      <c r="AK27" s="208"/>
      <c r="AL27" s="208" t="str">
        <f t="shared" si="5"/>
        <v/>
      </c>
      <c r="AM27" s="208"/>
      <c r="AN27" s="208" t="str">
        <f t="shared" si="6"/>
        <v/>
      </c>
      <c r="AO27" s="208"/>
      <c r="AP27" s="208"/>
      <c r="AQ27" s="208"/>
      <c r="AR27" s="208"/>
      <c r="AS27" s="703"/>
      <c r="AT27" s="689"/>
      <c r="AU27" s="726"/>
      <c r="AV27" s="713"/>
      <c r="AW27" s="689"/>
      <c r="AX27" s="689"/>
      <c r="AY27" s="713"/>
      <c r="AZ27" s="713"/>
      <c r="BA27" s="706"/>
      <c r="BB27" s="715"/>
      <c r="BC27" s="723"/>
      <c r="BD27" s="723"/>
      <c r="BE27" s="723"/>
      <c r="BF27" s="710"/>
      <c r="BG27" s="1154"/>
      <c r="BH27" s="1154"/>
      <c r="BI27" s="1157"/>
      <c r="BJ27" s="1157"/>
      <c r="BK27" s="1154"/>
      <c r="BL27" s="1151"/>
      <c r="BM27" s="1151"/>
      <c r="BN27" s="1151"/>
      <c r="BO27" s="1151"/>
      <c r="BP27" s="1151"/>
      <c r="BQ27" s="724"/>
      <c r="BR27" s="1148"/>
      <c r="BS27" s="724"/>
      <c r="BT27" s="778"/>
      <c r="BU27" s="777"/>
      <c r="BV27" s="689"/>
      <c r="BW27" s="777"/>
      <c r="BX27" s="724"/>
      <c r="BY27" s="689"/>
      <c r="BZ27" s="689"/>
      <c r="CA27" s="689"/>
    </row>
    <row r="28" spans="1:79" ht="74.25" customHeight="1">
      <c r="A28" s="705"/>
      <c r="B28" s="705"/>
      <c r="C28" s="718" t="s">
        <v>657</v>
      </c>
      <c r="D28" s="689" t="s">
        <v>569</v>
      </c>
      <c r="E28" s="689" t="s">
        <v>570</v>
      </c>
      <c r="F28" s="718" t="s">
        <v>571</v>
      </c>
      <c r="G28" s="689" t="s">
        <v>330</v>
      </c>
      <c r="H28" s="726">
        <v>2</v>
      </c>
      <c r="I28" s="713" t="str">
        <f>IF(H28=5,"CASI SEGURO",IF(H28=4,"PROBABLE",IF(H28=3,"POSIBLE",IF(H28=2,"IMPROBABLE","RARA VEZ"))))</f>
        <v>IMPROBABLE</v>
      </c>
      <c r="J28" s="689">
        <v>5</v>
      </c>
      <c r="K28" s="713" t="str">
        <f>IF(J28=1,"INSIGNIFICANTE",IF(J28=2,"MENOR",IF(J28=3,"MODERADO",IF(J28=4,"MAYOR","CATASTRÓFICO"))))</f>
        <v>CATASTRÓFICO</v>
      </c>
      <c r="L28" s="717">
        <f>IF(J28=2,H28+20,IF(J28=3,H28+30,IF(J28=4,H28+40,IF(J28=5,H28+50,H28+10))))</f>
        <v>52</v>
      </c>
      <c r="M28" s="706" t="str">
        <f>IF(J28=1,N28,IF(J28=2,O28,IF(J28=3,P28,IF(J28=4,Q28,R28))))</f>
        <v>EXTREMA 2:5</v>
      </c>
      <c r="N28" s="700" t="str">
        <f>IF($L28=11,"BAJA 1:1",IF($L28=12,"BAJA 2:1",IF($L28=13,"BAJA 3:1",IF($L28=14,"MODERADA 4:1","ALTA 5:1"))))</f>
        <v>ALTA 5:1</v>
      </c>
      <c r="O28" s="700" t="str">
        <f>IF($L28=21,"BAJA 1:2",IF($L28=22,"BAJA 2:2",IF($L28=23,"MODERADA 3:2",IF($L28=24,"ALTA 4:2","ALTA 5:2"))))</f>
        <v>ALTA 5:2</v>
      </c>
      <c r="P28" s="700" t="str">
        <f>IF($L28=31,"MODERADA 1:3",IF($L28=32,"MODERADA 2:3",IF($L28=33,"ALTA 3:3",IF($L28=34,"ALTA 4:3","EXTREMA 5:3"))))</f>
        <v>EXTREMA 5:3</v>
      </c>
      <c r="Q28" s="700" t="str">
        <f>IF($L28=41,"ALTA 1:4",IF($L28=42,"ALTA 2:4",IF($L28=43,"EXTREMA 3:4",IF($L28=44,"EXTREMA 4:4","EXTREMA 5:4"))))</f>
        <v>EXTREMA 5:4</v>
      </c>
      <c r="R28" s="700" t="str">
        <f>IF($L28=51,"ALTA 1:5",IF($L28=52,"EXTREMA 2:5",IF($L28=53,"EXTREMA 3:5",IF($L28=54,"EXTREMA 4:5","EXTREMA 5:5"))))</f>
        <v>EXTREMA 2:5</v>
      </c>
      <c r="S28" s="689" t="s">
        <v>257</v>
      </c>
      <c r="T28" s="285" t="s">
        <v>572</v>
      </c>
      <c r="U28" s="265" t="s">
        <v>622</v>
      </c>
      <c r="V28" s="266" t="s">
        <v>373</v>
      </c>
      <c r="W28" s="265" t="s">
        <v>554</v>
      </c>
      <c r="X28" s="265" t="s">
        <v>555</v>
      </c>
      <c r="Y28" s="265" t="s">
        <v>556</v>
      </c>
      <c r="Z28" s="161" t="s">
        <v>267</v>
      </c>
      <c r="AA28" s="164" t="s">
        <v>264</v>
      </c>
      <c r="AB28" s="161">
        <f t="shared" si="0"/>
        <v>15</v>
      </c>
      <c r="AC28" s="164" t="s">
        <v>265</v>
      </c>
      <c r="AD28" s="161">
        <f t="shared" si="1"/>
        <v>15</v>
      </c>
      <c r="AE28" s="164" t="s">
        <v>266</v>
      </c>
      <c r="AF28" s="161">
        <f t="shared" si="2"/>
        <v>15</v>
      </c>
      <c r="AG28" s="164" t="s">
        <v>267</v>
      </c>
      <c r="AH28" s="161">
        <f t="shared" si="3"/>
        <v>15</v>
      </c>
      <c r="AI28" s="164" t="s">
        <v>268</v>
      </c>
      <c r="AJ28" s="161">
        <f t="shared" si="4"/>
        <v>15</v>
      </c>
      <c r="AK28" s="164" t="s">
        <v>281</v>
      </c>
      <c r="AL28" s="161">
        <f t="shared" si="5"/>
        <v>15</v>
      </c>
      <c r="AM28" s="164" t="s">
        <v>270</v>
      </c>
      <c r="AN28" s="161">
        <f t="shared" si="6"/>
        <v>15</v>
      </c>
      <c r="AO28" s="164">
        <f t="shared" si="7"/>
        <v>105</v>
      </c>
      <c r="AP28" s="164" t="str">
        <f>+IF(AO28&gt;96,"Fuerte",IF(AO28&lt;85,"Débil","Moderado"))</f>
        <v>Fuerte</v>
      </c>
      <c r="AQ28" s="166" t="s">
        <v>333</v>
      </c>
      <c r="AR28" s="161" t="s">
        <v>271</v>
      </c>
      <c r="AS28" s="703" t="s">
        <v>333</v>
      </c>
      <c r="AT28" s="689" t="s">
        <v>272</v>
      </c>
      <c r="AU28" s="726">
        <v>2</v>
      </c>
      <c r="AV28" s="713" t="str">
        <f>IF(AU28=5,"CASI SEGURO",IF(AU28=4,"PROBABLE",IF(AU28=3,"POSIBLE",IF(AU28=2,"IMPROBABLE","RARA VEZ"))))</f>
        <v>IMPROBABLE</v>
      </c>
      <c r="AW28" s="689" t="s">
        <v>272</v>
      </c>
      <c r="AX28" s="689">
        <v>3</v>
      </c>
      <c r="AY28" s="713" t="str">
        <f>IF(AX28=1,"INSIGNIFICANTE",IF(AX28=2,"MENOR",IF(AX28=3,"MODERADO",IF(AX28=4,"MAYOR","CATASTRÓFICO"))))</f>
        <v>MODERADO</v>
      </c>
      <c r="AZ28" s="713">
        <f>IF(AX28=2,AU28+20,IF(AX28=3,AU28+30,IF(AX28=4,AU28+40,IF(AX28=5,AU28+50,AU28+10))))</f>
        <v>32</v>
      </c>
      <c r="BA28" s="706" t="str">
        <f>IF(AX28=1,$BB28,IF(AX28=2,$BC$28,IF(AX28=3,$BD$28,IF(AX28=4,$BE$28,$BF$28))))</f>
        <v>MODERADA 2:3</v>
      </c>
      <c r="BB28" s="715" t="str">
        <f>IF($AZ28=11,"BAJA 1:1",IF($AZ28=12,"BAJA 2:1",IF($AZ28=13,"BAJA 3:1",IF($AZ28=14,"MODERADA 4:1","ALTA 5:1"))))</f>
        <v>ALTA 5:1</v>
      </c>
      <c r="BC28" s="723" t="str">
        <f>IF($AZ28=21,"BAJA 1:2",IF($AZ28=22,"BAJA 2:2",IF($AZ28=23,"MODERADA 3:2",IF($AZ28=24,"ALTA 4:2","ALTA 5:2"))))</f>
        <v>ALTA 5:2</v>
      </c>
      <c r="BD28" s="723" t="str">
        <f>IF($AZ28=31,"MODERADA 1:3",IF($AZ28=32,"MODERADA 2:3",IF($AZ28=33,"ALTA 3:3",IF($AZ28=34,"ALTA 4:3","EXTREMA 5:3"))))</f>
        <v>MODERADA 2:3</v>
      </c>
      <c r="BE28" s="723" t="str">
        <f>IF($AZ28=41,"ALTA 1:4",IF($AZ28=42,"ALTA 2:4",IF($AZ28=43,"EXTREMA 3:4",IF($AZ28=44,"EXTREMA 4:4","EXTREMA 5:4"))))</f>
        <v>EXTREMA 5:4</v>
      </c>
      <c r="BF28" s="710" t="str">
        <f>IF($AZ28=51,"ALTA 1:5",IF($AZ28=52,"EXTREMA 2:5",IF($AZ28=53,"EXTREMA 3:5",IF($AZ28=54,"EXTREMA 4:5","EXTREMA 5:5"))))</f>
        <v>EXTREMA 5:5</v>
      </c>
      <c r="BG28" s="1152" t="s">
        <v>557</v>
      </c>
      <c r="BH28" s="1152" t="s">
        <v>558</v>
      </c>
      <c r="BI28" s="1155">
        <v>43876</v>
      </c>
      <c r="BJ28" s="1155">
        <v>44196</v>
      </c>
      <c r="BK28" s="1152" t="s">
        <v>559</v>
      </c>
      <c r="BL28" s="1151" t="s">
        <v>573</v>
      </c>
      <c r="BM28" s="1151" t="s">
        <v>561</v>
      </c>
      <c r="BN28" s="1151" t="s">
        <v>489</v>
      </c>
      <c r="BO28" s="1151" t="s">
        <v>562</v>
      </c>
      <c r="BP28" s="1151" t="s">
        <v>563</v>
      </c>
      <c r="BQ28" s="718"/>
      <c r="BR28" s="1159" t="s">
        <v>1645</v>
      </c>
      <c r="BS28" s="718" t="s">
        <v>1646</v>
      </c>
      <c r="BT28" s="778" t="s">
        <v>1644</v>
      </c>
      <c r="BU28" s="781"/>
      <c r="BV28" s="689"/>
      <c r="BW28" s="781"/>
      <c r="BX28" s="718"/>
      <c r="BY28" s="689"/>
      <c r="BZ28" s="689"/>
      <c r="CA28" s="689"/>
    </row>
    <row r="29" spans="1:79" ht="100.5" customHeight="1">
      <c r="A29" s="705"/>
      <c r="B29" s="705"/>
      <c r="C29" s="705"/>
      <c r="D29" s="689"/>
      <c r="E29" s="689"/>
      <c r="F29" s="705"/>
      <c r="G29" s="689"/>
      <c r="H29" s="726"/>
      <c r="I29" s="713"/>
      <c r="J29" s="689"/>
      <c r="K29" s="713"/>
      <c r="L29" s="704"/>
      <c r="M29" s="706"/>
      <c r="N29" s="700"/>
      <c r="O29" s="700"/>
      <c r="P29" s="700"/>
      <c r="Q29" s="700"/>
      <c r="R29" s="700"/>
      <c r="S29" s="1158"/>
      <c r="T29" s="286" t="s">
        <v>551</v>
      </c>
      <c r="U29" s="286" t="s">
        <v>622</v>
      </c>
      <c r="V29" s="286" t="s">
        <v>553</v>
      </c>
      <c r="W29" s="286" t="s">
        <v>554</v>
      </c>
      <c r="X29" s="286" t="s">
        <v>555</v>
      </c>
      <c r="Y29" s="177" t="s">
        <v>556</v>
      </c>
      <c r="Z29" s="286" t="s">
        <v>267</v>
      </c>
      <c r="AA29" s="286" t="s">
        <v>264</v>
      </c>
      <c r="AB29" s="286">
        <f t="shared" si="0"/>
        <v>15</v>
      </c>
      <c r="AC29" s="286" t="s">
        <v>265</v>
      </c>
      <c r="AD29" s="286">
        <f t="shared" si="1"/>
        <v>15</v>
      </c>
      <c r="AE29" s="286" t="s">
        <v>266</v>
      </c>
      <c r="AF29" s="286">
        <f t="shared" si="2"/>
        <v>15</v>
      </c>
      <c r="AG29" s="286" t="s">
        <v>267</v>
      </c>
      <c r="AH29" s="286">
        <f t="shared" si="3"/>
        <v>15</v>
      </c>
      <c r="AI29" s="286" t="s">
        <v>268</v>
      </c>
      <c r="AJ29" s="286">
        <f t="shared" si="4"/>
        <v>15</v>
      </c>
      <c r="AK29" s="286" t="s">
        <v>281</v>
      </c>
      <c r="AL29" s="286">
        <f t="shared" si="5"/>
        <v>15</v>
      </c>
      <c r="AM29" s="286" t="s">
        <v>270</v>
      </c>
      <c r="AN29" s="286">
        <f t="shared" si="6"/>
        <v>15</v>
      </c>
      <c r="AO29" s="286">
        <f t="shared" si="7"/>
        <v>105</v>
      </c>
      <c r="AP29" s="286" t="str">
        <f>+IF(AO29&gt;96,"Fuerte",IF(AO29&lt;85,"Débil","Moderado"))</f>
        <v>Fuerte</v>
      </c>
      <c r="AQ29" s="286" t="s">
        <v>333</v>
      </c>
      <c r="AR29" s="286" t="s">
        <v>333</v>
      </c>
      <c r="AS29" s="703"/>
      <c r="AT29" s="689"/>
      <c r="AU29" s="726"/>
      <c r="AV29" s="713"/>
      <c r="AW29" s="689"/>
      <c r="AX29" s="689"/>
      <c r="AY29" s="713"/>
      <c r="AZ29" s="713">
        <f t="shared" si="8"/>
        <v>10</v>
      </c>
      <c r="BA29" s="706"/>
      <c r="BB29" s="715"/>
      <c r="BC29" s="723"/>
      <c r="BD29" s="723"/>
      <c r="BE29" s="723"/>
      <c r="BF29" s="710"/>
      <c r="BG29" s="1153"/>
      <c r="BH29" s="1153"/>
      <c r="BI29" s="1156"/>
      <c r="BJ29" s="1156"/>
      <c r="BK29" s="1153"/>
      <c r="BL29" s="1151"/>
      <c r="BM29" s="1151"/>
      <c r="BN29" s="1151"/>
      <c r="BO29" s="1151"/>
      <c r="BP29" s="1151"/>
      <c r="BQ29" s="705"/>
      <c r="BR29" s="1160"/>
      <c r="BS29" s="705"/>
      <c r="BT29" s="778"/>
      <c r="BU29" s="782"/>
      <c r="BV29" s="689"/>
      <c r="BW29" s="782"/>
      <c r="BX29" s="705"/>
      <c r="BY29" s="689"/>
      <c r="BZ29" s="689"/>
      <c r="CA29" s="689"/>
    </row>
    <row r="30" spans="1:79" ht="42" customHeight="1">
      <c r="A30" s="705"/>
      <c r="B30" s="705"/>
      <c r="C30" s="705"/>
      <c r="D30" s="689"/>
      <c r="E30" s="689"/>
      <c r="F30" s="705"/>
      <c r="G30" s="689"/>
      <c r="H30" s="726"/>
      <c r="I30" s="713"/>
      <c r="J30" s="689"/>
      <c r="K30" s="713"/>
      <c r="L30" s="704"/>
      <c r="M30" s="706"/>
      <c r="N30" s="700"/>
      <c r="O30" s="700"/>
      <c r="P30" s="700"/>
      <c r="Q30" s="700"/>
      <c r="R30" s="700"/>
      <c r="S30" s="1158"/>
      <c r="T30" s="287"/>
      <c r="U30" s="287"/>
      <c r="V30" s="287"/>
      <c r="W30" s="287"/>
      <c r="X30" s="287"/>
      <c r="Y30" s="287"/>
      <c r="Z30" s="287"/>
      <c r="AA30" s="287"/>
      <c r="AB30" s="287"/>
      <c r="AC30" s="287"/>
      <c r="AD30" s="287"/>
      <c r="AE30" s="287"/>
      <c r="AF30" s="287"/>
      <c r="AG30" s="287"/>
      <c r="AH30" s="287"/>
      <c r="AI30" s="287"/>
      <c r="AJ30" s="287"/>
      <c r="AK30" s="287"/>
      <c r="AL30" s="287"/>
      <c r="AM30" s="287"/>
      <c r="AN30" s="287"/>
      <c r="AO30" s="287"/>
      <c r="AP30" s="287"/>
      <c r="AQ30" s="287"/>
      <c r="AR30" s="287"/>
      <c r="AS30" s="703"/>
      <c r="AT30" s="689"/>
      <c r="AU30" s="726"/>
      <c r="AV30" s="713"/>
      <c r="AW30" s="689"/>
      <c r="AX30" s="689"/>
      <c r="AY30" s="713"/>
      <c r="AZ30" s="713">
        <f t="shared" si="8"/>
        <v>10</v>
      </c>
      <c r="BA30" s="706"/>
      <c r="BB30" s="715"/>
      <c r="BC30" s="723"/>
      <c r="BD30" s="723"/>
      <c r="BE30" s="723"/>
      <c r="BF30" s="710"/>
      <c r="BG30" s="1153"/>
      <c r="BH30" s="1153"/>
      <c r="BI30" s="1156"/>
      <c r="BJ30" s="1156"/>
      <c r="BK30" s="1153"/>
      <c r="BL30" s="1151"/>
      <c r="BM30" s="1151"/>
      <c r="BN30" s="1151"/>
      <c r="BO30" s="1151"/>
      <c r="BP30" s="1151"/>
      <c r="BQ30" s="705"/>
      <c r="BR30" s="1160"/>
      <c r="BS30" s="705"/>
      <c r="BT30" s="778"/>
      <c r="BU30" s="782"/>
      <c r="BV30" s="689"/>
      <c r="BW30" s="782"/>
      <c r="BX30" s="705"/>
      <c r="BY30" s="689"/>
      <c r="BZ30" s="689"/>
      <c r="CA30" s="689"/>
    </row>
    <row r="31" spans="1:79" ht="18.75" customHeight="1">
      <c r="A31" s="705"/>
      <c r="B31" s="705"/>
      <c r="C31" s="705"/>
      <c r="D31" s="689"/>
      <c r="E31" s="689"/>
      <c r="F31" s="705"/>
      <c r="G31" s="689"/>
      <c r="H31" s="726"/>
      <c r="I31" s="713"/>
      <c r="J31" s="689"/>
      <c r="K31" s="713"/>
      <c r="L31" s="704"/>
      <c r="M31" s="706"/>
      <c r="N31" s="700"/>
      <c r="O31" s="700"/>
      <c r="P31" s="700"/>
      <c r="Q31" s="700"/>
      <c r="R31" s="700"/>
      <c r="S31" s="1158"/>
      <c r="T31" s="288"/>
      <c r="U31" s="288"/>
      <c r="V31" s="288"/>
      <c r="W31" s="288"/>
      <c r="X31" s="288"/>
      <c r="Y31" s="288"/>
      <c r="Z31" s="288"/>
      <c r="AA31" s="288"/>
      <c r="AB31" s="288" t="str">
        <f t="shared" si="0"/>
        <v/>
      </c>
      <c r="AC31" s="288"/>
      <c r="AD31" s="288" t="str">
        <f t="shared" si="1"/>
        <v/>
      </c>
      <c r="AE31" s="288"/>
      <c r="AF31" s="288" t="str">
        <f t="shared" si="2"/>
        <v/>
      </c>
      <c r="AG31" s="288"/>
      <c r="AH31" s="288" t="str">
        <f t="shared" si="3"/>
        <v/>
      </c>
      <c r="AI31" s="288"/>
      <c r="AJ31" s="288" t="str">
        <f t="shared" si="4"/>
        <v/>
      </c>
      <c r="AK31" s="288"/>
      <c r="AL31" s="288" t="str">
        <f t="shared" si="5"/>
        <v/>
      </c>
      <c r="AM31" s="288"/>
      <c r="AN31" s="288" t="str">
        <f t="shared" si="6"/>
        <v/>
      </c>
      <c r="AO31" s="288"/>
      <c r="AP31" s="288"/>
      <c r="AQ31" s="288"/>
      <c r="AR31" s="288"/>
      <c r="AS31" s="703"/>
      <c r="AT31" s="689"/>
      <c r="AU31" s="726"/>
      <c r="AV31" s="713"/>
      <c r="AW31" s="689"/>
      <c r="AX31" s="689"/>
      <c r="AY31" s="713"/>
      <c r="AZ31" s="713">
        <f t="shared" si="8"/>
        <v>10</v>
      </c>
      <c r="BA31" s="706"/>
      <c r="BB31" s="715"/>
      <c r="BC31" s="723"/>
      <c r="BD31" s="723"/>
      <c r="BE31" s="723"/>
      <c r="BF31" s="710"/>
      <c r="BG31" s="1153"/>
      <c r="BH31" s="1153"/>
      <c r="BI31" s="1156"/>
      <c r="BJ31" s="1156"/>
      <c r="BK31" s="1153"/>
      <c r="BL31" s="1151"/>
      <c r="BM31" s="1151"/>
      <c r="BN31" s="1151"/>
      <c r="BO31" s="1151"/>
      <c r="BP31" s="1151"/>
      <c r="BQ31" s="705"/>
      <c r="BR31" s="1160"/>
      <c r="BS31" s="705"/>
      <c r="BT31" s="778"/>
      <c r="BU31" s="782"/>
      <c r="BV31" s="689"/>
      <c r="BW31" s="782"/>
      <c r="BX31" s="705"/>
      <c r="BY31" s="689"/>
      <c r="BZ31" s="689"/>
      <c r="CA31" s="689"/>
    </row>
    <row r="32" spans="1:79" ht="18.75" customHeight="1">
      <c r="A32" s="724"/>
      <c r="B32" s="724"/>
      <c r="C32" s="724"/>
      <c r="D32" s="689"/>
      <c r="E32" s="689"/>
      <c r="F32" s="724"/>
      <c r="G32" s="689"/>
      <c r="H32" s="726"/>
      <c r="I32" s="713"/>
      <c r="J32" s="689"/>
      <c r="K32" s="713"/>
      <c r="L32" s="704"/>
      <c r="M32" s="706"/>
      <c r="N32" s="700"/>
      <c r="O32" s="700"/>
      <c r="P32" s="700"/>
      <c r="Q32" s="700"/>
      <c r="R32" s="700"/>
      <c r="S32" s="1158"/>
      <c r="T32" s="289"/>
      <c r="U32" s="289"/>
      <c r="V32" s="289"/>
      <c r="W32" s="289"/>
      <c r="X32" s="289"/>
      <c r="Y32" s="289"/>
      <c r="Z32" s="289"/>
      <c r="AA32" s="289"/>
      <c r="AB32" s="289" t="str">
        <f t="shared" si="0"/>
        <v/>
      </c>
      <c r="AC32" s="289"/>
      <c r="AD32" s="289" t="str">
        <f t="shared" si="1"/>
        <v/>
      </c>
      <c r="AE32" s="289"/>
      <c r="AF32" s="289" t="str">
        <f t="shared" si="2"/>
        <v/>
      </c>
      <c r="AG32" s="289"/>
      <c r="AH32" s="289" t="str">
        <f t="shared" si="3"/>
        <v/>
      </c>
      <c r="AI32" s="289"/>
      <c r="AJ32" s="289" t="str">
        <f t="shared" si="4"/>
        <v/>
      </c>
      <c r="AK32" s="289"/>
      <c r="AL32" s="289" t="str">
        <f t="shared" si="5"/>
        <v/>
      </c>
      <c r="AM32" s="289"/>
      <c r="AN32" s="289" t="str">
        <f t="shared" si="6"/>
        <v/>
      </c>
      <c r="AO32" s="289"/>
      <c r="AP32" s="289"/>
      <c r="AQ32" s="289"/>
      <c r="AR32" s="289"/>
      <c r="AS32" s="703"/>
      <c r="AT32" s="689"/>
      <c r="AU32" s="726"/>
      <c r="AV32" s="713"/>
      <c r="AW32" s="689"/>
      <c r="AX32" s="689"/>
      <c r="AY32" s="713"/>
      <c r="AZ32" s="713"/>
      <c r="BA32" s="706"/>
      <c r="BB32" s="715"/>
      <c r="BC32" s="723"/>
      <c r="BD32" s="723"/>
      <c r="BE32" s="723"/>
      <c r="BF32" s="710"/>
      <c r="BG32" s="1154"/>
      <c r="BH32" s="1154"/>
      <c r="BI32" s="1157"/>
      <c r="BJ32" s="1157"/>
      <c r="BK32" s="1154"/>
      <c r="BL32" s="1151"/>
      <c r="BM32" s="1151"/>
      <c r="BN32" s="1151"/>
      <c r="BO32" s="1151"/>
      <c r="BP32" s="1151"/>
      <c r="BQ32" s="724"/>
      <c r="BR32" s="1148"/>
      <c r="BS32" s="724"/>
      <c r="BT32" s="778"/>
      <c r="BU32" s="777"/>
      <c r="BV32" s="689"/>
      <c r="BW32" s="777"/>
      <c r="BX32" s="724"/>
      <c r="BY32" s="689"/>
      <c r="BZ32" s="689"/>
      <c r="CA32" s="689"/>
    </row>
    <row r="33" spans="19:35" ht="31.5" customHeight="1"/>
    <row r="35" spans="19:35">
      <c r="AG35" s="188"/>
    </row>
    <row r="36" spans="19:35" ht="45" hidden="1">
      <c r="AF36" s="142" t="s">
        <v>360</v>
      </c>
      <c r="AG36" s="188"/>
      <c r="AH36" s="142" t="s">
        <v>18</v>
      </c>
      <c r="AI36" s="142">
        <v>1</v>
      </c>
    </row>
    <row r="37" spans="19:35" ht="75" hidden="1">
      <c r="AC37" s="142" t="s">
        <v>10</v>
      </c>
      <c r="AD37" s="142" t="s">
        <v>40</v>
      </c>
      <c r="AE37" s="142" t="s">
        <v>27</v>
      </c>
      <c r="AF37" s="142" t="s">
        <v>361</v>
      </c>
      <c r="AG37" s="188"/>
      <c r="AH37" s="142" t="s">
        <v>362</v>
      </c>
      <c r="AI37" s="142">
        <v>2</v>
      </c>
    </row>
    <row r="38" spans="19:35" ht="50.25" hidden="1" customHeight="1">
      <c r="S38" s="189" t="s">
        <v>1553</v>
      </c>
      <c r="T38" s="189"/>
      <c r="AC38" s="142" t="s">
        <v>13</v>
      </c>
      <c r="AD38" s="142" t="s">
        <v>20</v>
      </c>
      <c r="AE38" s="142" t="s">
        <v>119</v>
      </c>
      <c r="AF38" s="142" t="s">
        <v>318</v>
      </c>
      <c r="AG38" s="188"/>
      <c r="AH38" s="142" t="s">
        <v>319</v>
      </c>
      <c r="AI38" s="142">
        <v>3</v>
      </c>
    </row>
    <row r="39" spans="19:35" ht="56.25" hidden="1" customHeight="1">
      <c r="S39" s="189" t="s">
        <v>1554</v>
      </c>
      <c r="T39" s="189"/>
      <c r="AC39" s="142" t="s">
        <v>33</v>
      </c>
      <c r="AD39" s="142" t="s">
        <v>43</v>
      </c>
      <c r="AE39" s="142" t="s">
        <v>25</v>
      </c>
      <c r="AF39" s="142" t="s">
        <v>321</v>
      </c>
      <c r="AG39" s="188"/>
      <c r="AH39" s="142" t="s">
        <v>40</v>
      </c>
      <c r="AI39" s="142">
        <v>4</v>
      </c>
    </row>
    <row r="40" spans="19:35" ht="50.25" hidden="1" customHeight="1">
      <c r="S40" s="189" t="s">
        <v>1555</v>
      </c>
      <c r="T40" s="189"/>
      <c r="AC40" s="142" t="s">
        <v>57</v>
      </c>
      <c r="AD40" s="142" t="s">
        <v>18</v>
      </c>
      <c r="AE40" s="142" t="s">
        <v>323</v>
      </c>
      <c r="AF40" s="142" t="s">
        <v>324</v>
      </c>
      <c r="AG40" s="188"/>
      <c r="AH40" s="142" t="s">
        <v>57</v>
      </c>
      <c r="AI40" s="142">
        <v>5</v>
      </c>
    </row>
    <row r="41" spans="19:35" ht="63.75" hidden="1">
      <c r="S41" s="189" t="s">
        <v>1556</v>
      </c>
      <c r="T41" s="189"/>
      <c r="AC41" s="142" t="s">
        <v>71</v>
      </c>
      <c r="AD41" s="142" t="s">
        <v>75</v>
      </c>
      <c r="AE41" s="142" t="s">
        <v>80</v>
      </c>
      <c r="AF41" s="142" t="s">
        <v>401</v>
      </c>
      <c r="AG41" s="188"/>
      <c r="AH41" s="142" t="s">
        <v>305</v>
      </c>
    </row>
    <row r="42" spans="19:35" ht="75" hidden="1">
      <c r="AC42" s="142" t="s">
        <v>36</v>
      </c>
      <c r="AD42" s="142" t="s">
        <v>65</v>
      </c>
      <c r="AE42" s="142" t="s">
        <v>82</v>
      </c>
      <c r="AF42" s="142" t="s">
        <v>326</v>
      </c>
      <c r="AG42" s="190"/>
      <c r="AH42" s="142" t="s">
        <v>327</v>
      </c>
    </row>
    <row r="43" spans="19:35" ht="60" hidden="1">
      <c r="AC43" s="142" t="s">
        <v>328</v>
      </c>
      <c r="AD43" s="142" t="s">
        <v>46</v>
      </c>
      <c r="AE43" s="142" t="s">
        <v>84</v>
      </c>
      <c r="AF43" s="142" t="s">
        <v>329</v>
      </c>
      <c r="AG43" s="190"/>
      <c r="AH43" s="142" t="s">
        <v>330</v>
      </c>
    </row>
    <row r="44" spans="19:35" ht="75" hidden="1">
      <c r="AD44" s="142" t="s">
        <v>78</v>
      </c>
      <c r="AE44" s="142" t="s">
        <v>29</v>
      </c>
      <c r="AF44" s="142" t="s">
        <v>43</v>
      </c>
      <c r="AG44" s="190"/>
      <c r="AH44" s="142" t="s">
        <v>331</v>
      </c>
    </row>
    <row r="45" spans="19:35" ht="30" hidden="1">
      <c r="AD45" s="142" t="s">
        <v>115</v>
      </c>
      <c r="AG45" s="191"/>
      <c r="AH45" s="142" t="s">
        <v>71</v>
      </c>
    </row>
    <row r="46" spans="19:35" ht="120" hidden="1">
      <c r="AD46" s="142" t="s">
        <v>332</v>
      </c>
    </row>
    <row r="47" spans="19:35" hidden="1">
      <c r="AG47" s="191"/>
    </row>
    <row r="48" spans="19:35" hidden="1">
      <c r="AG48" s="191"/>
    </row>
    <row r="49" spans="32:33" hidden="1">
      <c r="AG49" s="191"/>
    </row>
    <row r="50" spans="32:33" hidden="1">
      <c r="AG50" s="191"/>
    </row>
    <row r="51" spans="32:33">
      <c r="AG51" s="191"/>
    </row>
    <row r="55" spans="32:33" ht="45">
      <c r="AF55" s="142" t="s">
        <v>12</v>
      </c>
    </row>
    <row r="56" spans="32:33" ht="30">
      <c r="AF56" s="142" t="s">
        <v>402</v>
      </c>
    </row>
    <row r="58" spans="32:33" ht="45">
      <c r="AF58" s="142" t="s">
        <v>23</v>
      </c>
    </row>
    <row r="59" spans="32:33" ht="45">
      <c r="AF59" s="142" t="s">
        <v>130</v>
      </c>
    </row>
    <row r="93" hidden="1"/>
    <row r="94" hidden="1"/>
    <row r="95" hidden="1"/>
    <row r="96" hidden="1"/>
    <row r="97" spans="27:46" hidden="1"/>
    <row r="98" spans="27:46" hidden="1"/>
    <row r="99" spans="27:46" hidden="1"/>
    <row r="100" spans="27:46" hidden="1"/>
    <row r="101" spans="27:46" hidden="1"/>
    <row r="102" spans="27:46" hidden="1"/>
    <row r="103" spans="27:46" hidden="1"/>
    <row r="104" spans="27:46" hidden="1"/>
    <row r="105" spans="27:46" hidden="1"/>
    <row r="106" spans="27:46" ht="45" hidden="1">
      <c r="AA106" s="142" t="s">
        <v>264</v>
      </c>
      <c r="AB106" s="142">
        <v>15</v>
      </c>
      <c r="AC106" s="142" t="s">
        <v>265</v>
      </c>
      <c r="AD106" s="142">
        <v>15</v>
      </c>
      <c r="AE106" s="142" t="s">
        <v>266</v>
      </c>
      <c r="AG106" s="142" t="s">
        <v>267</v>
      </c>
      <c r="AI106" s="142" t="s">
        <v>268</v>
      </c>
      <c r="AK106" s="142" t="s">
        <v>281</v>
      </c>
      <c r="AM106" s="142" t="s">
        <v>270</v>
      </c>
      <c r="AQ106" s="142" t="s">
        <v>333</v>
      </c>
      <c r="AT106" s="142" t="s">
        <v>272</v>
      </c>
    </row>
    <row r="107" spans="27:46" ht="45" hidden="1">
      <c r="AA107" s="142" t="s">
        <v>334</v>
      </c>
      <c r="AB107" s="142">
        <v>10</v>
      </c>
      <c r="AC107" s="142" t="s">
        <v>335</v>
      </c>
      <c r="AD107" s="142">
        <v>0</v>
      </c>
      <c r="AE107" s="142" t="s">
        <v>336</v>
      </c>
      <c r="AG107" s="142" t="s">
        <v>337</v>
      </c>
      <c r="AI107" s="142" t="s">
        <v>338</v>
      </c>
      <c r="AK107" s="142" t="s">
        <v>269</v>
      </c>
      <c r="AM107" s="142" t="s">
        <v>339</v>
      </c>
      <c r="AQ107" s="142" t="s">
        <v>271</v>
      </c>
      <c r="AT107" s="142" t="s">
        <v>340</v>
      </c>
    </row>
    <row r="108" spans="27:46" hidden="1">
      <c r="AB108" s="142">
        <v>5</v>
      </c>
      <c r="AG108" s="142" t="s">
        <v>341</v>
      </c>
      <c r="AM108" s="142" t="s">
        <v>342</v>
      </c>
      <c r="AQ108" s="142" t="s">
        <v>343</v>
      </c>
      <c r="AT108" s="142" t="s">
        <v>299</v>
      </c>
    </row>
    <row r="109" spans="27:46" hidden="1"/>
    <row r="110" spans="27:46" hidden="1"/>
    <row r="111" spans="27:46" hidden="1"/>
    <row r="112" spans="27:4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sheetData>
  <mergeCells count="272">
    <mergeCell ref="CA28:CA32"/>
    <mergeCell ref="BU5:BX6"/>
    <mergeCell ref="BT28:BT32"/>
    <mergeCell ref="BU28:BU32"/>
    <mergeCell ref="BV28:BV32"/>
    <mergeCell ref="BW28:BW32"/>
    <mergeCell ref="BY28:BY32"/>
    <mergeCell ref="BZ28:BZ32"/>
    <mergeCell ref="BZ23:BZ27"/>
    <mergeCell ref="CA23:CA27"/>
    <mergeCell ref="BY23:BY27"/>
    <mergeCell ref="CA13:CA17"/>
    <mergeCell ref="BW8:BW12"/>
    <mergeCell ref="BY8:BY12"/>
    <mergeCell ref="BZ8:BZ12"/>
    <mergeCell ref="CA8:CA12"/>
    <mergeCell ref="BT8:BT12"/>
    <mergeCell ref="BU8:BU12"/>
    <mergeCell ref="BV8:BV12"/>
    <mergeCell ref="BP28:BP32"/>
    <mergeCell ref="BQ28:BQ32"/>
    <mergeCell ref="BR28:BR32"/>
    <mergeCell ref="BS28:BS32"/>
    <mergeCell ref="BO23:BO27"/>
    <mergeCell ref="BP23:BP27"/>
    <mergeCell ref="BQ23:BQ27"/>
    <mergeCell ref="BR23:BR27"/>
    <mergeCell ref="BX8:BX12"/>
    <mergeCell ref="BX13:BX17"/>
    <mergeCell ref="BX18:BX22"/>
    <mergeCell ref="BX23:BX27"/>
    <mergeCell ref="BX28:BX32"/>
    <mergeCell ref="BR18:BR22"/>
    <mergeCell ref="BS18:BS22"/>
    <mergeCell ref="BT18:BT22"/>
    <mergeCell ref="BU18:BU22"/>
    <mergeCell ref="BV18:BV22"/>
    <mergeCell ref="BW18:BW22"/>
    <mergeCell ref="BH28:BH32"/>
    <mergeCell ref="BI28:BI32"/>
    <mergeCell ref="BJ28:BJ32"/>
    <mergeCell ref="BK28:BK32"/>
    <mergeCell ref="BL28:BL32"/>
    <mergeCell ref="BM28:BM32"/>
    <mergeCell ref="BT23:BT27"/>
    <mergeCell ref="BU23:BU27"/>
    <mergeCell ref="BV23:BV27"/>
    <mergeCell ref="BW23:BW27"/>
    <mergeCell ref="BL18:BL22"/>
    <mergeCell ref="BM18:BM22"/>
    <mergeCell ref="BN18:BN22"/>
    <mergeCell ref="BO18:BO22"/>
    <mergeCell ref="BP18:BP22"/>
    <mergeCell ref="BQ18:BQ22"/>
    <mergeCell ref="BN28:BN32"/>
    <mergeCell ref="BO28:BO32"/>
    <mergeCell ref="BB28:BB32"/>
    <mergeCell ref="BC28:BC32"/>
    <mergeCell ref="BD28:BD32"/>
    <mergeCell ref="BE28:BE32"/>
    <mergeCell ref="BF28:BF32"/>
    <mergeCell ref="BG28:BG32"/>
    <mergeCell ref="AV28:AV32"/>
    <mergeCell ref="AW28:AW32"/>
    <mergeCell ref="AX28:AX32"/>
    <mergeCell ref="AY28:AY32"/>
    <mergeCell ref="AZ28:AZ32"/>
    <mergeCell ref="BA28:BA32"/>
    <mergeCell ref="Q28:Q32"/>
    <mergeCell ref="R28:R32"/>
    <mergeCell ref="S28:S32"/>
    <mergeCell ref="AS28:AS32"/>
    <mergeCell ref="AT28:AT32"/>
    <mergeCell ref="AU28:AU32"/>
    <mergeCell ref="K28:K32"/>
    <mergeCell ref="L28:L32"/>
    <mergeCell ref="M28:M32"/>
    <mergeCell ref="N28:N32"/>
    <mergeCell ref="O28:O32"/>
    <mergeCell ref="P28:P32"/>
    <mergeCell ref="C28:C32"/>
    <mergeCell ref="D28:D32"/>
    <mergeCell ref="E28:E32"/>
    <mergeCell ref="F28:F32"/>
    <mergeCell ref="G28:G32"/>
    <mergeCell ref="H28:H32"/>
    <mergeCell ref="I28:I32"/>
    <mergeCell ref="J28:J32"/>
    <mergeCell ref="BS23:BS27"/>
    <mergeCell ref="BM23:BM27"/>
    <mergeCell ref="BN23:BN27"/>
    <mergeCell ref="BG23:BG27"/>
    <mergeCell ref="BH23:BH27"/>
    <mergeCell ref="BI23:BI27"/>
    <mergeCell ref="BJ23:BJ27"/>
    <mergeCell ref="BK23:BK27"/>
    <mergeCell ref="BL23:BL27"/>
    <mergeCell ref="BA23:BA27"/>
    <mergeCell ref="BB23:BB27"/>
    <mergeCell ref="BC23:BC27"/>
    <mergeCell ref="BD23:BD27"/>
    <mergeCell ref="BE23:BE27"/>
    <mergeCell ref="BF23:BF27"/>
    <mergeCell ref="AU23:AU27"/>
    <mergeCell ref="AV23:AV27"/>
    <mergeCell ref="AW23:AW27"/>
    <mergeCell ref="AX23:AX27"/>
    <mergeCell ref="AY23:AY27"/>
    <mergeCell ref="AZ23:AZ27"/>
    <mergeCell ref="P23:P27"/>
    <mergeCell ref="Q23:Q27"/>
    <mergeCell ref="R23:R27"/>
    <mergeCell ref="S23:S27"/>
    <mergeCell ref="AS23:AS27"/>
    <mergeCell ref="AT23:AT27"/>
    <mergeCell ref="J23:J27"/>
    <mergeCell ref="K23:K27"/>
    <mergeCell ref="L23:L27"/>
    <mergeCell ref="M23:M27"/>
    <mergeCell ref="N23:N27"/>
    <mergeCell ref="O23:O27"/>
    <mergeCell ref="C23:C27"/>
    <mergeCell ref="D23:D27"/>
    <mergeCell ref="E23:E27"/>
    <mergeCell ref="G23:G27"/>
    <mergeCell ref="H23:H27"/>
    <mergeCell ref="I23:I27"/>
    <mergeCell ref="BF18:BF22"/>
    <mergeCell ref="BG18:BG22"/>
    <mergeCell ref="BH18:BH22"/>
    <mergeCell ref="BI18:BI22"/>
    <mergeCell ref="BJ18:BJ22"/>
    <mergeCell ref="BK18:BK22"/>
    <mergeCell ref="AZ18:AZ22"/>
    <mergeCell ref="BA18:BA22"/>
    <mergeCell ref="BB18:BB22"/>
    <mergeCell ref="BC18:BC22"/>
    <mergeCell ref="BD18:BD22"/>
    <mergeCell ref="BE18:BE22"/>
    <mergeCell ref="AU18:AU22"/>
    <mergeCell ref="AV18:AV22"/>
    <mergeCell ref="AW18:AW22"/>
    <mergeCell ref="AX18:AX22"/>
    <mergeCell ref="AY18:AY22"/>
    <mergeCell ref="O18:O22"/>
    <mergeCell ref="P18:P22"/>
    <mergeCell ref="Q18:Q22"/>
    <mergeCell ref="R18:R22"/>
    <mergeCell ref="S18:S22"/>
    <mergeCell ref="AS18:AS22"/>
    <mergeCell ref="I18:I22"/>
    <mergeCell ref="J18:J22"/>
    <mergeCell ref="K18:K22"/>
    <mergeCell ref="L18:L22"/>
    <mergeCell ref="M18:M22"/>
    <mergeCell ref="N18:N22"/>
    <mergeCell ref="BW13:BW17"/>
    <mergeCell ref="BY13:BY17"/>
    <mergeCell ref="BZ13:BZ17"/>
    <mergeCell ref="BT13:BT17"/>
    <mergeCell ref="BU13:BU17"/>
    <mergeCell ref="BV13:BV17"/>
    <mergeCell ref="AX13:AX17"/>
    <mergeCell ref="AY13:AY17"/>
    <mergeCell ref="S13:S17"/>
    <mergeCell ref="AS13:AS17"/>
    <mergeCell ref="I13:I17"/>
    <mergeCell ref="J13:J17"/>
    <mergeCell ref="K13:K17"/>
    <mergeCell ref="L13:L17"/>
    <mergeCell ref="M13:M17"/>
    <mergeCell ref="N13:N17"/>
    <mergeCell ref="BB13:BB17"/>
    <mergeCell ref="AT18:AT22"/>
    <mergeCell ref="C18:C22"/>
    <mergeCell ref="D18:D22"/>
    <mergeCell ref="E18:E22"/>
    <mergeCell ref="F18:F22"/>
    <mergeCell ref="G18:G22"/>
    <mergeCell ref="H18:H22"/>
    <mergeCell ref="BQ13:BQ17"/>
    <mergeCell ref="BR13:BR17"/>
    <mergeCell ref="BS13:BS17"/>
    <mergeCell ref="BF13:BF17"/>
    <mergeCell ref="BL13:BL17"/>
    <mergeCell ref="BM13:BM17"/>
    <mergeCell ref="BN13:BN17"/>
    <mergeCell ref="BO13:BO17"/>
    <mergeCell ref="BP13:BP17"/>
    <mergeCell ref="AZ13:AZ17"/>
    <mergeCell ref="BA13:BA17"/>
    <mergeCell ref="BC13:BC17"/>
    <mergeCell ref="BD13:BD17"/>
    <mergeCell ref="BE13:BE17"/>
    <mergeCell ref="AT13:AT17"/>
    <mergeCell ref="AU13:AU17"/>
    <mergeCell ref="AV13:AV17"/>
    <mergeCell ref="AW13:AW17"/>
    <mergeCell ref="C13:C17"/>
    <mergeCell ref="D13:D17"/>
    <mergeCell ref="E13:E17"/>
    <mergeCell ref="F13:F17"/>
    <mergeCell ref="G13:G17"/>
    <mergeCell ref="H13:H17"/>
    <mergeCell ref="BF8:BF12"/>
    <mergeCell ref="BR8:BR12"/>
    <mergeCell ref="BS8:BS12"/>
    <mergeCell ref="AZ8:AZ12"/>
    <mergeCell ref="BA8:BA12"/>
    <mergeCell ref="BB8:BB12"/>
    <mergeCell ref="BC8:BC12"/>
    <mergeCell ref="BD8:BD12"/>
    <mergeCell ref="BE8:BE12"/>
    <mergeCell ref="AT8:AT12"/>
    <mergeCell ref="AU8:AU12"/>
    <mergeCell ref="AU7:AV7"/>
    <mergeCell ref="AX7:AY7"/>
    <mergeCell ref="A8:A32"/>
    <mergeCell ref="B8:B32"/>
    <mergeCell ref="C8:C12"/>
    <mergeCell ref="D8:D12"/>
    <mergeCell ref="E8:E12"/>
    <mergeCell ref="F8:F12"/>
    <mergeCell ref="G8:G12"/>
    <mergeCell ref="H8:H12"/>
    <mergeCell ref="AV8:AV12"/>
    <mergeCell ref="AW8:AW12"/>
    <mergeCell ref="AX8:AX12"/>
    <mergeCell ref="AY8:AY12"/>
    <mergeCell ref="O8:O12"/>
    <mergeCell ref="P8:P12"/>
    <mergeCell ref="Q8:Q12"/>
    <mergeCell ref="R8:R12"/>
    <mergeCell ref="S8:S12"/>
    <mergeCell ref="AS8:AS12"/>
    <mergeCell ref="O13:O17"/>
    <mergeCell ref="P13:P17"/>
    <mergeCell ref="Q13:Q17"/>
    <mergeCell ref="R13:R17"/>
    <mergeCell ref="AQ6:AQ7"/>
    <mergeCell ref="AR6:AR7"/>
    <mergeCell ref="AS6:AS7"/>
    <mergeCell ref="I8:I12"/>
    <mergeCell ref="J8:J12"/>
    <mergeCell ref="K8:K12"/>
    <mergeCell ref="L8:L12"/>
    <mergeCell ref="M8:M12"/>
    <mergeCell ref="N8:N12"/>
    <mergeCell ref="A1:A3"/>
    <mergeCell ref="B1:H1"/>
    <mergeCell ref="B2:H2"/>
    <mergeCell ref="B3:H3"/>
    <mergeCell ref="A5:A7"/>
    <mergeCell ref="B5:B7"/>
    <mergeCell ref="C5:C7"/>
    <mergeCell ref="D5:M5"/>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s>
  <conditionalFormatting sqref="I8 I13 I18">
    <cfRule type="cellIs" dxfId="873" priority="202" operator="equal">
      <formula>"RARA VEZ"</formula>
    </cfRule>
    <cfRule type="cellIs" dxfId="872" priority="203" operator="equal">
      <formula>"IMPROBABLE"</formula>
    </cfRule>
    <cfRule type="cellIs" dxfId="871" priority="204" operator="equal">
      <formula>"POSIBLE"</formula>
    </cfRule>
    <cfRule type="cellIs" dxfId="870" priority="205" operator="equal">
      <formula>"PROBABLE"</formula>
    </cfRule>
    <cfRule type="cellIs" dxfId="869" priority="206" operator="equal">
      <formula>"CASI SEGURO"</formula>
    </cfRule>
  </conditionalFormatting>
  <conditionalFormatting sqref="K8:L8">
    <cfRule type="containsText" dxfId="868" priority="199" stopIfTrue="1" operator="containsText" text="ALTA">
      <formula>NOT(ISERROR(SEARCH("ALTA",K8)))</formula>
    </cfRule>
    <cfRule type="containsText" dxfId="867" priority="200" stopIfTrue="1" operator="containsText" text="MEDIA">
      <formula>NOT(ISERROR(SEARCH("MEDIA",K8)))</formula>
    </cfRule>
    <cfRule type="containsText" dxfId="866" priority="201" stopIfTrue="1" operator="containsText" text="BAJA">
      <formula>NOT(ISERROR(SEARCH("BAJA",K8)))</formula>
    </cfRule>
  </conditionalFormatting>
  <conditionalFormatting sqref="K8:L8">
    <cfRule type="containsText" dxfId="865" priority="194" stopIfTrue="1" operator="containsText" text="ALTO">
      <formula>NOT(ISERROR(SEARCH("ALTO",K8)))</formula>
    </cfRule>
    <cfRule type="containsText" dxfId="864" priority="195" stopIfTrue="1" operator="containsText" text="ALTO">
      <formula>NOT(ISERROR(SEARCH("ALTO",K8)))</formula>
    </cfRule>
    <cfRule type="containsText" dxfId="863" priority="196" stopIfTrue="1" operator="containsText" text="MEDIO">
      <formula>NOT(ISERROR(SEARCH("MEDIO",K8)))</formula>
    </cfRule>
    <cfRule type="containsText" dxfId="862" priority="197" stopIfTrue="1" operator="containsText" text="MEDIO">
      <formula>NOT(ISERROR(SEARCH("MEDIO",K8)))</formula>
    </cfRule>
    <cfRule type="containsText" dxfId="861" priority="198" stopIfTrue="1" operator="containsText" text="BAJO">
      <formula>NOT(ISERROR(SEARCH("BAJO",K8)))</formula>
    </cfRule>
  </conditionalFormatting>
  <conditionalFormatting sqref="K8:L8">
    <cfRule type="cellIs" dxfId="860" priority="189" operator="equal">
      <formula>"INSIGNIFICANTE"</formula>
    </cfRule>
    <cfRule type="cellIs" dxfId="859" priority="190" operator="equal">
      <formula>"MENOR"</formula>
    </cfRule>
    <cfRule type="cellIs" dxfId="858" priority="191" operator="equal">
      <formula>"MODERADO"</formula>
    </cfRule>
    <cfRule type="cellIs" dxfId="857" priority="192" operator="equal">
      <formula>"MAYOR"</formula>
    </cfRule>
    <cfRule type="cellIs" dxfId="856" priority="193" operator="equal">
      <formula>"CATASTRÓFICO"</formula>
    </cfRule>
  </conditionalFormatting>
  <conditionalFormatting sqref="L13 L18 L23 L28">
    <cfRule type="containsText" dxfId="855" priority="186" stopIfTrue="1" operator="containsText" text="ALTA">
      <formula>NOT(ISERROR(SEARCH("ALTA",L13)))</formula>
    </cfRule>
    <cfRule type="containsText" dxfId="854" priority="187" stopIfTrue="1" operator="containsText" text="MEDIA">
      <formula>NOT(ISERROR(SEARCH("MEDIA",L13)))</formula>
    </cfRule>
    <cfRule type="containsText" dxfId="853" priority="188" stopIfTrue="1" operator="containsText" text="BAJA">
      <formula>NOT(ISERROR(SEARCH("BAJA",L13)))</formula>
    </cfRule>
  </conditionalFormatting>
  <conditionalFormatting sqref="L13 L18 L23 L28">
    <cfRule type="containsText" dxfId="852" priority="181" stopIfTrue="1" operator="containsText" text="ALTO">
      <formula>NOT(ISERROR(SEARCH("ALTO",L13)))</formula>
    </cfRule>
    <cfRule type="containsText" dxfId="851" priority="182" stopIfTrue="1" operator="containsText" text="ALTO">
      <formula>NOT(ISERROR(SEARCH("ALTO",L13)))</formula>
    </cfRule>
    <cfRule type="containsText" dxfId="850" priority="183" stopIfTrue="1" operator="containsText" text="MEDIO">
      <formula>NOT(ISERROR(SEARCH("MEDIO",L13)))</formula>
    </cfRule>
    <cfRule type="containsText" dxfId="849" priority="184" stopIfTrue="1" operator="containsText" text="MEDIO">
      <formula>NOT(ISERROR(SEARCH("MEDIO",L13)))</formula>
    </cfRule>
    <cfRule type="containsText" dxfId="848" priority="185" stopIfTrue="1" operator="containsText" text="BAJO">
      <formula>NOT(ISERROR(SEARCH("BAJO",L13)))</formula>
    </cfRule>
  </conditionalFormatting>
  <conditionalFormatting sqref="L13 L18 L23 L28">
    <cfRule type="cellIs" dxfId="847" priority="176" operator="equal">
      <formula>"INSIGNIFICANTE"</formula>
    </cfRule>
    <cfRule type="cellIs" dxfId="846" priority="177" operator="equal">
      <formula>"MENOR"</formula>
    </cfRule>
    <cfRule type="cellIs" dxfId="845" priority="178" operator="equal">
      <formula>"MODERADO"</formula>
    </cfRule>
    <cfRule type="cellIs" dxfId="844" priority="179" operator="equal">
      <formula>"MAYOR"</formula>
    </cfRule>
    <cfRule type="cellIs" dxfId="843" priority="180" operator="equal">
      <formula>"CATASTRÓFICO"</formula>
    </cfRule>
  </conditionalFormatting>
  <conditionalFormatting sqref="K13 K18">
    <cfRule type="containsText" dxfId="842" priority="173" stopIfTrue="1" operator="containsText" text="ALTA">
      <formula>NOT(ISERROR(SEARCH("ALTA",K13)))</formula>
    </cfRule>
    <cfRule type="containsText" dxfId="841" priority="174" stopIfTrue="1" operator="containsText" text="MEDIA">
      <formula>NOT(ISERROR(SEARCH("MEDIA",K13)))</formula>
    </cfRule>
    <cfRule type="containsText" dxfId="840" priority="175" stopIfTrue="1" operator="containsText" text="BAJA">
      <formula>NOT(ISERROR(SEARCH("BAJA",K13)))</formula>
    </cfRule>
  </conditionalFormatting>
  <conditionalFormatting sqref="K13 K18">
    <cfRule type="containsText" dxfId="839" priority="168" stopIfTrue="1" operator="containsText" text="ALTO">
      <formula>NOT(ISERROR(SEARCH("ALTO",K13)))</formula>
    </cfRule>
    <cfRule type="containsText" dxfId="838" priority="169" stopIfTrue="1" operator="containsText" text="ALTO">
      <formula>NOT(ISERROR(SEARCH("ALTO",K13)))</formula>
    </cfRule>
    <cfRule type="containsText" dxfId="837" priority="170" stopIfTrue="1" operator="containsText" text="MEDIO">
      <formula>NOT(ISERROR(SEARCH("MEDIO",K13)))</formula>
    </cfRule>
    <cfRule type="containsText" dxfId="836" priority="171" stopIfTrue="1" operator="containsText" text="MEDIO">
      <formula>NOT(ISERROR(SEARCH("MEDIO",K13)))</formula>
    </cfRule>
    <cfRule type="containsText" dxfId="835" priority="172" stopIfTrue="1" operator="containsText" text="BAJO">
      <formula>NOT(ISERROR(SEARCH("BAJO",K13)))</formula>
    </cfRule>
  </conditionalFormatting>
  <conditionalFormatting sqref="K13 K18">
    <cfRule type="cellIs" dxfId="834" priority="163" operator="equal">
      <formula>"INSIGNIFICANTE"</formula>
    </cfRule>
    <cfRule type="cellIs" dxfId="833" priority="164" operator="equal">
      <formula>"MENOR"</formula>
    </cfRule>
    <cfRule type="cellIs" dxfId="832" priority="165" operator="equal">
      <formula>"MODERADO"</formula>
    </cfRule>
    <cfRule type="cellIs" dxfId="831" priority="166" operator="equal">
      <formula>"MAYOR"</formula>
    </cfRule>
    <cfRule type="cellIs" dxfId="830" priority="167" operator="equal">
      <formula>"CATASTRÓFICO"</formula>
    </cfRule>
  </conditionalFormatting>
  <conditionalFormatting sqref="K28">
    <cfRule type="containsText" dxfId="829" priority="160" stopIfTrue="1" operator="containsText" text="ALTA">
      <formula>NOT(ISERROR(SEARCH("ALTA",K28)))</formula>
    </cfRule>
    <cfRule type="containsText" dxfId="828" priority="161" stopIfTrue="1" operator="containsText" text="MEDIA">
      <formula>NOT(ISERROR(SEARCH("MEDIA",K28)))</formula>
    </cfRule>
    <cfRule type="containsText" dxfId="827" priority="162" stopIfTrue="1" operator="containsText" text="BAJA">
      <formula>NOT(ISERROR(SEARCH("BAJA",K28)))</formula>
    </cfRule>
  </conditionalFormatting>
  <conditionalFormatting sqref="K28">
    <cfRule type="containsText" dxfId="826" priority="155" stopIfTrue="1" operator="containsText" text="ALTO">
      <formula>NOT(ISERROR(SEARCH("ALTO",K28)))</formula>
    </cfRule>
    <cfRule type="containsText" dxfId="825" priority="156" stopIfTrue="1" operator="containsText" text="ALTO">
      <formula>NOT(ISERROR(SEARCH("ALTO",K28)))</formula>
    </cfRule>
    <cfRule type="containsText" dxfId="824" priority="157" stopIfTrue="1" operator="containsText" text="MEDIO">
      <formula>NOT(ISERROR(SEARCH("MEDIO",K28)))</formula>
    </cfRule>
    <cfRule type="containsText" dxfId="823" priority="158" stopIfTrue="1" operator="containsText" text="MEDIO">
      <formula>NOT(ISERROR(SEARCH("MEDIO",K28)))</formula>
    </cfRule>
    <cfRule type="containsText" dxfId="822" priority="159" stopIfTrue="1" operator="containsText" text="BAJO">
      <formula>NOT(ISERROR(SEARCH("BAJO",K28)))</formula>
    </cfRule>
  </conditionalFormatting>
  <conditionalFormatting sqref="K28">
    <cfRule type="cellIs" dxfId="821" priority="150" operator="equal">
      <formula>"INSIGNIFICANTE"</formula>
    </cfRule>
    <cfRule type="cellIs" dxfId="820" priority="151" operator="equal">
      <formula>"MENOR"</formula>
    </cfRule>
    <cfRule type="cellIs" dxfId="819" priority="152" operator="equal">
      <formula>"MODERADO"</formula>
    </cfRule>
    <cfRule type="cellIs" dxfId="818" priority="153" operator="equal">
      <formula>"MAYOR"</formula>
    </cfRule>
    <cfRule type="cellIs" dxfId="817" priority="154" operator="equal">
      <formula>"CATASTRÓFICO"</formula>
    </cfRule>
  </conditionalFormatting>
  <conditionalFormatting sqref="K23">
    <cfRule type="containsText" dxfId="816" priority="147" stopIfTrue="1" operator="containsText" text="ALTA">
      <formula>NOT(ISERROR(SEARCH("ALTA",K23)))</formula>
    </cfRule>
    <cfRule type="containsText" dxfId="815" priority="148" stopIfTrue="1" operator="containsText" text="MEDIA">
      <formula>NOT(ISERROR(SEARCH("MEDIA",K23)))</formula>
    </cfRule>
    <cfRule type="containsText" dxfId="814" priority="149" stopIfTrue="1" operator="containsText" text="BAJA">
      <formula>NOT(ISERROR(SEARCH("BAJA",K23)))</formula>
    </cfRule>
  </conditionalFormatting>
  <conditionalFormatting sqref="K23">
    <cfRule type="containsText" dxfId="813" priority="142" stopIfTrue="1" operator="containsText" text="ALTO">
      <formula>NOT(ISERROR(SEARCH("ALTO",K23)))</formula>
    </cfRule>
    <cfRule type="containsText" dxfId="812" priority="143" stopIfTrue="1" operator="containsText" text="ALTO">
      <formula>NOT(ISERROR(SEARCH("ALTO",K23)))</formula>
    </cfRule>
    <cfRule type="containsText" dxfId="811" priority="144" stopIfTrue="1" operator="containsText" text="MEDIO">
      <formula>NOT(ISERROR(SEARCH("MEDIO",K23)))</formula>
    </cfRule>
    <cfRule type="containsText" dxfId="810" priority="145" stopIfTrue="1" operator="containsText" text="MEDIO">
      <formula>NOT(ISERROR(SEARCH("MEDIO",K23)))</formula>
    </cfRule>
    <cfRule type="containsText" dxfId="809" priority="146" stopIfTrue="1" operator="containsText" text="BAJO">
      <formula>NOT(ISERROR(SEARCH("BAJO",K23)))</formula>
    </cfRule>
  </conditionalFormatting>
  <conditionalFormatting sqref="K23">
    <cfRule type="cellIs" dxfId="808" priority="137" operator="equal">
      <formula>"INSIGNIFICANTE"</formula>
    </cfRule>
    <cfRule type="cellIs" dxfId="807" priority="138" operator="equal">
      <formula>"MENOR"</formula>
    </cfRule>
    <cfRule type="cellIs" dxfId="806" priority="139" operator="equal">
      <formula>"MODERADO"</formula>
    </cfRule>
    <cfRule type="cellIs" dxfId="805" priority="140" operator="equal">
      <formula>"MAYOR"</formula>
    </cfRule>
    <cfRule type="cellIs" dxfId="804" priority="141" operator="equal">
      <formula>"CATASTRÓFICO"</formula>
    </cfRule>
  </conditionalFormatting>
  <conditionalFormatting sqref="M8">
    <cfRule type="cellIs" dxfId="803" priority="112" operator="equal">
      <formula>"EXTREMA 5:5"</formula>
    </cfRule>
    <cfRule type="cellIs" dxfId="802" priority="113" operator="equal">
      <formula>"EXTREMA 4:5"</formula>
    </cfRule>
    <cfRule type="cellIs" dxfId="801" priority="114" operator="equal">
      <formula>"EXTREMA 3:5"</formula>
    </cfRule>
    <cfRule type="cellIs" dxfId="800" priority="115" operator="equal">
      <formula>"EXTREMA 2:5"</formula>
    </cfRule>
    <cfRule type="cellIs" dxfId="799" priority="116" operator="equal">
      <formula>"EXTREMA 5:4"</formula>
    </cfRule>
    <cfRule type="cellIs" dxfId="798" priority="117" operator="equal">
      <formula>"EXTREMA 4:4"</formula>
    </cfRule>
    <cfRule type="cellIs" dxfId="797" priority="118" operator="equal">
      <formula>"EXTREMA 3:4"</formula>
    </cfRule>
    <cfRule type="cellIs" dxfId="796" priority="119" operator="equal">
      <formula>"EXTREMA 5:3"</formula>
    </cfRule>
    <cfRule type="cellIs" dxfId="795" priority="120" operator="equal">
      <formula>"ALTA 1:5"</formula>
    </cfRule>
    <cfRule type="cellIs" dxfId="794" priority="121" operator="equal">
      <formula>"ALTA 2:4"</formula>
    </cfRule>
    <cfRule type="cellIs" dxfId="793" priority="122" operator="equal">
      <formula>"ALTA 1:4"</formula>
    </cfRule>
    <cfRule type="cellIs" dxfId="792" priority="123" operator="equal">
      <formula>"ALTA 4:3"</formula>
    </cfRule>
    <cfRule type="cellIs" dxfId="791" priority="124" operator="equal">
      <formula>"ALTA 3:3"</formula>
    </cfRule>
    <cfRule type="cellIs" dxfId="790" priority="125" operator="equal">
      <formula>"ALTA 5:2"</formula>
    </cfRule>
    <cfRule type="cellIs" dxfId="789" priority="126" operator="equal">
      <formula>"ALTA 4:2"</formula>
    </cfRule>
    <cfRule type="cellIs" dxfId="788" priority="127" operator="equal">
      <formula>"ALTA 5:1"</formula>
    </cfRule>
    <cfRule type="cellIs" dxfId="787" priority="128" operator="equal">
      <formula>"MODERADA 2:3"</formula>
    </cfRule>
    <cfRule type="cellIs" dxfId="786" priority="129" operator="equal">
      <formula>"MODERADA 1:3"</formula>
    </cfRule>
    <cfRule type="cellIs" dxfId="785" priority="130" operator="equal">
      <formula>"MODERADA 3:2"</formula>
    </cfRule>
    <cfRule type="cellIs" dxfId="784" priority="131" operator="equal">
      <formula>"MODERADA 4:1"</formula>
    </cfRule>
    <cfRule type="cellIs" dxfId="783" priority="132" operator="equal">
      <formula>"BAJA 2:2"</formula>
    </cfRule>
    <cfRule type="cellIs" dxfId="782" priority="133" operator="equal">
      <formula>"BAJA 1:2"</formula>
    </cfRule>
    <cfRule type="cellIs" dxfId="781" priority="134" operator="equal">
      <formula>"BAJA 3:1"</formula>
    </cfRule>
    <cfRule type="cellIs" dxfId="780" priority="135" operator="equal">
      <formula>"BAJA 2:1"</formula>
    </cfRule>
    <cfRule type="cellIs" dxfId="779" priority="136" operator="equal">
      <formula>"BAJA 1:1"</formula>
    </cfRule>
  </conditionalFormatting>
  <conditionalFormatting sqref="I23 I28">
    <cfRule type="cellIs" dxfId="778" priority="107" operator="equal">
      <formula>"RARA VEZ"</formula>
    </cfRule>
    <cfRule type="cellIs" dxfId="777" priority="108" operator="equal">
      <formula>"IMPROBABLE"</formula>
    </cfRule>
    <cfRule type="cellIs" dxfId="776" priority="109" operator="equal">
      <formula>"POSIBLE"</formula>
    </cfRule>
    <cfRule type="cellIs" dxfId="775" priority="110" operator="equal">
      <formula>"PROBABLE"</formula>
    </cfRule>
    <cfRule type="cellIs" dxfId="774" priority="111" operator="equal">
      <formula>"CASI SEGURO"</formula>
    </cfRule>
  </conditionalFormatting>
  <conditionalFormatting sqref="M13 M23 M18">
    <cfRule type="cellIs" dxfId="773" priority="82" operator="equal">
      <formula>"EXTREMA 5:5"</formula>
    </cfRule>
    <cfRule type="cellIs" dxfId="772" priority="83" operator="equal">
      <formula>"EXTREMA 4:5"</formula>
    </cfRule>
    <cfRule type="cellIs" dxfId="771" priority="84" operator="equal">
      <formula>"EXTREMA 3:5"</formula>
    </cfRule>
    <cfRule type="cellIs" dxfId="770" priority="85" operator="equal">
      <formula>"EXTREMA 2:5"</formula>
    </cfRule>
    <cfRule type="cellIs" dxfId="769" priority="86" operator="equal">
      <formula>"EXTREMA 5:4"</formula>
    </cfRule>
    <cfRule type="cellIs" dxfId="768" priority="87" operator="equal">
      <formula>"EXTREMA 4:4"</formula>
    </cfRule>
    <cfRule type="cellIs" dxfId="767" priority="88" operator="equal">
      <formula>"EXTREMA 3:4"</formula>
    </cfRule>
    <cfRule type="cellIs" dxfId="766" priority="89" operator="equal">
      <formula>"EXTREMA 5:3"</formula>
    </cfRule>
    <cfRule type="cellIs" dxfId="765" priority="90" operator="equal">
      <formula>"ALTA 1:5"</formula>
    </cfRule>
    <cfRule type="cellIs" dxfId="764" priority="91" operator="equal">
      <formula>"ALTA 2:4"</formula>
    </cfRule>
    <cfRule type="cellIs" dxfId="763" priority="92" operator="equal">
      <formula>"ALTA 1:4"</formula>
    </cfRule>
    <cfRule type="cellIs" dxfId="762" priority="93" operator="equal">
      <formula>"ALTA 4:3"</formula>
    </cfRule>
    <cfRule type="cellIs" dxfId="761" priority="94" operator="equal">
      <formula>"ALTA 3:3"</formula>
    </cfRule>
    <cfRule type="cellIs" dxfId="760" priority="95" operator="equal">
      <formula>"ALTA 5:2"</formula>
    </cfRule>
    <cfRule type="cellIs" dxfId="759" priority="96" operator="equal">
      <formula>"ALTA 4:2"</formula>
    </cfRule>
    <cfRule type="cellIs" dxfId="758" priority="97" operator="equal">
      <formula>"ALTA 5:1"</formula>
    </cfRule>
    <cfRule type="cellIs" dxfId="757" priority="98" operator="equal">
      <formula>"MODERADA 2:3"</formula>
    </cfRule>
    <cfRule type="cellIs" dxfId="756" priority="99" operator="equal">
      <formula>"MODERADA 1:3"</formula>
    </cfRule>
    <cfRule type="cellIs" dxfId="755" priority="100" operator="equal">
      <formula>"MODERADA 3:2"</formula>
    </cfRule>
    <cfRule type="cellIs" dxfId="754" priority="101" operator="equal">
      <formula>"MODERADA 4:1"</formula>
    </cfRule>
    <cfRule type="cellIs" dxfId="753" priority="102" operator="equal">
      <formula>"BAJA 2:2"</formula>
    </cfRule>
    <cfRule type="cellIs" dxfId="752" priority="103" operator="equal">
      <formula>"BAJA 1:2"</formula>
    </cfRule>
    <cfRule type="cellIs" dxfId="751" priority="104" operator="equal">
      <formula>"BAJA 3:1"</formula>
    </cfRule>
    <cfRule type="cellIs" dxfId="750" priority="105" operator="equal">
      <formula>"BAJA 2:1"</formula>
    </cfRule>
    <cfRule type="cellIs" dxfId="749" priority="106" operator="equal">
      <formula>"BAJA 1:1"</formula>
    </cfRule>
  </conditionalFormatting>
  <conditionalFormatting sqref="M28">
    <cfRule type="cellIs" dxfId="748" priority="57" operator="equal">
      <formula>"EXTREMA 5:5"</formula>
    </cfRule>
    <cfRule type="cellIs" dxfId="747" priority="58" operator="equal">
      <formula>"EXTREMA 4:5"</formula>
    </cfRule>
    <cfRule type="cellIs" dxfId="746" priority="59" operator="equal">
      <formula>"EXTREMA 3:5"</formula>
    </cfRule>
    <cfRule type="cellIs" dxfId="745" priority="60" operator="equal">
      <formula>"EXTREMA 2:5"</formula>
    </cfRule>
    <cfRule type="cellIs" dxfId="744" priority="61" operator="equal">
      <formula>"EXTREMA 5:4"</formula>
    </cfRule>
    <cfRule type="cellIs" dxfId="743" priority="62" operator="equal">
      <formula>"EXTREMA 4:4"</formula>
    </cfRule>
    <cfRule type="cellIs" dxfId="742" priority="63" operator="equal">
      <formula>"EXTREMA 3:4"</formula>
    </cfRule>
    <cfRule type="cellIs" dxfId="741" priority="64" operator="equal">
      <formula>"EXTREMA 5:3"</formula>
    </cfRule>
    <cfRule type="cellIs" dxfId="740" priority="65" operator="equal">
      <formula>"ALTA 1:5"</formula>
    </cfRule>
    <cfRule type="cellIs" dxfId="739" priority="66" operator="equal">
      <formula>"ALTA 2:4"</formula>
    </cfRule>
    <cfRule type="cellIs" dxfId="738" priority="67" operator="equal">
      <formula>"ALTA 1:4"</formula>
    </cfRule>
    <cfRule type="cellIs" dxfId="737" priority="68" operator="equal">
      <formula>"ALTA 4:3"</formula>
    </cfRule>
    <cfRule type="cellIs" dxfId="736" priority="69" operator="equal">
      <formula>"ALTA 3:3"</formula>
    </cfRule>
    <cfRule type="cellIs" dxfId="735" priority="70" operator="equal">
      <formula>"ALTA 5:2"</formula>
    </cfRule>
    <cfRule type="cellIs" dxfId="734" priority="71" operator="equal">
      <formula>"ALTA 4:2"</formula>
    </cfRule>
    <cfRule type="cellIs" dxfId="733" priority="72" operator="equal">
      <formula>"ALTA 5:1"</formula>
    </cfRule>
    <cfRule type="cellIs" dxfId="732" priority="73" operator="equal">
      <formula>"MODERADA 2:3"</formula>
    </cfRule>
    <cfRule type="cellIs" dxfId="731" priority="74" operator="equal">
      <formula>"MODERADA 1:3"</formula>
    </cfRule>
    <cfRule type="cellIs" dxfId="730" priority="75" operator="equal">
      <formula>"MODERADA 3:2"</formula>
    </cfRule>
    <cfRule type="cellIs" dxfId="729" priority="76" operator="equal">
      <formula>"MODERADA 4:1"</formula>
    </cfRule>
    <cfRule type="cellIs" dxfId="728" priority="77" operator="equal">
      <formula>"BAJA 2:2"</formula>
    </cfRule>
    <cfRule type="cellIs" dxfId="727" priority="78" operator="equal">
      <formula>"BAJA 1:2"</formula>
    </cfRule>
    <cfRule type="cellIs" dxfId="726" priority="79" operator="equal">
      <formula>"BAJA 3:1"</formula>
    </cfRule>
    <cfRule type="cellIs" dxfId="725" priority="80" operator="equal">
      <formula>"BAJA 2:1"</formula>
    </cfRule>
    <cfRule type="cellIs" dxfId="724" priority="81" operator="equal">
      <formula>"BAJA 1:1"</formula>
    </cfRule>
  </conditionalFormatting>
  <conditionalFormatting sqref="AV8 AV13 AV23 AV28 AV18">
    <cfRule type="cellIs" dxfId="723" priority="52" operator="equal">
      <formula>"RARA VEZ"</formula>
    </cfRule>
    <cfRule type="cellIs" dxfId="722" priority="53" operator="equal">
      <formula>"IMPROBABLE"</formula>
    </cfRule>
    <cfRule type="cellIs" dxfId="721" priority="54" operator="equal">
      <formula>"POSIBLE"</formula>
    </cfRule>
    <cfRule type="cellIs" dxfId="720" priority="55" operator="equal">
      <formula>"PROBABLE"</formula>
    </cfRule>
    <cfRule type="cellIs" dxfId="719" priority="56" operator="equal">
      <formula>"CASI SEGURO"</formula>
    </cfRule>
  </conditionalFormatting>
  <conditionalFormatting sqref="AY8 AY13 AY23 AY28 AY18">
    <cfRule type="containsText" dxfId="718" priority="49" stopIfTrue="1" operator="containsText" text="ALTA">
      <formula>NOT(ISERROR(SEARCH("ALTA",AY8)))</formula>
    </cfRule>
    <cfRule type="containsText" dxfId="717" priority="50" stopIfTrue="1" operator="containsText" text="MEDIA">
      <formula>NOT(ISERROR(SEARCH("MEDIA",AY8)))</formula>
    </cfRule>
    <cfRule type="containsText" dxfId="716" priority="51" stopIfTrue="1" operator="containsText" text="BAJA">
      <formula>NOT(ISERROR(SEARCH("BAJA",AY8)))</formula>
    </cfRule>
  </conditionalFormatting>
  <conditionalFormatting sqref="AY8 AY13 AY23 AY28 AY18">
    <cfRule type="containsText" dxfId="715" priority="44" stopIfTrue="1" operator="containsText" text="ALTO">
      <formula>NOT(ISERROR(SEARCH("ALTO",AY8)))</formula>
    </cfRule>
    <cfRule type="containsText" dxfId="714" priority="45" stopIfTrue="1" operator="containsText" text="ALTO">
      <formula>NOT(ISERROR(SEARCH("ALTO",AY8)))</formula>
    </cfRule>
    <cfRule type="containsText" dxfId="713" priority="46" stopIfTrue="1" operator="containsText" text="MEDIO">
      <formula>NOT(ISERROR(SEARCH("MEDIO",AY8)))</formula>
    </cfRule>
    <cfRule type="containsText" dxfId="712" priority="47" stopIfTrue="1" operator="containsText" text="MEDIO">
      <formula>NOT(ISERROR(SEARCH("MEDIO",AY8)))</formula>
    </cfRule>
    <cfRule type="containsText" dxfId="711" priority="48" stopIfTrue="1" operator="containsText" text="BAJO">
      <formula>NOT(ISERROR(SEARCH("BAJO",AY8)))</formula>
    </cfRule>
  </conditionalFormatting>
  <conditionalFormatting sqref="AY8 AY13 AY23 AY28 AY18">
    <cfRule type="cellIs" dxfId="710" priority="39" operator="equal">
      <formula>"INSIGNIFICANTE"</formula>
    </cfRule>
    <cfRule type="cellIs" dxfId="709" priority="40" operator="equal">
      <formula>"MENOR"</formula>
    </cfRule>
    <cfRule type="cellIs" dxfId="708" priority="41" operator="equal">
      <formula>"MODERADO"</formula>
    </cfRule>
    <cfRule type="cellIs" dxfId="707" priority="42" operator="equal">
      <formula>"MAYOR"</formula>
    </cfRule>
    <cfRule type="cellIs" dxfId="706" priority="43" operator="equal">
      <formula>"CATASTRÓFICO"</formula>
    </cfRule>
  </conditionalFormatting>
  <conditionalFormatting sqref="BA8 BA23 BA28 BA13 BA18">
    <cfRule type="cellIs" dxfId="705" priority="14" operator="equal">
      <formula>"EXTREMA 5:5"</formula>
    </cfRule>
    <cfRule type="cellIs" dxfId="704" priority="15" operator="equal">
      <formula>"EXTREMA 4:5"</formula>
    </cfRule>
    <cfRule type="cellIs" dxfId="703" priority="16" operator="equal">
      <formula>"EXTREMA 3:5"</formula>
    </cfRule>
    <cfRule type="cellIs" dxfId="702" priority="17" operator="equal">
      <formula>"EXTREMA 2:5"</formula>
    </cfRule>
    <cfRule type="cellIs" dxfId="701" priority="18" operator="equal">
      <formula>"EXTREMA 5:4"</formula>
    </cfRule>
    <cfRule type="cellIs" dxfId="700" priority="19" operator="equal">
      <formula>"EXTREMA 4:4"</formula>
    </cfRule>
    <cfRule type="cellIs" dxfId="699" priority="20" operator="equal">
      <formula>"EXTREMA 3:4"</formula>
    </cfRule>
    <cfRule type="cellIs" dxfId="698" priority="21" operator="equal">
      <formula>"EXTREMA 5:3"</formula>
    </cfRule>
    <cfRule type="cellIs" dxfId="697" priority="22" operator="equal">
      <formula>"ALTA 1:5"</formula>
    </cfRule>
    <cfRule type="cellIs" dxfId="696" priority="23" operator="equal">
      <formula>"ALTA 2:4"</formula>
    </cfRule>
    <cfRule type="cellIs" dxfId="695" priority="24" operator="equal">
      <formula>"ALTA 1:4"</formula>
    </cfRule>
    <cfRule type="cellIs" dxfId="694" priority="25" operator="equal">
      <formula>"ALTA 4:3"</formula>
    </cfRule>
    <cfRule type="cellIs" dxfId="693" priority="26" operator="equal">
      <formula>"ALTA 3:3"</formula>
    </cfRule>
    <cfRule type="cellIs" dxfId="692" priority="27" operator="equal">
      <formula>"ALTA 5:2"</formula>
    </cfRule>
    <cfRule type="cellIs" dxfId="691" priority="28" operator="equal">
      <formula>"ALTA 4:2"</formula>
    </cfRule>
    <cfRule type="cellIs" dxfId="690" priority="29" operator="equal">
      <formula>"ALTA 5:1"</formula>
    </cfRule>
    <cfRule type="cellIs" dxfId="689" priority="30" operator="equal">
      <formula>"MODERADA 2:3"</formula>
    </cfRule>
    <cfRule type="cellIs" dxfId="688" priority="31" operator="equal">
      <formula>"MODERADA 1:3"</formula>
    </cfRule>
    <cfRule type="cellIs" dxfId="687" priority="32" operator="equal">
      <formula>"MODERADA 3:2"</formula>
    </cfRule>
    <cfRule type="cellIs" dxfId="686" priority="33" operator="equal">
      <formula>"MODERADA 4:1"</formula>
    </cfRule>
    <cfRule type="cellIs" dxfId="685" priority="34" operator="equal">
      <formula>"BAJA 2:2"</formula>
    </cfRule>
    <cfRule type="cellIs" dxfId="684" priority="35" operator="equal">
      <formula>"BAJA 1:2"</formula>
    </cfRule>
    <cfRule type="cellIs" dxfId="683" priority="36" operator="equal">
      <formula>"BAJA 3:1"</formula>
    </cfRule>
    <cfRule type="cellIs" dxfId="682" priority="37" operator="equal">
      <formula>"BAJA 2:1"</formula>
    </cfRule>
    <cfRule type="cellIs" dxfId="681" priority="38" operator="equal">
      <formula>"BAJA 1:1"</formula>
    </cfRule>
  </conditionalFormatting>
  <conditionalFormatting sqref="AZ8 AZ13 AZ23 AZ28 AZ18">
    <cfRule type="containsText" dxfId="680" priority="11" stopIfTrue="1" operator="containsText" text="ALTA">
      <formula>NOT(ISERROR(SEARCH("ALTA",AZ8)))</formula>
    </cfRule>
    <cfRule type="containsText" dxfId="679" priority="12" stopIfTrue="1" operator="containsText" text="MEDIA">
      <formula>NOT(ISERROR(SEARCH("MEDIA",AZ8)))</formula>
    </cfRule>
    <cfRule type="containsText" dxfId="678" priority="13" stopIfTrue="1" operator="containsText" text="BAJA">
      <formula>NOT(ISERROR(SEARCH("BAJA",AZ8)))</formula>
    </cfRule>
  </conditionalFormatting>
  <conditionalFormatting sqref="AZ8 AZ13 AZ23 AZ28 AZ18">
    <cfRule type="containsText" dxfId="677" priority="6" stopIfTrue="1" operator="containsText" text="ALTO">
      <formula>NOT(ISERROR(SEARCH("ALTO",AZ8)))</formula>
    </cfRule>
    <cfRule type="containsText" dxfId="676" priority="7" stopIfTrue="1" operator="containsText" text="ALTO">
      <formula>NOT(ISERROR(SEARCH("ALTO",AZ8)))</formula>
    </cfRule>
    <cfRule type="containsText" dxfId="675" priority="8" stopIfTrue="1" operator="containsText" text="MEDIO">
      <formula>NOT(ISERROR(SEARCH("MEDIO",AZ8)))</formula>
    </cfRule>
    <cfRule type="containsText" dxfId="674" priority="9" stopIfTrue="1" operator="containsText" text="MEDIO">
      <formula>NOT(ISERROR(SEARCH("MEDIO",AZ8)))</formula>
    </cfRule>
    <cfRule type="containsText" dxfId="673" priority="10" stopIfTrue="1" operator="containsText" text="BAJO">
      <formula>NOT(ISERROR(SEARCH("BAJO",AZ8)))</formula>
    </cfRule>
  </conditionalFormatting>
  <conditionalFormatting sqref="AZ8 AZ13 AZ23 AZ28 AZ18">
    <cfRule type="cellIs" dxfId="672" priority="1" operator="equal">
      <formula>"INSIGNIFICANTE"</formula>
    </cfRule>
    <cfRule type="cellIs" dxfId="671" priority="2" operator="equal">
      <formula>"MENOR"</formula>
    </cfRule>
    <cfRule type="cellIs" dxfId="670" priority="3" operator="equal">
      <formula>"MODERADO"</formula>
    </cfRule>
    <cfRule type="cellIs" dxfId="669" priority="4" operator="equal">
      <formula>"MAYOR"</formula>
    </cfRule>
    <cfRule type="cellIs" dxfId="668" priority="5" operator="equal">
      <formula>"CATASTRÓFICO"</formula>
    </cfRule>
  </conditionalFormatting>
  <dataValidations disablePrompts="1" count="15">
    <dataValidation type="list" allowBlank="1" showInputMessage="1" showErrorMessage="1" prompt="Seleccione el tipo de riesgo de acuerdo a la lista desplegable" sqref="G28:G32 G8:G23">
      <formula1>$AH$36:$AH$45</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H18 AU28 AU23 AU13 AU8 H23 H13 H28 AU18">
      <formula1>$AI$36:$AI$40</formula1>
    </dataValidation>
    <dataValidation errorStyle="warning" allowBlank="1" errorTitle="ERROR DE CALIFICACION" error="Califique:_x000a_1 para BAJO_x000a_2 para MEDIO_x000a_3 para ALTO" promptTitle="CALIFIQUE" prompt="1 - BAJO_x000a_2 - MEDIO_x000a_3 - ALTO" sqref="K8:L8 K23:L23 I8 I13 I23 I28 K13:L13 AV8 AV13 AV23 AV28 AY23:AZ23 AY28:AZ28 AY8:AZ8 AY13:AZ13 I18 K18:L18 K28:L28 AV18 AY18:AZ18"/>
    <dataValidation type="list" allowBlank="1" showInputMessage="1" showErrorMessage="1" promptTitle="CALIFIQUE" prompt="1 - Insignificante_x000a_2 - Menor_x000a_3 - Moderado_x000a_4 - Mayor_x000a_5 - Catastrófico" sqref="J8 J18 AX28 AX23 AX13 AX8 J23 J28 J13 AX18">
      <formula1>$AI$36:$AI$40</formula1>
    </dataValidation>
    <dataValidation type="list" allowBlank="1" showInputMessage="1" showErrorMessage="1" sqref="S23 S18 S28 S8:S13">
      <formula1>$S$38:$S$41</formula1>
    </dataValidation>
    <dataValidation type="list" allowBlank="1" showInputMessage="1" showErrorMessage="1" sqref="AR32">
      <formula1>$AG$227:$AG$229</formula1>
    </dataValidation>
    <dataValidation type="list" allowBlank="1" showInputMessage="1" showErrorMessage="1" sqref="AA17:AA32 AA8:AA13">
      <formula1>$AA$106:$AA$107</formula1>
    </dataValidation>
    <dataValidation type="list" allowBlank="1" showInputMessage="1" showErrorMessage="1" sqref="AC17:AC32 AC8:AC13">
      <formula1>$AC$106:$AC$107</formula1>
    </dataValidation>
    <dataValidation type="list" allowBlank="1" showInputMessage="1" showErrorMessage="1" sqref="AE17:AE32 AE8:AE13">
      <formula1>$AE$106:$AE$107</formula1>
    </dataValidation>
    <dataValidation type="list" allowBlank="1" showInputMessage="1" showErrorMessage="1" sqref="AG17:AG32 AG8:AG13">
      <formula1>$AG$106:$AG$108</formula1>
    </dataValidation>
    <dataValidation type="list" allowBlank="1" showInputMessage="1" showErrorMessage="1" sqref="AI17:AI32 AI8:AI13">
      <formula1>$AI$106:$AI$107</formula1>
    </dataValidation>
    <dataValidation type="list" allowBlank="1" showInputMessage="1" showErrorMessage="1" sqref="AK8:AK12 AK17:AK32">
      <formula1>$AK$106:$AK$107</formula1>
    </dataValidation>
    <dataValidation type="list" allowBlank="1" showInputMessage="1" showErrorMessage="1" sqref="AM8:AM13 AM17:AM32">
      <formula1>$AM$106:$AM$108</formula1>
    </dataValidation>
    <dataValidation type="list" allowBlank="1" showInputMessage="1" showErrorMessage="1" sqref="AS23:AS32 AQ24:AQ32 AS8:AS18 AQ8:AQ17 AR8:AR19 AR23:AR31">
      <formula1>$AQ$106:$AQ$108</formula1>
    </dataValidation>
    <dataValidation type="list" allowBlank="1" showInputMessage="1" showErrorMessage="1" sqref="AT23:AT32 AT8:AT18 AW8:AW32">
      <formula1>$AT$106:$AT$108</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84"/>
  <sheetViews>
    <sheetView topLeftCell="T7" zoomScale="55" zoomScaleNormal="55" workbookViewId="0">
      <pane ySplit="1" topLeftCell="A8" activePane="bottomLeft" state="frozen"/>
      <selection activeCell="A6" sqref="A6:A20"/>
      <selection pane="bottomLeft" activeCell="A6" sqref="A6:A20"/>
    </sheetView>
  </sheetViews>
  <sheetFormatPr baseColWidth="10" defaultRowHeight="15"/>
  <cols>
    <col min="1" max="1" width="17" style="142" customWidth="1"/>
    <col min="2" max="2" width="37.21875" style="142" customWidth="1"/>
    <col min="3" max="3" width="22.21875" style="142" customWidth="1"/>
    <col min="4" max="4" width="46.21875" style="142" customWidth="1"/>
    <col min="5" max="5" width="30.109375" style="142" customWidth="1"/>
    <col min="6" max="6" width="39.44140625" style="142" customWidth="1"/>
    <col min="7" max="7" width="19.44140625" style="142" customWidth="1"/>
    <col min="8" max="9" width="17.44140625" style="142" customWidth="1"/>
    <col min="10" max="10" width="11.5546875" style="142" customWidth="1"/>
    <col min="11" max="11" width="20.44140625" style="142" customWidth="1"/>
    <col min="12" max="12" width="1.44140625" style="142" customWidth="1"/>
    <col min="13" max="13" width="13.88671875" style="142" customWidth="1"/>
    <col min="14" max="18" width="11.5546875" style="142" customWidth="1"/>
    <col min="19" max="19" width="29.44140625" style="142" customWidth="1"/>
    <col min="20" max="20" width="37.33203125" style="142" customWidth="1"/>
    <col min="21" max="21" width="24.88671875" style="142" customWidth="1"/>
    <col min="22" max="22" width="20.21875" style="142" customWidth="1"/>
    <col min="23" max="23" width="29.6640625" style="142" customWidth="1"/>
    <col min="24" max="24" width="47.6640625" style="142" customWidth="1"/>
    <col min="25" max="25" width="31.77734375" style="142" customWidth="1"/>
    <col min="26" max="26" width="19.33203125" style="142" customWidth="1"/>
    <col min="27" max="27" width="21.6640625" style="142" customWidth="1"/>
    <col min="28" max="28" width="4.5546875" style="142" customWidth="1"/>
    <col min="29" max="29" width="24.33203125" style="142" customWidth="1"/>
    <col min="30" max="30" width="4.6640625" style="142" customWidth="1"/>
    <col min="31" max="31" width="27.6640625" style="142" customWidth="1"/>
    <col min="32" max="32" width="5.5546875" style="142" customWidth="1"/>
    <col min="33" max="33" width="25.5546875" style="142" customWidth="1"/>
    <col min="34" max="34" width="5.77734375" style="142" customWidth="1"/>
    <col min="35" max="35" width="19.88671875" style="142" customWidth="1"/>
    <col min="36" max="36" width="5.109375" style="142" customWidth="1"/>
    <col min="37" max="37" width="22.88671875" style="142" customWidth="1"/>
    <col min="38" max="38" width="3.77734375" style="142" customWidth="1"/>
    <col min="39" max="39" width="20.6640625" style="142" customWidth="1"/>
    <col min="40" max="40" width="4.88671875" style="142" customWidth="1"/>
    <col min="41" max="41" width="8.44140625" style="142" customWidth="1"/>
    <col min="42" max="42" width="11.5546875" style="142" customWidth="1"/>
    <col min="43" max="43" width="12.77734375" style="142" customWidth="1"/>
    <col min="44" max="44" width="11.5546875" style="142" customWidth="1"/>
    <col min="45" max="45" width="15.44140625" style="142" customWidth="1"/>
    <col min="46" max="46" width="12.6640625" style="142" customWidth="1"/>
    <col min="47" max="47" width="11.5546875" style="142" customWidth="1"/>
    <col min="48" max="48" width="17.44140625" style="142" customWidth="1"/>
    <col min="49" max="49" width="12.77734375" style="142" customWidth="1"/>
    <col min="50" max="50" width="11.5546875" style="142" customWidth="1"/>
    <col min="51" max="51" width="17" style="142" customWidth="1"/>
    <col min="52" max="52" width="15" style="142" customWidth="1"/>
    <col min="53" max="53" width="17" style="142" customWidth="1"/>
    <col min="54" max="58" width="11.5546875" style="142" customWidth="1"/>
    <col min="59" max="59" width="22.21875" style="142" customWidth="1"/>
    <col min="60" max="62" width="11.5546875" style="142" customWidth="1"/>
    <col min="63" max="63" width="19.6640625" style="142" customWidth="1"/>
    <col min="64" max="64" width="16.109375" style="142" customWidth="1"/>
    <col min="65" max="65" width="11.5546875" style="142" customWidth="1"/>
    <col min="66" max="66" width="13.109375" style="142" customWidth="1"/>
    <col min="67" max="67" width="16.33203125" style="142" customWidth="1"/>
    <col min="68" max="68" width="16.88671875" style="142" customWidth="1"/>
    <col min="69" max="69" width="17" style="142" customWidth="1"/>
    <col min="70" max="70" width="49.77734375" style="142" customWidth="1"/>
    <col min="71" max="71" width="14.77734375" style="142" customWidth="1"/>
    <col min="72" max="72" width="18.21875" style="142" customWidth="1"/>
    <col min="73" max="73" width="49.88671875" style="142" customWidth="1"/>
    <col min="74" max="74" width="14.109375" style="142" customWidth="1"/>
    <col min="75" max="76" width="18.21875" style="142" customWidth="1"/>
    <col min="77" max="16384" width="11.5546875" style="142"/>
  </cols>
  <sheetData>
    <row r="1" spans="1:79" ht="27.75" customHeight="1">
      <c r="A1" s="689"/>
      <c r="B1" s="690" t="s">
        <v>0</v>
      </c>
      <c r="C1" s="690"/>
      <c r="D1" s="690"/>
      <c r="E1" s="690"/>
      <c r="F1" s="690"/>
      <c r="G1" s="690"/>
      <c r="H1" s="690"/>
      <c r="I1" s="141"/>
      <c r="J1" s="141"/>
      <c r="K1" s="141"/>
      <c r="L1" s="141"/>
      <c r="AZ1" s="141"/>
    </row>
    <row r="2" spans="1:79" ht="27.75" customHeight="1">
      <c r="A2" s="689"/>
      <c r="B2" s="691" t="s">
        <v>189</v>
      </c>
      <c r="C2" s="691"/>
      <c r="D2" s="691"/>
      <c r="E2" s="691"/>
      <c r="F2" s="691"/>
      <c r="G2" s="691"/>
      <c r="H2" s="691"/>
      <c r="I2" s="141"/>
      <c r="J2" s="141"/>
      <c r="K2" s="141"/>
      <c r="L2" s="141"/>
      <c r="AZ2" s="141"/>
    </row>
    <row r="3" spans="1:79" ht="27.75" customHeight="1">
      <c r="A3" s="689"/>
      <c r="B3" s="690" t="s">
        <v>2</v>
      </c>
      <c r="C3" s="690"/>
      <c r="D3" s="690"/>
      <c r="E3" s="690"/>
      <c r="F3" s="690"/>
      <c r="G3" s="690"/>
      <c r="H3" s="690"/>
      <c r="I3" s="141"/>
      <c r="J3" s="141"/>
      <c r="K3" s="141"/>
      <c r="L3" s="141"/>
      <c r="AZ3" s="141"/>
    </row>
    <row r="4" spans="1:79" ht="18.75" customHeight="1">
      <c r="E4" s="144"/>
      <c r="F4" s="144"/>
      <c r="G4" s="145"/>
      <c r="H4" s="141"/>
      <c r="I4" s="141"/>
      <c r="J4" s="141"/>
      <c r="K4" s="141"/>
      <c r="L4" s="141"/>
      <c r="AZ4" s="141"/>
    </row>
    <row r="5" spans="1:79" s="147" customFormat="1" ht="15" customHeight="1">
      <c r="A5" s="692" t="s">
        <v>190</v>
      </c>
      <c r="B5" s="692" t="s">
        <v>191</v>
      </c>
      <c r="C5" s="692" t="s">
        <v>192</v>
      </c>
      <c r="D5" s="693" t="s">
        <v>193</v>
      </c>
      <c r="E5" s="693"/>
      <c r="F5" s="693"/>
      <c r="G5" s="693"/>
      <c r="H5" s="693"/>
      <c r="I5" s="693"/>
      <c r="J5" s="693"/>
      <c r="K5" s="693"/>
      <c r="L5" s="693"/>
      <c r="M5" s="693"/>
      <c r="N5" s="146"/>
      <c r="O5" s="146"/>
      <c r="P5" s="146"/>
      <c r="Q5" s="146"/>
      <c r="R5" s="146"/>
      <c r="S5" s="693" t="s">
        <v>194</v>
      </c>
      <c r="T5" s="696" t="s">
        <v>195</v>
      </c>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4" t="s">
        <v>196</v>
      </c>
      <c r="AU5" s="694"/>
      <c r="AV5" s="694"/>
      <c r="AW5" s="694"/>
      <c r="AX5" s="694"/>
      <c r="AY5" s="694"/>
      <c r="AZ5" s="694"/>
      <c r="BA5" s="694"/>
      <c r="BB5" s="146"/>
      <c r="BC5" s="146"/>
      <c r="BD5" s="146"/>
      <c r="BE5" s="146"/>
      <c r="BF5" s="146"/>
      <c r="BG5" s="683" t="s">
        <v>197</v>
      </c>
      <c r="BH5" s="683"/>
      <c r="BI5" s="683"/>
      <c r="BJ5" s="683"/>
      <c r="BK5" s="683"/>
      <c r="BL5" s="684" t="s">
        <v>198</v>
      </c>
      <c r="BM5" s="684"/>
      <c r="BN5" s="684"/>
      <c r="BO5" s="684"/>
      <c r="BP5" s="684"/>
      <c r="BQ5" s="684"/>
      <c r="BR5" s="773" t="s">
        <v>199</v>
      </c>
      <c r="BS5" s="773"/>
      <c r="BT5" s="773"/>
      <c r="BU5" s="784" t="s">
        <v>200</v>
      </c>
      <c r="BV5" s="785"/>
      <c r="BW5" s="785"/>
      <c r="BX5" s="786"/>
      <c r="BY5" s="773" t="s">
        <v>201</v>
      </c>
      <c r="BZ5" s="773"/>
      <c r="CA5" s="773"/>
    </row>
    <row r="6" spans="1:79" s="147" customFormat="1" ht="15" customHeight="1">
      <c r="A6" s="692"/>
      <c r="B6" s="692"/>
      <c r="C6" s="692"/>
      <c r="D6" s="693" t="s">
        <v>202</v>
      </c>
      <c r="E6" s="693" t="s">
        <v>364</v>
      </c>
      <c r="F6" s="693" t="s">
        <v>204</v>
      </c>
      <c r="G6" s="699" t="s">
        <v>205</v>
      </c>
      <c r="H6" s="693" t="s">
        <v>206</v>
      </c>
      <c r="I6" s="693"/>
      <c r="J6" s="693" t="s">
        <v>207</v>
      </c>
      <c r="K6" s="693"/>
      <c r="L6" s="148"/>
      <c r="M6" s="693" t="s">
        <v>208</v>
      </c>
      <c r="N6" s="146"/>
      <c r="O6" s="146"/>
      <c r="P6" s="146"/>
      <c r="Q6" s="146"/>
      <c r="R6" s="146"/>
      <c r="S6" s="693"/>
      <c r="T6" s="695" t="s">
        <v>209</v>
      </c>
      <c r="U6" s="695"/>
      <c r="V6" s="695"/>
      <c r="W6" s="695"/>
      <c r="X6" s="695"/>
      <c r="Y6" s="695"/>
      <c r="Z6" s="695"/>
      <c r="AA6" s="686" t="s">
        <v>210</v>
      </c>
      <c r="AB6" s="686"/>
      <c r="AC6" s="686"/>
      <c r="AD6" s="686"/>
      <c r="AE6" s="686"/>
      <c r="AF6" s="686"/>
      <c r="AG6" s="686"/>
      <c r="AH6" s="686"/>
      <c r="AI6" s="686"/>
      <c r="AJ6" s="686"/>
      <c r="AK6" s="686"/>
      <c r="AL6" s="686"/>
      <c r="AM6" s="686"/>
      <c r="AN6" s="686"/>
      <c r="AO6" s="686"/>
      <c r="AP6" s="686"/>
      <c r="AQ6" s="687" t="s">
        <v>211</v>
      </c>
      <c r="AR6" s="687" t="s">
        <v>212</v>
      </c>
      <c r="AS6" s="687" t="s">
        <v>213</v>
      </c>
      <c r="AT6" s="694"/>
      <c r="AU6" s="694"/>
      <c r="AV6" s="694"/>
      <c r="AW6" s="694"/>
      <c r="AX6" s="694"/>
      <c r="AY6" s="694"/>
      <c r="AZ6" s="694"/>
      <c r="BA6" s="694"/>
      <c r="BB6" s="146"/>
      <c r="BC6" s="146"/>
      <c r="BD6" s="146"/>
      <c r="BE6" s="146"/>
      <c r="BF6" s="146"/>
      <c r="BG6" s="683"/>
      <c r="BH6" s="683"/>
      <c r="BI6" s="683"/>
      <c r="BJ6" s="683"/>
      <c r="BK6" s="683"/>
      <c r="BL6" s="684"/>
      <c r="BM6" s="684"/>
      <c r="BN6" s="684"/>
      <c r="BO6" s="684"/>
      <c r="BP6" s="684"/>
      <c r="BQ6" s="684"/>
      <c r="BR6" s="773"/>
      <c r="BS6" s="773"/>
      <c r="BT6" s="773"/>
      <c r="BU6" s="787"/>
      <c r="BV6" s="788"/>
      <c r="BW6" s="788"/>
      <c r="BX6" s="789"/>
      <c r="BY6" s="773"/>
      <c r="BZ6" s="773"/>
      <c r="CA6" s="773"/>
    </row>
    <row r="7" spans="1:79" s="147" customFormat="1" ht="105.75" customHeight="1">
      <c r="A7" s="692"/>
      <c r="B7" s="692"/>
      <c r="C7" s="692"/>
      <c r="D7" s="693"/>
      <c r="E7" s="693"/>
      <c r="F7" s="693"/>
      <c r="G7" s="699"/>
      <c r="H7" s="693"/>
      <c r="I7" s="693"/>
      <c r="J7" s="693"/>
      <c r="K7" s="693"/>
      <c r="L7" s="148"/>
      <c r="M7" s="693"/>
      <c r="N7" s="149" t="s">
        <v>214</v>
      </c>
      <c r="O7" s="149" t="s">
        <v>215</v>
      </c>
      <c r="P7" s="149" t="s">
        <v>216</v>
      </c>
      <c r="Q7" s="149" t="s">
        <v>217</v>
      </c>
      <c r="R7" s="149" t="s">
        <v>218</v>
      </c>
      <c r="S7" s="693"/>
      <c r="T7" s="150" t="s">
        <v>219</v>
      </c>
      <c r="U7" s="150" t="s">
        <v>220</v>
      </c>
      <c r="V7" s="150" t="s">
        <v>221</v>
      </c>
      <c r="W7" s="150" t="s">
        <v>222</v>
      </c>
      <c r="X7" s="150" t="s">
        <v>223</v>
      </c>
      <c r="Y7" s="150" t="s">
        <v>224</v>
      </c>
      <c r="Z7" s="150" t="s">
        <v>225</v>
      </c>
      <c r="AA7" s="151" t="s">
        <v>226</v>
      </c>
      <c r="AB7" s="152" t="s">
        <v>227</v>
      </c>
      <c r="AC7" s="151" t="s">
        <v>902</v>
      </c>
      <c r="AD7" s="152" t="s">
        <v>227</v>
      </c>
      <c r="AE7" s="151" t="s">
        <v>903</v>
      </c>
      <c r="AF7" s="152" t="s">
        <v>227</v>
      </c>
      <c r="AG7" s="151" t="s">
        <v>904</v>
      </c>
      <c r="AH7" s="152" t="s">
        <v>227</v>
      </c>
      <c r="AI7" s="151" t="s">
        <v>905</v>
      </c>
      <c r="AJ7" s="152" t="s">
        <v>227</v>
      </c>
      <c r="AK7" s="151" t="s">
        <v>232</v>
      </c>
      <c r="AL7" s="152" t="s">
        <v>227</v>
      </c>
      <c r="AM7" s="152" t="s">
        <v>233</v>
      </c>
      <c r="AN7" s="152" t="s">
        <v>227</v>
      </c>
      <c r="AO7" s="153" t="s">
        <v>234</v>
      </c>
      <c r="AP7" s="151" t="s">
        <v>235</v>
      </c>
      <c r="AQ7" s="687"/>
      <c r="AR7" s="688"/>
      <c r="AS7" s="688"/>
      <c r="AT7" s="154" t="s">
        <v>236</v>
      </c>
      <c r="AU7" s="694" t="s">
        <v>206</v>
      </c>
      <c r="AV7" s="694"/>
      <c r="AW7" s="154" t="s">
        <v>237</v>
      </c>
      <c r="AX7" s="694" t="s">
        <v>207</v>
      </c>
      <c r="AY7" s="694"/>
      <c r="AZ7" s="148"/>
      <c r="BA7" s="154" t="s">
        <v>238</v>
      </c>
      <c r="BB7" s="149" t="s">
        <v>214</v>
      </c>
      <c r="BC7" s="149" t="s">
        <v>215</v>
      </c>
      <c r="BD7" s="149" t="s">
        <v>216</v>
      </c>
      <c r="BE7" s="149" t="s">
        <v>217</v>
      </c>
      <c r="BF7" s="149" t="s">
        <v>218</v>
      </c>
      <c r="BG7" s="155" t="s">
        <v>239</v>
      </c>
      <c r="BH7" s="155" t="s">
        <v>240</v>
      </c>
      <c r="BI7" s="155" t="s">
        <v>241</v>
      </c>
      <c r="BJ7" s="155" t="s">
        <v>242</v>
      </c>
      <c r="BK7" s="155" t="s">
        <v>243</v>
      </c>
      <c r="BL7" s="156" t="s">
        <v>244</v>
      </c>
      <c r="BM7" s="156" t="s">
        <v>245</v>
      </c>
      <c r="BN7" s="156" t="s">
        <v>240</v>
      </c>
      <c r="BO7" s="156" t="s">
        <v>246</v>
      </c>
      <c r="BP7" s="156" t="s">
        <v>247</v>
      </c>
      <c r="BQ7" s="156" t="s">
        <v>248</v>
      </c>
      <c r="BR7" s="157" t="s">
        <v>249</v>
      </c>
      <c r="BS7" s="157" t="s">
        <v>250</v>
      </c>
      <c r="BT7" s="157" t="s">
        <v>251</v>
      </c>
      <c r="BU7" s="157" t="s">
        <v>249</v>
      </c>
      <c r="BV7" s="157" t="s">
        <v>250</v>
      </c>
      <c r="BW7" s="157" t="s">
        <v>251</v>
      </c>
      <c r="BX7" s="157" t="s">
        <v>1697</v>
      </c>
      <c r="BY7" s="157" t="s">
        <v>249</v>
      </c>
      <c r="BZ7" s="157" t="s">
        <v>250</v>
      </c>
      <c r="CA7" s="157" t="s">
        <v>251</v>
      </c>
    </row>
    <row r="8" spans="1:79" ht="180.75" customHeight="1">
      <c r="A8" s="689" t="s">
        <v>178</v>
      </c>
      <c r="B8" s="697" t="s">
        <v>1520</v>
      </c>
      <c r="C8" s="697" t="s">
        <v>1521</v>
      </c>
      <c r="D8" s="697" t="s">
        <v>1522</v>
      </c>
      <c r="E8" s="697" t="s">
        <v>1523</v>
      </c>
      <c r="F8" s="697" t="s">
        <v>1524</v>
      </c>
      <c r="G8" s="689" t="s">
        <v>319</v>
      </c>
      <c r="H8" s="726">
        <v>5</v>
      </c>
      <c r="I8" s="713" t="str">
        <f>IF(H8=5,"CASI SEGURO",IF(H8=4,"PROBABLE",IF(H8=3,"POSIBLE",IF(H8=2,"IMPROBABLE","RARA VEZ"))))</f>
        <v>CASI SEGURO</v>
      </c>
      <c r="J8" s="689">
        <v>3</v>
      </c>
      <c r="K8" s="713" t="str">
        <f>IF(J8=1,"INSIGNIFICANTE",IF(J8=2,"MENOR",IF(J8=3,"MODERADO",IF(J8=4,"MAYOR","CATASTRÓFICO"))))</f>
        <v>MODERADO</v>
      </c>
      <c r="L8" s="713">
        <f t="shared" ref="L8:L11" si="0">IF(J8=2,H8+20,IF(J8=3,H8+30,IF(J8=4,H8+40,IF(J8=5,H8+50,H8+10))))</f>
        <v>35</v>
      </c>
      <c r="M8" s="706" t="str">
        <f>IF(J8=1,$N$8,IF(J8=2,$O$8,IF(J8=3,$P$8,IF(J8=4,$Q$8,$R$8))))</f>
        <v>EXTREMA 5:3</v>
      </c>
      <c r="N8" s="700" t="str">
        <f>IF($L8=11,"BAJA 1:1",IF($L8=12,"BAJA 2:1",IF($L8=13,"BAJA 3:1",IF($L8=14,"MODERADA 4:1","ALTA 5:1"))))</f>
        <v>ALTA 5:1</v>
      </c>
      <c r="O8" s="700" t="str">
        <f>IF($L8=21,"BAJA 1:2",IF($L8=22,"BAJA 2:2",IF($L8=23,"MODERADA 3:2",IF($L8=24,"ALTA 4:2","ALTA 5:2"))))</f>
        <v>ALTA 5:2</v>
      </c>
      <c r="P8" s="700" t="str">
        <f>IF($L8=31,"MODERADA 1:3",IF($L8=32,"MODERADA 2:3",IF($L8=33,"ALTA 3:3",IF($L8=34,"ALTA 4:3","EXTREMA 5:3"))))</f>
        <v>EXTREMA 5:3</v>
      </c>
      <c r="Q8" s="700" t="str">
        <f>IF($L8=41,"ALTA 1:4",IF($L8=42,"ALTA 2:4",IF($L8=43,"EXTREMA 3:4",IF($L8=44,"EXTREMA 4:4","EXTREMA 5:4"))))</f>
        <v>EXTREMA 5:4</v>
      </c>
      <c r="R8" s="700" t="str">
        <f>IF($L8=51,"ALTA 1:5",IF($L8=52,"EXTREMA 2:5",IF($L8=53,"EXTREMA 3:5",IF($L8=54,"EXTREMA 4:5","EXTREMA 5:5"))))</f>
        <v>EXTREMA 5:5</v>
      </c>
      <c r="S8" s="689" t="s">
        <v>257</v>
      </c>
      <c r="T8" s="163" t="s">
        <v>1525</v>
      </c>
      <c r="U8" s="163" t="s">
        <v>1526</v>
      </c>
      <c r="V8" s="163" t="s">
        <v>1527</v>
      </c>
      <c r="W8" s="163" t="s">
        <v>1528</v>
      </c>
      <c r="X8" s="163" t="s">
        <v>1529</v>
      </c>
      <c r="Y8" s="163" t="s">
        <v>1530</v>
      </c>
      <c r="Z8" s="290" t="s">
        <v>414</v>
      </c>
      <c r="AA8" s="164" t="s">
        <v>264</v>
      </c>
      <c r="AB8" s="164">
        <f>IF(AA8 = "Asignado",$AB$82,IF(AA8="No asignado",0,""))</f>
        <v>15</v>
      </c>
      <c r="AC8" s="164" t="s">
        <v>265</v>
      </c>
      <c r="AD8" s="164">
        <f>IF(AC8 = "Adecuado",$AB$82,IF(AC8="No adecuado",0,""))</f>
        <v>15</v>
      </c>
      <c r="AE8" s="164" t="s">
        <v>266</v>
      </c>
      <c r="AF8" s="164">
        <f>IF(AE8 = "Oportuna",$AB$82,IF(AE8="Inoportuna",0,""))</f>
        <v>15</v>
      </c>
      <c r="AG8" s="164" t="s">
        <v>267</v>
      </c>
      <c r="AH8" s="164">
        <f>IF(AG8 = "Prevenir",$AB$82,IF(AG8="Detectar",$AB$83,IF(AG8="No es un control",0,"")))</f>
        <v>15</v>
      </c>
      <c r="AI8" s="164" t="s">
        <v>268</v>
      </c>
      <c r="AJ8" s="164">
        <f>IF(AI8 = "Confiable",$AB$82,IF(AI8="No confiable",0,""))</f>
        <v>15</v>
      </c>
      <c r="AK8" s="168" t="s">
        <v>281</v>
      </c>
      <c r="AL8" s="164">
        <f>IF(AK8 = "Se investigan y resuelven oportunamente",$AB$82,IF(AK8="No se investigan y resuelven oportunamente",0,""))</f>
        <v>15</v>
      </c>
      <c r="AM8" s="164" t="s">
        <v>270</v>
      </c>
      <c r="AN8" s="164">
        <f>IF(AM8 = "Completa",$AN$82,IF(AM8="Incompleta",$AN$83,IF(AM8="No existe",0,"")))</f>
        <v>10</v>
      </c>
      <c r="AO8" s="164">
        <f>+AB8+AD8+AF8+AH8+AJ8+AL8+AN8</f>
        <v>100</v>
      </c>
      <c r="AP8" s="164" t="str">
        <f>+IF(AO8&gt;96,"Fuerte",IF(AO8&lt;86,"Débil","Moderado"))</f>
        <v>Fuerte</v>
      </c>
      <c r="AQ8" s="164" t="str">
        <f>+IF(AP8&gt;96,"Fuerte",IF(AP8&lt;86,"Débil","Moderado"))</f>
        <v>Fuerte</v>
      </c>
      <c r="AR8" s="164" t="s">
        <v>333</v>
      </c>
      <c r="AS8" s="703" t="s">
        <v>333</v>
      </c>
      <c r="AT8" s="689" t="s">
        <v>272</v>
      </c>
      <c r="AU8" s="726">
        <v>2</v>
      </c>
      <c r="AV8" s="713" t="str">
        <f>IF(AU8=5,"CASI SEGURO",IF(AU8=4,"PROBABLE",IF(AU8=3,"POSIBLE",IF(AU8=2,"IMPROBABLE","RARA VEZ"))))</f>
        <v>IMPROBABLE</v>
      </c>
      <c r="AW8" s="689" t="s">
        <v>299</v>
      </c>
      <c r="AX8" s="689">
        <v>3</v>
      </c>
      <c r="AY8" s="713" t="str">
        <f>IF(AX8=1,"INSIGNIFICANTE",IF(AX8=2,"MENOR",IF(AX8=3,"MODERADO",IF(AX8=4,"MAYOR","CATASTRÓFICO"))))</f>
        <v>MODERADO</v>
      </c>
      <c r="AZ8" s="713">
        <f>IF(AX8=2,AU8+20,IF(AX8=3,AU8+30,IF(AX8=4,AU8+40,IF(AX8=5,AU8+50,AU8+10))))</f>
        <v>32</v>
      </c>
      <c r="BA8" s="706" t="str">
        <f>IF(AX8=1,$BB8,IF(AX8=2,$BC$8,IF(AX8=3,$BD$8,IF(AX8=4,$BE$8,$BF$8))))</f>
        <v>MODERADA 2:3</v>
      </c>
      <c r="BB8" s="700" t="str">
        <f>IF($AZ8=11,"BAJA 1:1",IF($AZ8=12,"BAJA 2:1",IF($AZ8=13,"BAJA 3:1",IF($AZ8=14,"MODERADA 4:1","ALTA 5:1"))))</f>
        <v>ALTA 5:1</v>
      </c>
      <c r="BC8" s="700" t="str">
        <f>IF($AZ8=21,"BAJA 1:2",IF($AZ8=22,"BAJA 2:2",IF($AZ8=23,"MODERADA 3:2",IF($AZ8=24,"ALTA 4:2","ALTA 5:2"))))</f>
        <v>ALTA 5:2</v>
      </c>
      <c r="BD8" s="700" t="str">
        <f>IF($AZ8=31,"MODERADA 1:3",IF($AZ8=32,"MODERADA 2:3",IF($AZ8=33,"ALTA 3:3",IF($AZ8=34,"ALTA 4:3","EXTREMA 5:3"))))</f>
        <v>MODERADA 2:3</v>
      </c>
      <c r="BE8" s="700" t="str">
        <f>IF($AZ8=41,"ALTA 1:4",IF($AZ8=42,"ALTA 2:4",IF($AZ8=43,"EXTREMA 3:4",IF($AZ8=44,"EXTREMA 4:4","EXTREMA 5:4"))))</f>
        <v>EXTREMA 5:4</v>
      </c>
      <c r="BF8" s="700" t="str">
        <f>IF($AZ8=51,"ALTA 1:5",IF($AZ8=52,"EXTREMA 2:5",IF($AZ8=53,"EXTREMA 3:5",IF($AZ8=54,"EXTREMA 4:5","EXTREMA 5:5"))))</f>
        <v>EXTREMA 5:5</v>
      </c>
      <c r="BG8" s="689" t="s">
        <v>1531</v>
      </c>
      <c r="BH8" s="689" t="s">
        <v>1526</v>
      </c>
      <c r="BI8" s="711">
        <v>43831</v>
      </c>
      <c r="BJ8" s="711">
        <v>43861</v>
      </c>
      <c r="BK8" s="689" t="s">
        <v>1532</v>
      </c>
      <c r="BL8" s="689"/>
      <c r="BM8" s="689"/>
      <c r="BN8" s="689"/>
      <c r="BO8" s="689"/>
      <c r="BP8" s="689"/>
      <c r="BQ8" s="689"/>
      <c r="BR8" s="778" t="s">
        <v>1647</v>
      </c>
      <c r="BS8" s="689" t="s">
        <v>1648</v>
      </c>
      <c r="BT8" s="778" t="s">
        <v>1649</v>
      </c>
      <c r="BU8" s="778"/>
      <c r="BV8" s="689"/>
      <c r="BW8" s="778"/>
      <c r="BX8" s="258"/>
      <c r="BY8" s="689"/>
      <c r="BZ8" s="689"/>
      <c r="CA8" s="689"/>
    </row>
    <row r="9" spans="1:79" ht="150.75" customHeight="1">
      <c r="A9" s="689"/>
      <c r="B9" s="697"/>
      <c r="C9" s="697"/>
      <c r="D9" s="697"/>
      <c r="E9" s="697"/>
      <c r="F9" s="697"/>
      <c r="G9" s="689"/>
      <c r="H9" s="726"/>
      <c r="I9" s="713"/>
      <c r="J9" s="689"/>
      <c r="K9" s="713"/>
      <c r="L9" s="713">
        <f t="shared" si="0"/>
        <v>10</v>
      </c>
      <c r="M9" s="706"/>
      <c r="N9" s="700"/>
      <c r="O9" s="700"/>
      <c r="P9" s="700"/>
      <c r="Q9" s="700"/>
      <c r="R9" s="700"/>
      <c r="S9" s="689"/>
      <c r="T9" s="163" t="s">
        <v>1533</v>
      </c>
      <c r="U9" s="163" t="s">
        <v>1526</v>
      </c>
      <c r="V9" s="163" t="s">
        <v>1350</v>
      </c>
      <c r="W9" s="163" t="s">
        <v>1534</v>
      </c>
      <c r="X9" s="174" t="s">
        <v>1535</v>
      </c>
      <c r="Y9" s="163" t="s">
        <v>1536</v>
      </c>
      <c r="Z9" s="290" t="s">
        <v>414</v>
      </c>
      <c r="AA9" s="164" t="s">
        <v>264</v>
      </c>
      <c r="AB9" s="164">
        <f>IF(AA9 = "Asignado",$AB$82,IF(AA9="No asignado",0,""))</f>
        <v>15</v>
      </c>
      <c r="AC9" s="164" t="s">
        <v>265</v>
      </c>
      <c r="AD9" s="164">
        <f>IF(AC9 = "Adecuado",$AB$82,IF(AC9="No adecuado",0,""))</f>
        <v>15</v>
      </c>
      <c r="AE9" s="164" t="s">
        <v>266</v>
      </c>
      <c r="AF9" s="164">
        <f>IF(AE9 = "Oportuna",$AB$82,IF(AE9="Inoportuna",0,""))</f>
        <v>15</v>
      </c>
      <c r="AG9" s="164" t="s">
        <v>267</v>
      </c>
      <c r="AH9" s="164">
        <f>IF(AG9 = "Prevenir",$AB$82,IF(AG9="Detectar",$AB$83,IF(AG9="No es un control",0,"")))</f>
        <v>15</v>
      </c>
      <c r="AI9" s="164" t="s">
        <v>268</v>
      </c>
      <c r="AJ9" s="164">
        <f>IF(AI9 = "Confiable",$AB$82,IF(AI9="No confiable",0,""))</f>
        <v>15</v>
      </c>
      <c r="AK9" s="165" t="s">
        <v>281</v>
      </c>
      <c r="AL9" s="164">
        <f>IF(AK9 = "Se investigan y resuelven oportunamente",$AB$82,IF(AK9="No se investigan y resuelven oportunamente",0,""))</f>
        <v>15</v>
      </c>
      <c r="AM9" s="164" t="s">
        <v>270</v>
      </c>
      <c r="AN9" s="164">
        <f>IF(AM9 = "Completa",$AN$82,IF(AM9="Incompleta",$AN$83,IF(AM9="No existe",0,"")))</f>
        <v>10</v>
      </c>
      <c r="AO9" s="164">
        <f>+AB9+AD9+AF9+AH9+AJ9+AL9+AN9</f>
        <v>100</v>
      </c>
      <c r="AP9" s="164" t="str">
        <f t="shared" ref="AP9" si="1">+IF(AO9&gt;96,"Fuerte",IF(AO9&lt;85,"Débil","Moderado"))</f>
        <v>Fuerte</v>
      </c>
      <c r="AQ9" s="164" t="s">
        <v>333</v>
      </c>
      <c r="AR9" s="164" t="s">
        <v>333</v>
      </c>
      <c r="AS9" s="703"/>
      <c r="AT9" s="689"/>
      <c r="AU9" s="726"/>
      <c r="AV9" s="713"/>
      <c r="AW9" s="689"/>
      <c r="AX9" s="689"/>
      <c r="AY9" s="713"/>
      <c r="AZ9" s="713">
        <f t="shared" ref="AZ9" si="2">IF(AX9=2,AV9+20,IF(AX9=3,AV9+30,IF(AX9=4,AV9+40,IF(AX9=5,AV9+50,AV9+10))))</f>
        <v>10</v>
      </c>
      <c r="BA9" s="706"/>
      <c r="BB9" s="700"/>
      <c r="BC9" s="700"/>
      <c r="BD9" s="700"/>
      <c r="BE9" s="700"/>
      <c r="BF9" s="700"/>
      <c r="BG9" s="689"/>
      <c r="BH9" s="689"/>
      <c r="BI9" s="689"/>
      <c r="BJ9" s="689"/>
      <c r="BK9" s="689"/>
      <c r="BL9" s="689"/>
      <c r="BM9" s="689"/>
      <c r="BN9" s="689"/>
      <c r="BO9" s="689"/>
      <c r="BP9" s="689"/>
      <c r="BQ9" s="689"/>
      <c r="BR9" s="778"/>
      <c r="BS9" s="689"/>
      <c r="BT9" s="778"/>
      <c r="BU9" s="778"/>
      <c r="BV9" s="689"/>
      <c r="BW9" s="778"/>
      <c r="BX9" s="255"/>
      <c r="BY9" s="689"/>
      <c r="BZ9" s="689"/>
      <c r="CA9" s="689"/>
    </row>
    <row r="10" spans="1:79" ht="156" customHeight="1">
      <c r="A10" s="689" t="s">
        <v>178</v>
      </c>
      <c r="B10" s="697" t="s">
        <v>1520</v>
      </c>
      <c r="C10" s="697" t="s">
        <v>1521</v>
      </c>
      <c r="D10" s="697" t="s">
        <v>1537</v>
      </c>
      <c r="E10" s="697" t="s">
        <v>1538</v>
      </c>
      <c r="F10" s="697" t="s">
        <v>1539</v>
      </c>
      <c r="G10" s="689" t="s">
        <v>330</v>
      </c>
      <c r="H10" s="726">
        <v>2</v>
      </c>
      <c r="I10" s="713" t="str">
        <f>IF(H10=5,"CASI SEGURO",IF(H10=4,"PROBABLE",IF(H10=3,"POSIBLE",IF(H10=2,"IMPROBABLE","RARA VEZ"))))</f>
        <v>IMPROBABLE</v>
      </c>
      <c r="J10" s="689">
        <v>5</v>
      </c>
      <c r="K10" s="713" t="str">
        <f>IF(J10=1,"INSIGNIFICANTE",IF(J10=2,"MENOR",IF(J10=3,"MODERADO",IF(J10=4,"MAYOR","CATASTRÓFICO"))))</f>
        <v>CATASTRÓFICO</v>
      </c>
      <c r="L10" s="713">
        <f t="shared" si="0"/>
        <v>52</v>
      </c>
      <c r="M10" s="706" t="str">
        <f>IF(J10=1,$N$8,IF(J10=2,$O$8,IF(J10=3,$P$8,IF(J10=4,$Q$8,$R$8))))</f>
        <v>EXTREMA 5:5</v>
      </c>
      <c r="N10" s="700" t="str">
        <f>IF($L10=11,"BAJA 1:1",IF($L10=12,"BAJA 2:1",IF($L10=13,"BAJA 3:1",IF($L10=14,"MODERADA 4:1","ALTA 5:1"))))</f>
        <v>ALTA 5:1</v>
      </c>
      <c r="O10" s="700" t="str">
        <f>IF($L10=21,"BAJA 1:2",IF($L10=22,"BAJA 2:2",IF($L10=23,"MODERADA 3:2",IF($L10=24,"ALTA 4:2","ALTA 5:2"))))</f>
        <v>ALTA 5:2</v>
      </c>
      <c r="P10" s="700" t="str">
        <f>IF($L10=31,"MODERADA 1:3",IF($L10=32,"MODERADA 2:3",IF($L10=33,"ALTA 3:3",IF($L10=34,"ALTA 4:3","EXTREMA 5:3"))))</f>
        <v>EXTREMA 5:3</v>
      </c>
      <c r="Q10" s="700" t="str">
        <f>IF($L10=41,"ALTA 1:4",IF($L10=42,"ALTA 2:4",IF($L10=43,"EXTREMA 3:4",IF($L10=44,"EXTREMA 4:4","EXTREMA 5:4"))))</f>
        <v>EXTREMA 5:4</v>
      </c>
      <c r="R10" s="700" t="str">
        <f>IF($L10=51,"ALTA 1:5",IF($L10=52,"EXTREMA 2:5",IF($L10=53,"EXTREMA 3:5",IF($L10=54,"EXTREMA 4:5","EXTREMA 5:5"))))</f>
        <v>EXTREMA 2:5</v>
      </c>
      <c r="S10" s="689" t="s">
        <v>257</v>
      </c>
      <c r="T10" s="163" t="s">
        <v>1540</v>
      </c>
      <c r="U10" s="163" t="s">
        <v>1526</v>
      </c>
      <c r="V10" s="163" t="s">
        <v>1541</v>
      </c>
      <c r="W10" s="163" t="s">
        <v>1542</v>
      </c>
      <c r="X10" s="163" t="s">
        <v>1543</v>
      </c>
      <c r="Y10" s="163" t="s">
        <v>1544</v>
      </c>
      <c r="Z10" s="290" t="s">
        <v>414</v>
      </c>
      <c r="AA10" s="164" t="s">
        <v>264</v>
      </c>
      <c r="AB10" s="164">
        <f>IF(AA10 = "Asignado",$AB$82,IF(AA10="No asignado",0,""))</f>
        <v>15</v>
      </c>
      <c r="AC10" s="164" t="s">
        <v>265</v>
      </c>
      <c r="AD10" s="164">
        <f>IF(AC10 = "Adecuado",$AB$82,IF(AC10="No adecuado",0,""))</f>
        <v>15</v>
      </c>
      <c r="AE10" s="164" t="s">
        <v>266</v>
      </c>
      <c r="AF10" s="164">
        <f>IF(AE10 = "Oportuna",$AB$82,IF(AE10="Inoportuna",0,""))</f>
        <v>15</v>
      </c>
      <c r="AG10" s="164" t="s">
        <v>267</v>
      </c>
      <c r="AH10" s="164">
        <f>IF(AG10 = "Prevenir",$AB$82,IF(AG10="Detectar",$AB$83,IF(AG10="No es un control",0,"")))</f>
        <v>15</v>
      </c>
      <c r="AI10" s="164" t="s">
        <v>268</v>
      </c>
      <c r="AJ10" s="164">
        <f>IF(AI10 = "Confiable",$AB$82,IF(AI10="No confiable",0,""))</f>
        <v>15</v>
      </c>
      <c r="AK10" s="168" t="s">
        <v>281</v>
      </c>
      <c r="AL10" s="164">
        <f>IF(AK10 = "Se investigan y resuelven oportunamente",$AB$82,IF(AK10="No se investigan y resuelven oportunamente",0,""))</f>
        <v>15</v>
      </c>
      <c r="AM10" s="164" t="s">
        <v>270</v>
      </c>
      <c r="AN10" s="164">
        <f>IF(AM10 = "Completa",$AN$82,IF(AM10="Incompleta",$AN$83,IF(AM10="No existe",0,"")))</f>
        <v>10</v>
      </c>
      <c r="AO10" s="164">
        <f>+AB10+AD10+AF10+AH10+AJ10+AL10+AN10</f>
        <v>100</v>
      </c>
      <c r="AP10" s="164" t="str">
        <f>+IF(AO10&gt;96,"Fuerte",IF(AO10&lt;86,"Débil","Moderado"))</f>
        <v>Fuerte</v>
      </c>
      <c r="AQ10" s="164" t="str">
        <f>+IF(AP10&gt;96,"Fuerte",IF(AP10&lt;86,"Débil","Moderado"))</f>
        <v>Fuerte</v>
      </c>
      <c r="AR10" s="164" t="s">
        <v>333</v>
      </c>
      <c r="AS10" s="703" t="s">
        <v>333</v>
      </c>
      <c r="AT10" s="689" t="s">
        <v>272</v>
      </c>
      <c r="AU10" s="726">
        <v>2</v>
      </c>
      <c r="AV10" s="713" t="str">
        <f>IF(AU10=5,"CASI SEGURO",IF(AU10=4,"PROBABLE",IF(AU10=3,"POSIBLE",IF(AU10=2,"IMPROBABLE","RARA VEZ"))))</f>
        <v>IMPROBABLE</v>
      </c>
      <c r="AW10" s="689" t="s">
        <v>299</v>
      </c>
      <c r="AX10" s="689">
        <v>3</v>
      </c>
      <c r="AY10" s="713" t="str">
        <f>IF(AX10=1,"INSIGNIFICANTE",IF(AX10=2,"MENOR",IF(AX10=3,"MODERADO",IF(AX10=4,"MAYOR","CATASTRÓFICO"))))</f>
        <v>MODERADO</v>
      </c>
      <c r="AZ10" s="713">
        <f>IF(AX10=2,AU10+20,IF(AX10=3,AU10+30,IF(AX10=4,AU10+40,IF(AX10=5,AU10+50,AU10+10))))</f>
        <v>32</v>
      </c>
      <c r="BA10" s="706" t="str">
        <f>IF(AX10=1,$BB10,IF(AX10=2,$BC$8,IF(AX10=3,$BD$8,IF(AX10=4,$BE$8,$BF$8))))</f>
        <v>MODERADA 2:3</v>
      </c>
      <c r="BB10" s="700" t="str">
        <f>IF($AZ10=11,"BAJA 1:1",IF($AZ10=12,"BAJA 2:1",IF($AZ10=13,"BAJA 3:1",IF($AZ10=14,"MODERADA 4:1","ALTA 5:1"))))</f>
        <v>ALTA 5:1</v>
      </c>
      <c r="BC10" s="700" t="str">
        <f>IF($AZ10=21,"BAJA 1:2",IF($AZ10=22,"BAJA 2:2",IF($AZ10=23,"MODERADA 3:2",IF($AZ10=24,"ALTA 4:2","ALTA 5:2"))))</f>
        <v>ALTA 5:2</v>
      </c>
      <c r="BD10" s="700" t="str">
        <f>IF($AZ10=31,"MODERADA 1:3",IF($AZ10=32,"MODERADA 2:3",IF($AZ10=33,"ALTA 3:3",IF($AZ10=34,"ALTA 4:3","EXTREMA 5:3"))))</f>
        <v>MODERADA 2:3</v>
      </c>
      <c r="BE10" s="700" t="str">
        <f>IF($AZ10=41,"ALTA 1:4",IF($AZ10=42,"ALTA 2:4",IF($AZ10=43,"EXTREMA 3:4",IF($AZ10=44,"EXTREMA 4:4","EXTREMA 5:4"))))</f>
        <v>EXTREMA 5:4</v>
      </c>
      <c r="BF10" s="700" t="str">
        <f>IF($AZ10=51,"ALTA 1:5",IF($AZ10=52,"EXTREMA 2:5",IF($AZ10=53,"EXTREMA 3:5",IF($AZ10=54,"EXTREMA 4:5","EXTREMA 5:5"))))</f>
        <v>EXTREMA 5:5</v>
      </c>
      <c r="BG10" s="689" t="s">
        <v>1545</v>
      </c>
      <c r="BH10" s="689" t="s">
        <v>1526</v>
      </c>
      <c r="BI10" s="711">
        <v>43831</v>
      </c>
      <c r="BJ10" s="711">
        <v>44196</v>
      </c>
      <c r="BK10" s="689" t="s">
        <v>1546</v>
      </c>
      <c r="BL10" s="689"/>
      <c r="BM10" s="689"/>
      <c r="BN10" s="689"/>
      <c r="BO10" s="689"/>
      <c r="BP10" s="689"/>
      <c r="BQ10" s="689"/>
      <c r="BR10" s="778" t="s">
        <v>1650</v>
      </c>
      <c r="BS10" s="689" t="s">
        <v>1651</v>
      </c>
      <c r="BT10" s="778" t="s">
        <v>1652</v>
      </c>
      <c r="BU10" s="778"/>
      <c r="BV10" s="689"/>
      <c r="BW10" s="778"/>
      <c r="BX10" s="408"/>
      <c r="BY10" s="689"/>
      <c r="BZ10" s="689"/>
      <c r="CA10" s="689"/>
    </row>
    <row r="11" spans="1:79" ht="143.25" customHeight="1">
      <c r="A11" s="689"/>
      <c r="B11" s="697"/>
      <c r="C11" s="697"/>
      <c r="D11" s="697"/>
      <c r="E11" s="697"/>
      <c r="F11" s="697"/>
      <c r="G11" s="689"/>
      <c r="H11" s="726"/>
      <c r="I11" s="713"/>
      <c r="J11" s="689"/>
      <c r="K11" s="713"/>
      <c r="L11" s="713">
        <f t="shared" si="0"/>
        <v>10</v>
      </c>
      <c r="M11" s="706"/>
      <c r="N11" s="700"/>
      <c r="O11" s="700"/>
      <c r="P11" s="700"/>
      <c r="Q11" s="700"/>
      <c r="R11" s="700"/>
      <c r="S11" s="689"/>
      <c r="T11" s="163" t="s">
        <v>1547</v>
      </c>
      <c r="U11" s="163" t="s">
        <v>1548</v>
      </c>
      <c r="V11" s="163" t="s">
        <v>1541</v>
      </c>
      <c r="W11" s="163" t="s">
        <v>1549</v>
      </c>
      <c r="X11" s="163" t="s">
        <v>1550</v>
      </c>
      <c r="Y11" s="163" t="s">
        <v>1551</v>
      </c>
      <c r="Z11" s="290" t="s">
        <v>414</v>
      </c>
      <c r="AA11" s="164" t="s">
        <v>264</v>
      </c>
      <c r="AB11" s="164">
        <f>IF(AA11 = "Asignado",$AB$82,IF(AA11="No asignado",0,""))</f>
        <v>15</v>
      </c>
      <c r="AC11" s="164" t="s">
        <v>265</v>
      </c>
      <c r="AD11" s="164">
        <f>IF(AC11 = "Adecuado",$AB$82,IF(AC11="No adecuado",0,""))</f>
        <v>15</v>
      </c>
      <c r="AE11" s="164" t="s">
        <v>266</v>
      </c>
      <c r="AF11" s="164">
        <f>IF(AE11 = "Oportuna",$AB$82,IF(AE11="Inoportuna",0,""))</f>
        <v>15</v>
      </c>
      <c r="AG11" s="164" t="s">
        <v>267</v>
      </c>
      <c r="AH11" s="164">
        <f>IF(AG11 = "Prevenir",$AB$82,IF(AG11="Detectar",$AB$83,IF(AG11="No es un control",0,"")))</f>
        <v>15</v>
      </c>
      <c r="AI11" s="164" t="s">
        <v>268</v>
      </c>
      <c r="AJ11" s="164">
        <f>IF(AI11 = "Confiable",$AB$82,IF(AI11="No confiable",0,""))</f>
        <v>15</v>
      </c>
      <c r="AK11" s="165" t="s">
        <v>281</v>
      </c>
      <c r="AL11" s="164">
        <f>IF(AK11 = "Se investigan y resuelven oportunamente",$AB$82,IF(AK11="No se investigan y resuelven oportunamente",0,""))</f>
        <v>15</v>
      </c>
      <c r="AM11" s="164" t="s">
        <v>270</v>
      </c>
      <c r="AN11" s="164">
        <f>IF(AM11 = "Completa",$AN$82,IF(AM11="Incompleta",$AN$83,IF(AM11="No existe",0,"")))</f>
        <v>10</v>
      </c>
      <c r="AO11" s="164">
        <f>+AB11+AD11+AF11+AH11+AJ11+AL11+AN11</f>
        <v>100</v>
      </c>
      <c r="AP11" s="164" t="str">
        <f t="shared" ref="AP11" si="3">+IF(AO11&gt;96,"Fuerte",IF(AO11&lt;85,"Débil","Moderado"))</f>
        <v>Fuerte</v>
      </c>
      <c r="AQ11" s="164" t="s">
        <v>333</v>
      </c>
      <c r="AR11" s="164" t="s">
        <v>333</v>
      </c>
      <c r="AS11" s="703"/>
      <c r="AT11" s="689"/>
      <c r="AU11" s="726"/>
      <c r="AV11" s="713"/>
      <c r="AW11" s="689"/>
      <c r="AX11" s="689"/>
      <c r="AY11" s="713"/>
      <c r="AZ11" s="713">
        <f t="shared" ref="AZ11" si="4">IF(AX11=2,AV11+20,IF(AX11=3,AV11+30,IF(AX11=4,AV11+40,IF(AX11=5,AV11+50,AV11+10))))</f>
        <v>10</v>
      </c>
      <c r="BA11" s="706"/>
      <c r="BB11" s="700"/>
      <c r="BC11" s="700"/>
      <c r="BD11" s="700"/>
      <c r="BE11" s="700"/>
      <c r="BF11" s="700"/>
      <c r="BG11" s="689"/>
      <c r="BH11" s="689"/>
      <c r="BI11" s="689"/>
      <c r="BJ11" s="689"/>
      <c r="BK11" s="689"/>
      <c r="BL11" s="689"/>
      <c r="BM11" s="689"/>
      <c r="BN11" s="689"/>
      <c r="BO11" s="689"/>
      <c r="BP11" s="689"/>
      <c r="BQ11" s="689"/>
      <c r="BR11" s="778"/>
      <c r="BS11" s="689"/>
      <c r="BT11" s="778"/>
      <c r="BU11" s="778"/>
      <c r="BV11" s="689"/>
      <c r="BW11" s="778"/>
      <c r="BX11" s="409"/>
      <c r="BY11" s="689"/>
      <c r="BZ11" s="689"/>
      <c r="CA11" s="689"/>
    </row>
    <row r="12" spans="1:79" ht="45" hidden="1" customHeight="1">
      <c r="AF12" s="142" t="s">
        <v>360</v>
      </c>
      <c r="AG12" s="188"/>
      <c r="AH12" s="142" t="s">
        <v>18</v>
      </c>
      <c r="AI12" s="142">
        <v>1</v>
      </c>
      <c r="BX12" s="409"/>
    </row>
    <row r="13" spans="1:79" ht="60" hidden="1" customHeight="1">
      <c r="AC13" s="142" t="s">
        <v>10</v>
      </c>
      <c r="AD13" s="142" t="s">
        <v>40</v>
      </c>
      <c r="AE13" s="142" t="s">
        <v>27</v>
      </c>
      <c r="AF13" s="142" t="s">
        <v>361</v>
      </c>
      <c r="AG13" s="188"/>
      <c r="AH13" s="142" t="s">
        <v>362</v>
      </c>
      <c r="AI13" s="142">
        <v>2</v>
      </c>
      <c r="BX13" s="409"/>
    </row>
    <row r="14" spans="1:79" ht="50.25" hidden="1" customHeight="1">
      <c r="S14" s="189" t="s">
        <v>1553</v>
      </c>
      <c r="T14" s="189"/>
      <c r="AC14" s="142" t="s">
        <v>13</v>
      </c>
      <c r="AD14" s="142" t="s">
        <v>20</v>
      </c>
      <c r="AE14" s="142" t="s">
        <v>119</v>
      </c>
      <c r="AF14" s="142" t="s">
        <v>318</v>
      </c>
      <c r="AG14" s="188"/>
      <c r="AH14" s="142" t="s">
        <v>319</v>
      </c>
      <c r="AI14" s="142">
        <v>3</v>
      </c>
      <c r="BX14" s="409"/>
    </row>
    <row r="15" spans="1:79" ht="56.25" hidden="1" customHeight="1">
      <c r="S15" s="189" t="s">
        <v>1554</v>
      </c>
      <c r="T15" s="189"/>
      <c r="AC15" s="142" t="s">
        <v>33</v>
      </c>
      <c r="AD15" s="142" t="s">
        <v>43</v>
      </c>
      <c r="AE15" s="142" t="s">
        <v>25</v>
      </c>
      <c r="AF15" s="142" t="s">
        <v>321</v>
      </c>
      <c r="AG15" s="188"/>
      <c r="AH15" s="142" t="s">
        <v>40</v>
      </c>
      <c r="AI15" s="142">
        <v>4</v>
      </c>
    </row>
    <row r="16" spans="1:79" ht="50.25" hidden="1" customHeight="1">
      <c r="S16" s="189" t="s">
        <v>1555</v>
      </c>
      <c r="T16" s="189"/>
      <c r="AC16" s="142" t="s">
        <v>57</v>
      </c>
      <c r="AD16" s="142" t="s">
        <v>18</v>
      </c>
      <c r="AE16" s="142" t="s">
        <v>323</v>
      </c>
      <c r="AF16" s="142" t="s">
        <v>324</v>
      </c>
      <c r="AG16" s="188"/>
      <c r="AH16" s="142" t="s">
        <v>57</v>
      </c>
      <c r="AI16" s="142">
        <v>5</v>
      </c>
    </row>
    <row r="17" spans="19:34" ht="63.75" hidden="1">
      <c r="S17" s="189" t="s">
        <v>1556</v>
      </c>
      <c r="T17" s="189"/>
      <c r="AC17" s="142" t="s">
        <v>71</v>
      </c>
      <c r="AD17" s="142" t="s">
        <v>75</v>
      </c>
      <c r="AE17" s="142" t="s">
        <v>80</v>
      </c>
      <c r="AF17" s="142" t="s">
        <v>401</v>
      </c>
      <c r="AG17" s="188"/>
      <c r="AH17" s="142" t="s">
        <v>305</v>
      </c>
    </row>
    <row r="18" spans="19:34" ht="75" hidden="1">
      <c r="AC18" s="142" t="s">
        <v>36</v>
      </c>
      <c r="AD18" s="142" t="s">
        <v>65</v>
      </c>
      <c r="AE18" s="142" t="s">
        <v>82</v>
      </c>
      <c r="AF18" s="142" t="s">
        <v>326</v>
      </c>
      <c r="AG18" s="190"/>
      <c r="AH18" s="142" t="s">
        <v>327</v>
      </c>
    </row>
    <row r="19" spans="19:34" ht="60" hidden="1">
      <c r="AC19" s="142" t="s">
        <v>328</v>
      </c>
      <c r="AD19" s="142" t="s">
        <v>46</v>
      </c>
      <c r="AE19" s="142" t="s">
        <v>84</v>
      </c>
      <c r="AF19" s="142" t="s">
        <v>329</v>
      </c>
      <c r="AG19" s="190"/>
      <c r="AH19" s="142" t="s">
        <v>330</v>
      </c>
    </row>
    <row r="20" spans="19:34" ht="75" hidden="1">
      <c r="AD20" s="142" t="s">
        <v>78</v>
      </c>
      <c r="AE20" s="142" t="s">
        <v>29</v>
      </c>
      <c r="AF20" s="142" t="s">
        <v>43</v>
      </c>
      <c r="AG20" s="190"/>
      <c r="AH20" s="142" t="s">
        <v>331</v>
      </c>
    </row>
    <row r="21" spans="19:34" ht="30" hidden="1">
      <c r="AD21" s="142" t="s">
        <v>115</v>
      </c>
      <c r="AG21" s="191"/>
      <c r="AH21" s="142" t="s">
        <v>71</v>
      </c>
    </row>
    <row r="22" spans="19:34" ht="120" hidden="1">
      <c r="AD22" s="142" t="s">
        <v>332</v>
      </c>
    </row>
    <row r="23" spans="19:34" hidden="1">
      <c r="AG23" s="191"/>
    </row>
    <row r="24" spans="19:34" hidden="1">
      <c r="AG24" s="191"/>
    </row>
    <row r="25" spans="19:34" hidden="1">
      <c r="AG25" s="191"/>
    </row>
    <row r="26" spans="19:34" hidden="1">
      <c r="AG26" s="191"/>
    </row>
    <row r="27" spans="19:34">
      <c r="AG27" s="191"/>
    </row>
    <row r="31" spans="19:34" ht="45">
      <c r="AF31" s="142" t="s">
        <v>12</v>
      </c>
    </row>
    <row r="32" spans="19:34" ht="30">
      <c r="AF32" s="142" t="s">
        <v>402</v>
      </c>
    </row>
    <row r="34" spans="32:32" ht="30">
      <c r="AF34" s="142" t="s">
        <v>23</v>
      </c>
    </row>
    <row r="35" spans="32:32" ht="30">
      <c r="AF35" s="142" t="s">
        <v>130</v>
      </c>
    </row>
    <row r="82" spans="27:46" ht="30">
      <c r="AA82" s="142" t="s">
        <v>264</v>
      </c>
      <c r="AB82" s="142">
        <v>15</v>
      </c>
      <c r="AC82" s="142" t="s">
        <v>265</v>
      </c>
      <c r="AD82" s="142">
        <v>15</v>
      </c>
      <c r="AE82" s="142" t="s">
        <v>266</v>
      </c>
      <c r="AG82" s="142" t="s">
        <v>267</v>
      </c>
      <c r="AI82" s="142" t="s">
        <v>268</v>
      </c>
      <c r="AK82" s="142" t="s">
        <v>281</v>
      </c>
      <c r="AM82" s="142" t="s">
        <v>270</v>
      </c>
      <c r="AN82" s="142">
        <v>10</v>
      </c>
      <c r="AQ82" s="142" t="s">
        <v>333</v>
      </c>
      <c r="AT82" s="142" t="s">
        <v>272</v>
      </c>
    </row>
    <row r="83" spans="27:46" ht="30">
      <c r="AA83" s="142" t="s">
        <v>334</v>
      </c>
      <c r="AB83" s="142">
        <v>10</v>
      </c>
      <c r="AC83" s="142" t="s">
        <v>335</v>
      </c>
      <c r="AD83" s="142">
        <v>0</v>
      </c>
      <c r="AE83" s="142" t="s">
        <v>336</v>
      </c>
      <c r="AG83" s="142" t="s">
        <v>337</v>
      </c>
      <c r="AI83" s="142" t="s">
        <v>338</v>
      </c>
      <c r="AK83" s="142" t="s">
        <v>269</v>
      </c>
      <c r="AM83" s="142" t="s">
        <v>339</v>
      </c>
      <c r="AN83" s="142">
        <v>5</v>
      </c>
      <c r="AQ83" s="142" t="s">
        <v>271</v>
      </c>
      <c r="AT83" s="142" t="s">
        <v>340</v>
      </c>
    </row>
    <row r="84" spans="27:46">
      <c r="AB84" s="142">
        <v>5</v>
      </c>
      <c r="AG84" s="142" t="s">
        <v>341</v>
      </c>
      <c r="AM84" s="142" t="s">
        <v>342</v>
      </c>
      <c r="AN84" s="142">
        <v>0</v>
      </c>
      <c r="AQ84" s="142" t="s">
        <v>343</v>
      </c>
      <c r="AT84" s="142" t="s">
        <v>299</v>
      </c>
    </row>
  </sheetData>
  <mergeCells count="136">
    <mergeCell ref="BW10:BW11"/>
    <mergeCell ref="BY10:BY11"/>
    <mergeCell ref="BZ10:BZ11"/>
    <mergeCell ref="CA10:CA11"/>
    <mergeCell ref="BU5:BX6"/>
    <mergeCell ref="BQ10:BQ11"/>
    <mergeCell ref="BR10:BR11"/>
    <mergeCell ref="BS10:BS11"/>
    <mergeCell ref="BT10:BT11"/>
    <mergeCell ref="BU10:BU11"/>
    <mergeCell ref="BV10:BV11"/>
    <mergeCell ref="BY8:BY9"/>
    <mergeCell ref="BZ8:BZ9"/>
    <mergeCell ref="CA8:CA9"/>
    <mergeCell ref="BT8:BT9"/>
    <mergeCell ref="BU8:BU9"/>
    <mergeCell ref="BV8:BV9"/>
    <mergeCell ref="BW8:BW9"/>
    <mergeCell ref="BY5:CA6"/>
    <mergeCell ref="BK10:BK11"/>
    <mergeCell ref="BL10:BL11"/>
    <mergeCell ref="BM10:BM11"/>
    <mergeCell ref="BN10:BN11"/>
    <mergeCell ref="BO10:BO11"/>
    <mergeCell ref="BP10:BP11"/>
    <mergeCell ref="BE10:BE11"/>
    <mergeCell ref="BF10:BF11"/>
    <mergeCell ref="BG10:BG11"/>
    <mergeCell ref="BH10:BH11"/>
    <mergeCell ref="BI10:BI11"/>
    <mergeCell ref="BJ10:BJ11"/>
    <mergeCell ref="AY10:AY11"/>
    <mergeCell ref="AZ10:AZ11"/>
    <mergeCell ref="BA10:BA11"/>
    <mergeCell ref="BB10:BB11"/>
    <mergeCell ref="BC10:BC11"/>
    <mergeCell ref="BD10:BD11"/>
    <mergeCell ref="AS10:AS11"/>
    <mergeCell ref="AT10:AT11"/>
    <mergeCell ref="AU10:AU11"/>
    <mergeCell ref="AV10:AV11"/>
    <mergeCell ref="AW10:AW11"/>
    <mergeCell ref="AX10:AX11"/>
    <mergeCell ref="N10:N11"/>
    <mergeCell ref="O10:O11"/>
    <mergeCell ref="P10:P11"/>
    <mergeCell ref="Q10:Q11"/>
    <mergeCell ref="R10:R11"/>
    <mergeCell ref="S10:S11"/>
    <mergeCell ref="H10:H11"/>
    <mergeCell ref="I10:I11"/>
    <mergeCell ref="J10:J11"/>
    <mergeCell ref="K10:K11"/>
    <mergeCell ref="L10:L11"/>
    <mergeCell ref="M10:M11"/>
    <mergeCell ref="A10:A11"/>
    <mergeCell ref="B10:B11"/>
    <mergeCell ref="C10:C11"/>
    <mergeCell ref="D10:D11"/>
    <mergeCell ref="E10:E11"/>
    <mergeCell ref="F10:F11"/>
    <mergeCell ref="G10:G11"/>
    <mergeCell ref="BR8:BR9"/>
    <mergeCell ref="BS8:BS9"/>
    <mergeCell ref="BL8:BL9"/>
    <mergeCell ref="BM8:BM9"/>
    <mergeCell ref="BN8:BN9"/>
    <mergeCell ref="BO8:BO9"/>
    <mergeCell ref="BP8:BP9"/>
    <mergeCell ref="BQ8:BQ9"/>
    <mergeCell ref="BF8:BF9"/>
    <mergeCell ref="BG8:BG9"/>
    <mergeCell ref="BH8:BH9"/>
    <mergeCell ref="BI8:BI9"/>
    <mergeCell ref="BJ8:BJ9"/>
    <mergeCell ref="BK8:BK9"/>
    <mergeCell ref="AZ8:AZ9"/>
    <mergeCell ref="BA8:BA9"/>
    <mergeCell ref="BB8:BB9"/>
    <mergeCell ref="BC8:BC9"/>
    <mergeCell ref="BD8:BD9"/>
    <mergeCell ref="BE8:BE9"/>
    <mergeCell ref="AT8:AT9"/>
    <mergeCell ref="AU8:AU9"/>
    <mergeCell ref="AV8:AV9"/>
    <mergeCell ref="AW8:AW9"/>
    <mergeCell ref="AX8:AX9"/>
    <mergeCell ref="AY8:AY9"/>
    <mergeCell ref="O8:O9"/>
    <mergeCell ref="P8:P9"/>
    <mergeCell ref="Q8:Q9"/>
    <mergeCell ref="R8:R9"/>
    <mergeCell ref="S8:S9"/>
    <mergeCell ref="AS8:AS9"/>
    <mergeCell ref="I8:I9"/>
    <mergeCell ref="J8:J9"/>
    <mergeCell ref="K8:K9"/>
    <mergeCell ref="L8:L9"/>
    <mergeCell ref="M8:M9"/>
    <mergeCell ref="N8:N9"/>
    <mergeCell ref="A8:A9"/>
    <mergeCell ref="B8:B9"/>
    <mergeCell ref="C8:C9"/>
    <mergeCell ref="D8:D9"/>
    <mergeCell ref="E8:E9"/>
    <mergeCell ref="F8:F9"/>
    <mergeCell ref="G8:G9"/>
    <mergeCell ref="H8:H9"/>
    <mergeCell ref="D6:D7"/>
    <mergeCell ref="E6:E7"/>
    <mergeCell ref="F6:F7"/>
    <mergeCell ref="G6:G7"/>
    <mergeCell ref="H6:I7"/>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AU7:AV7"/>
    <mergeCell ref="AX7:AY7"/>
    <mergeCell ref="J6:K7"/>
    <mergeCell ref="M6:M7"/>
    <mergeCell ref="T6:Z6"/>
    <mergeCell ref="S5:S7"/>
    <mergeCell ref="T5:AS5"/>
    <mergeCell ref="AT5:BA6"/>
  </mergeCells>
  <conditionalFormatting sqref="I8">
    <cfRule type="cellIs" dxfId="667" priority="194" operator="equal">
      <formula>"RARA VEZ"</formula>
    </cfRule>
    <cfRule type="cellIs" dxfId="666" priority="195" operator="equal">
      <formula>"IMPROBABLE"</formula>
    </cfRule>
    <cfRule type="cellIs" dxfId="665" priority="196" operator="equal">
      <formula>"POSIBLE"</formula>
    </cfRule>
    <cfRule type="cellIs" dxfId="664" priority="197" operator="equal">
      <formula>"PROBABLE"</formula>
    </cfRule>
    <cfRule type="cellIs" dxfId="663" priority="198" operator="equal">
      <formula>"CASI SEGURO"</formula>
    </cfRule>
  </conditionalFormatting>
  <conditionalFormatting sqref="K8:L8">
    <cfRule type="containsText" dxfId="662" priority="191" stopIfTrue="1" operator="containsText" text="ALTA">
      <formula>NOT(ISERROR(SEARCH("ALTA",K8)))</formula>
    </cfRule>
    <cfRule type="containsText" dxfId="661" priority="192" stopIfTrue="1" operator="containsText" text="MEDIA">
      <formula>NOT(ISERROR(SEARCH("MEDIA",K8)))</formula>
    </cfRule>
    <cfRule type="containsText" dxfId="660" priority="193" stopIfTrue="1" operator="containsText" text="BAJA">
      <formula>NOT(ISERROR(SEARCH("BAJA",K8)))</formula>
    </cfRule>
  </conditionalFormatting>
  <conditionalFormatting sqref="K8:L8">
    <cfRule type="containsText" dxfId="659" priority="186" stopIfTrue="1" operator="containsText" text="ALTO">
      <formula>NOT(ISERROR(SEARCH("ALTO",K8)))</formula>
    </cfRule>
    <cfRule type="containsText" dxfId="658" priority="187" stopIfTrue="1" operator="containsText" text="ALTO">
      <formula>NOT(ISERROR(SEARCH("ALTO",K8)))</formula>
    </cfRule>
    <cfRule type="containsText" dxfId="657" priority="188" stopIfTrue="1" operator="containsText" text="MEDIO">
      <formula>NOT(ISERROR(SEARCH("MEDIO",K8)))</formula>
    </cfRule>
    <cfRule type="containsText" dxfId="656" priority="189" stopIfTrue="1" operator="containsText" text="MEDIO">
      <formula>NOT(ISERROR(SEARCH("MEDIO",K8)))</formula>
    </cfRule>
    <cfRule type="containsText" dxfId="655" priority="190" stopIfTrue="1" operator="containsText" text="BAJO">
      <formula>NOT(ISERROR(SEARCH("BAJO",K8)))</formula>
    </cfRule>
  </conditionalFormatting>
  <conditionalFormatting sqref="K8:L8">
    <cfRule type="cellIs" dxfId="654" priority="181" operator="equal">
      <formula>"INSIGNIFICANTE"</formula>
    </cfRule>
    <cfRule type="cellIs" dxfId="653" priority="182" operator="equal">
      <formula>"MENOR"</formula>
    </cfRule>
    <cfRule type="cellIs" dxfId="652" priority="183" operator="equal">
      <formula>"MODERADO"</formula>
    </cfRule>
    <cfRule type="cellIs" dxfId="651" priority="184" operator="equal">
      <formula>"MAYOR"</formula>
    </cfRule>
    <cfRule type="cellIs" dxfId="650" priority="185" operator="equal">
      <formula>"CATASTRÓFICO"</formula>
    </cfRule>
  </conditionalFormatting>
  <conditionalFormatting sqref="M8">
    <cfRule type="cellIs" dxfId="649" priority="156" operator="equal">
      <formula>"EXTREMA 5:5"</formula>
    </cfRule>
    <cfRule type="cellIs" dxfId="648" priority="157" operator="equal">
      <formula>"EXTREMA 4:5"</formula>
    </cfRule>
    <cfRule type="cellIs" dxfId="647" priority="158" operator="equal">
      <formula>"EXTREMA 3:5"</formula>
    </cfRule>
    <cfRule type="cellIs" dxfId="646" priority="159" operator="equal">
      <formula>"EXTREMA 2:5"</formula>
    </cfRule>
    <cfRule type="cellIs" dxfId="645" priority="160" operator="equal">
      <formula>"EXTREMA 5:4"</formula>
    </cfRule>
    <cfRule type="cellIs" dxfId="644" priority="161" operator="equal">
      <formula>"EXTREMA 4:4"</formula>
    </cfRule>
    <cfRule type="cellIs" dxfId="643" priority="162" operator="equal">
      <formula>"EXTREMA 3:4"</formula>
    </cfRule>
    <cfRule type="cellIs" dxfId="642" priority="163" operator="equal">
      <formula>"EXTREMA 5:3"</formula>
    </cfRule>
    <cfRule type="cellIs" dxfId="641" priority="164" operator="equal">
      <formula>"ALTA 1:5"</formula>
    </cfRule>
    <cfRule type="cellIs" dxfId="640" priority="165" operator="equal">
      <formula>"ALTA 2:4"</formula>
    </cfRule>
    <cfRule type="cellIs" dxfId="639" priority="166" operator="equal">
      <formula>"ALTA 1:4"</formula>
    </cfRule>
    <cfRule type="cellIs" dxfId="638" priority="167" operator="equal">
      <formula>"ALTA 4:3"</formula>
    </cfRule>
    <cfRule type="cellIs" dxfId="637" priority="168" operator="equal">
      <formula>"ALTA 3:3"</formula>
    </cfRule>
    <cfRule type="cellIs" dxfId="636" priority="169" operator="equal">
      <formula>"ALTA 5:2"</formula>
    </cfRule>
    <cfRule type="cellIs" dxfId="635" priority="170" operator="equal">
      <formula>"ALTA 4:2"</formula>
    </cfRule>
    <cfRule type="cellIs" dxfId="634" priority="171" operator="equal">
      <formula>"ALTA 5:1"</formula>
    </cfRule>
    <cfRule type="cellIs" dxfId="633" priority="172" operator="equal">
      <formula>"MODERADA 2:3"</formula>
    </cfRule>
    <cfRule type="cellIs" dxfId="632" priority="173" operator="equal">
      <formula>"MODERADA 1:3"</formula>
    </cfRule>
    <cfRule type="cellIs" dxfId="631" priority="174" operator="equal">
      <formula>"MODERADA 3:2"</formula>
    </cfRule>
    <cfRule type="cellIs" dxfId="630" priority="175" operator="equal">
      <formula>"MODERADA 4:1"</formula>
    </cfRule>
    <cfRule type="cellIs" dxfId="629" priority="176" operator="equal">
      <formula>"BAJA 2:2"</formula>
    </cfRule>
    <cfRule type="cellIs" dxfId="628" priority="177" operator="equal">
      <formula>"BAJA 1:2"</formula>
    </cfRule>
    <cfRule type="cellIs" dxfId="627" priority="178" operator="equal">
      <formula>"BAJA 3:1"</formula>
    </cfRule>
    <cfRule type="cellIs" dxfId="626" priority="179" operator="equal">
      <formula>"BAJA 2:1"</formula>
    </cfRule>
    <cfRule type="cellIs" dxfId="625" priority="180" operator="equal">
      <formula>"BAJA 1:1"</formula>
    </cfRule>
  </conditionalFormatting>
  <conditionalFormatting sqref="AV8">
    <cfRule type="cellIs" dxfId="624" priority="151" operator="equal">
      <formula>"RARA VEZ"</formula>
    </cfRule>
    <cfRule type="cellIs" dxfId="623" priority="152" operator="equal">
      <formula>"IMPROBABLE"</formula>
    </cfRule>
    <cfRule type="cellIs" dxfId="622" priority="153" operator="equal">
      <formula>"POSIBLE"</formula>
    </cfRule>
    <cfRule type="cellIs" dxfId="621" priority="154" operator="equal">
      <formula>"PROBABLE"</formula>
    </cfRule>
    <cfRule type="cellIs" dxfId="620" priority="155" operator="equal">
      <formula>"CASI SEGURO"</formula>
    </cfRule>
  </conditionalFormatting>
  <conditionalFormatting sqref="AY8">
    <cfRule type="containsText" dxfId="619" priority="148" stopIfTrue="1" operator="containsText" text="ALTA">
      <formula>NOT(ISERROR(SEARCH("ALTA",AY8)))</formula>
    </cfRule>
    <cfRule type="containsText" dxfId="618" priority="149" stopIfTrue="1" operator="containsText" text="MEDIA">
      <formula>NOT(ISERROR(SEARCH("MEDIA",AY8)))</formula>
    </cfRule>
    <cfRule type="containsText" dxfId="617" priority="150" stopIfTrue="1" operator="containsText" text="BAJA">
      <formula>NOT(ISERROR(SEARCH("BAJA",AY8)))</formula>
    </cfRule>
  </conditionalFormatting>
  <conditionalFormatting sqref="AY8">
    <cfRule type="containsText" dxfId="616" priority="143" stopIfTrue="1" operator="containsText" text="ALTO">
      <formula>NOT(ISERROR(SEARCH("ALTO",AY8)))</formula>
    </cfRule>
    <cfRule type="containsText" dxfId="615" priority="144" stopIfTrue="1" operator="containsText" text="ALTO">
      <formula>NOT(ISERROR(SEARCH("ALTO",AY8)))</formula>
    </cfRule>
    <cfRule type="containsText" dxfId="614" priority="145" stopIfTrue="1" operator="containsText" text="MEDIO">
      <formula>NOT(ISERROR(SEARCH("MEDIO",AY8)))</formula>
    </cfRule>
    <cfRule type="containsText" dxfId="613" priority="146" stopIfTrue="1" operator="containsText" text="MEDIO">
      <formula>NOT(ISERROR(SEARCH("MEDIO",AY8)))</formula>
    </cfRule>
    <cfRule type="containsText" dxfId="612" priority="147" stopIfTrue="1" operator="containsText" text="BAJO">
      <formula>NOT(ISERROR(SEARCH("BAJO",AY8)))</formula>
    </cfRule>
  </conditionalFormatting>
  <conditionalFormatting sqref="AY8">
    <cfRule type="cellIs" dxfId="611" priority="138" operator="equal">
      <formula>"INSIGNIFICANTE"</formula>
    </cfRule>
    <cfRule type="cellIs" dxfId="610" priority="139" operator="equal">
      <formula>"MENOR"</formula>
    </cfRule>
    <cfRule type="cellIs" dxfId="609" priority="140" operator="equal">
      <formula>"MODERADO"</formula>
    </cfRule>
    <cfRule type="cellIs" dxfId="608" priority="141" operator="equal">
      <formula>"MAYOR"</formula>
    </cfRule>
    <cfRule type="cellIs" dxfId="607" priority="142" operator="equal">
      <formula>"CATASTRÓFICO"</formula>
    </cfRule>
  </conditionalFormatting>
  <conditionalFormatting sqref="BA8">
    <cfRule type="cellIs" dxfId="606" priority="113" operator="equal">
      <formula>"EXTREMA 5:5"</formula>
    </cfRule>
    <cfRule type="cellIs" dxfId="605" priority="114" operator="equal">
      <formula>"EXTREMA 4:5"</formula>
    </cfRule>
    <cfRule type="cellIs" dxfId="604" priority="115" operator="equal">
      <formula>"EXTREMA 3:5"</formula>
    </cfRule>
    <cfRule type="cellIs" dxfId="603" priority="116" operator="equal">
      <formula>"EXTREMA 2:5"</formula>
    </cfRule>
    <cfRule type="cellIs" dxfId="602" priority="117" operator="equal">
      <formula>"EXTREMA 5:4"</formula>
    </cfRule>
    <cfRule type="cellIs" dxfId="601" priority="118" operator="equal">
      <formula>"EXTREMA 4:4"</formula>
    </cfRule>
    <cfRule type="cellIs" dxfId="600" priority="119" operator="equal">
      <formula>"EXTREMA 3:4"</formula>
    </cfRule>
    <cfRule type="cellIs" dxfId="599" priority="120" operator="equal">
      <formula>"EXTREMA 5:3"</formula>
    </cfRule>
    <cfRule type="cellIs" dxfId="598" priority="121" operator="equal">
      <formula>"ALTA 1:5"</formula>
    </cfRule>
    <cfRule type="cellIs" dxfId="597" priority="122" operator="equal">
      <formula>"ALTA 2:4"</formula>
    </cfRule>
    <cfRule type="cellIs" dxfId="596" priority="123" operator="equal">
      <formula>"ALTA 1:4"</formula>
    </cfRule>
    <cfRule type="cellIs" dxfId="595" priority="124" operator="equal">
      <formula>"ALTA 4:3"</formula>
    </cfRule>
    <cfRule type="cellIs" dxfId="594" priority="125" operator="equal">
      <formula>"ALTA 3:3"</formula>
    </cfRule>
    <cfRule type="cellIs" dxfId="593" priority="126" operator="equal">
      <formula>"ALTA 5:2"</formula>
    </cfRule>
    <cfRule type="cellIs" dxfId="592" priority="127" operator="equal">
      <formula>"ALTA 4:2"</formula>
    </cfRule>
    <cfRule type="cellIs" dxfId="591" priority="128" operator="equal">
      <formula>"ALTA 5:1"</formula>
    </cfRule>
    <cfRule type="cellIs" dxfId="590" priority="129" operator="equal">
      <formula>"MODERADA 2:3"</formula>
    </cfRule>
    <cfRule type="cellIs" dxfId="589" priority="130" operator="equal">
      <formula>"MODERADA 1:3"</formula>
    </cfRule>
    <cfRule type="cellIs" dxfId="588" priority="131" operator="equal">
      <formula>"MODERADA 3:2"</formula>
    </cfRule>
    <cfRule type="cellIs" dxfId="587" priority="132" operator="equal">
      <formula>"MODERADA 4:1"</formula>
    </cfRule>
    <cfRule type="cellIs" dxfId="586" priority="133" operator="equal">
      <formula>"BAJA 2:2"</formula>
    </cfRule>
    <cfRule type="cellIs" dxfId="585" priority="134" operator="equal">
      <formula>"BAJA 1:2"</formula>
    </cfRule>
    <cfRule type="cellIs" dxfId="584" priority="135" operator="equal">
      <formula>"BAJA 3:1"</formula>
    </cfRule>
    <cfRule type="cellIs" dxfId="583" priority="136" operator="equal">
      <formula>"BAJA 2:1"</formula>
    </cfRule>
    <cfRule type="cellIs" dxfId="582" priority="137" operator="equal">
      <formula>"BAJA 1:1"</formula>
    </cfRule>
  </conditionalFormatting>
  <conditionalFormatting sqref="AZ8">
    <cfRule type="containsText" dxfId="581" priority="110" stopIfTrue="1" operator="containsText" text="ALTA">
      <formula>NOT(ISERROR(SEARCH("ALTA",AZ8)))</formula>
    </cfRule>
    <cfRule type="containsText" dxfId="580" priority="111" stopIfTrue="1" operator="containsText" text="MEDIA">
      <formula>NOT(ISERROR(SEARCH("MEDIA",AZ8)))</formula>
    </cfRule>
    <cfRule type="containsText" dxfId="579" priority="112" stopIfTrue="1" operator="containsText" text="BAJA">
      <formula>NOT(ISERROR(SEARCH("BAJA",AZ8)))</formula>
    </cfRule>
  </conditionalFormatting>
  <conditionalFormatting sqref="AZ8">
    <cfRule type="containsText" dxfId="578" priority="105" stopIfTrue="1" operator="containsText" text="ALTO">
      <formula>NOT(ISERROR(SEARCH("ALTO",AZ8)))</formula>
    </cfRule>
    <cfRule type="containsText" dxfId="577" priority="106" stopIfTrue="1" operator="containsText" text="ALTO">
      <formula>NOT(ISERROR(SEARCH("ALTO",AZ8)))</formula>
    </cfRule>
    <cfRule type="containsText" dxfId="576" priority="107" stopIfTrue="1" operator="containsText" text="MEDIO">
      <formula>NOT(ISERROR(SEARCH("MEDIO",AZ8)))</formula>
    </cfRule>
    <cfRule type="containsText" dxfId="575" priority="108" stopIfTrue="1" operator="containsText" text="MEDIO">
      <formula>NOT(ISERROR(SEARCH("MEDIO",AZ8)))</formula>
    </cfRule>
    <cfRule type="containsText" dxfId="574" priority="109" stopIfTrue="1" operator="containsText" text="BAJO">
      <formula>NOT(ISERROR(SEARCH("BAJO",AZ8)))</formula>
    </cfRule>
  </conditionalFormatting>
  <conditionalFormatting sqref="AZ8">
    <cfRule type="cellIs" dxfId="573" priority="100" operator="equal">
      <formula>"INSIGNIFICANTE"</formula>
    </cfRule>
    <cfRule type="cellIs" dxfId="572" priority="101" operator="equal">
      <formula>"MENOR"</formula>
    </cfRule>
    <cfRule type="cellIs" dxfId="571" priority="102" operator="equal">
      <formula>"MODERADO"</formula>
    </cfRule>
    <cfRule type="cellIs" dxfId="570" priority="103" operator="equal">
      <formula>"MAYOR"</formula>
    </cfRule>
    <cfRule type="cellIs" dxfId="569" priority="104" operator="equal">
      <formula>"CATASTRÓFICO"</formula>
    </cfRule>
  </conditionalFormatting>
  <conditionalFormatting sqref="I10">
    <cfRule type="cellIs" dxfId="568" priority="95" operator="equal">
      <formula>"RARA VEZ"</formula>
    </cfRule>
    <cfRule type="cellIs" dxfId="567" priority="96" operator="equal">
      <formula>"IMPROBABLE"</formula>
    </cfRule>
    <cfRule type="cellIs" dxfId="566" priority="97" operator="equal">
      <formula>"POSIBLE"</formula>
    </cfRule>
    <cfRule type="cellIs" dxfId="565" priority="98" operator="equal">
      <formula>"PROBABLE"</formula>
    </cfRule>
    <cfRule type="cellIs" dxfId="564" priority="99" operator="equal">
      <formula>"CASI SEGURO"</formula>
    </cfRule>
  </conditionalFormatting>
  <conditionalFormatting sqref="K10:L10">
    <cfRule type="containsText" dxfId="563" priority="92" stopIfTrue="1" operator="containsText" text="ALTA">
      <formula>NOT(ISERROR(SEARCH("ALTA",K10)))</formula>
    </cfRule>
    <cfRule type="containsText" dxfId="562" priority="93" stopIfTrue="1" operator="containsText" text="MEDIA">
      <formula>NOT(ISERROR(SEARCH("MEDIA",K10)))</formula>
    </cfRule>
    <cfRule type="containsText" dxfId="561" priority="94" stopIfTrue="1" operator="containsText" text="BAJA">
      <formula>NOT(ISERROR(SEARCH("BAJA",K10)))</formula>
    </cfRule>
  </conditionalFormatting>
  <conditionalFormatting sqref="K10:L10">
    <cfRule type="containsText" dxfId="560" priority="87" stopIfTrue="1" operator="containsText" text="ALTO">
      <formula>NOT(ISERROR(SEARCH("ALTO",K10)))</formula>
    </cfRule>
    <cfRule type="containsText" dxfId="559" priority="88" stopIfTrue="1" operator="containsText" text="ALTO">
      <formula>NOT(ISERROR(SEARCH("ALTO",K10)))</formula>
    </cfRule>
    <cfRule type="containsText" dxfId="558" priority="89" stopIfTrue="1" operator="containsText" text="MEDIO">
      <formula>NOT(ISERROR(SEARCH("MEDIO",K10)))</formula>
    </cfRule>
    <cfRule type="containsText" dxfId="557" priority="90" stopIfTrue="1" operator="containsText" text="MEDIO">
      <formula>NOT(ISERROR(SEARCH("MEDIO",K10)))</formula>
    </cfRule>
    <cfRule type="containsText" dxfId="556" priority="91" stopIfTrue="1" operator="containsText" text="BAJO">
      <formula>NOT(ISERROR(SEARCH("BAJO",K10)))</formula>
    </cfRule>
  </conditionalFormatting>
  <conditionalFormatting sqref="K10:L10">
    <cfRule type="cellIs" dxfId="555" priority="82" operator="equal">
      <formula>"INSIGNIFICANTE"</formula>
    </cfRule>
    <cfRule type="cellIs" dxfId="554" priority="83" operator="equal">
      <formula>"MENOR"</formula>
    </cfRule>
    <cfRule type="cellIs" dxfId="553" priority="84" operator="equal">
      <formula>"MODERADO"</formula>
    </cfRule>
    <cfRule type="cellIs" dxfId="552" priority="85" operator="equal">
      <formula>"MAYOR"</formula>
    </cfRule>
    <cfRule type="cellIs" dxfId="551" priority="86" operator="equal">
      <formula>"CATASTRÓFICO"</formula>
    </cfRule>
  </conditionalFormatting>
  <conditionalFormatting sqref="M10">
    <cfRule type="cellIs" dxfId="550" priority="57" operator="equal">
      <formula>"EXTREMA 5:5"</formula>
    </cfRule>
    <cfRule type="cellIs" dxfId="549" priority="58" operator="equal">
      <formula>"EXTREMA 4:5"</formula>
    </cfRule>
    <cfRule type="cellIs" dxfId="548" priority="59" operator="equal">
      <formula>"EXTREMA 3:5"</formula>
    </cfRule>
    <cfRule type="cellIs" dxfId="547" priority="60" operator="equal">
      <formula>"EXTREMA 2:5"</formula>
    </cfRule>
    <cfRule type="cellIs" dxfId="546" priority="61" operator="equal">
      <formula>"EXTREMA 5:4"</formula>
    </cfRule>
    <cfRule type="cellIs" dxfId="545" priority="62" operator="equal">
      <formula>"EXTREMA 4:4"</formula>
    </cfRule>
    <cfRule type="cellIs" dxfId="544" priority="63" operator="equal">
      <formula>"EXTREMA 3:4"</formula>
    </cfRule>
    <cfRule type="cellIs" dxfId="543" priority="64" operator="equal">
      <formula>"EXTREMA 5:3"</formula>
    </cfRule>
    <cfRule type="cellIs" dxfId="542" priority="65" operator="equal">
      <formula>"ALTA 1:5"</formula>
    </cfRule>
    <cfRule type="cellIs" dxfId="541" priority="66" operator="equal">
      <formula>"ALTA 2:4"</formula>
    </cfRule>
    <cfRule type="cellIs" dxfId="540" priority="67" operator="equal">
      <formula>"ALTA 1:4"</formula>
    </cfRule>
    <cfRule type="cellIs" dxfId="539" priority="68" operator="equal">
      <formula>"ALTA 4:3"</formula>
    </cfRule>
    <cfRule type="cellIs" dxfId="538" priority="69" operator="equal">
      <formula>"ALTA 3:3"</formula>
    </cfRule>
    <cfRule type="cellIs" dxfId="537" priority="70" operator="equal">
      <formula>"ALTA 5:2"</formula>
    </cfRule>
    <cfRule type="cellIs" dxfId="536" priority="71" operator="equal">
      <formula>"ALTA 4:2"</formula>
    </cfRule>
    <cfRule type="cellIs" dxfId="535" priority="72" operator="equal">
      <formula>"ALTA 5:1"</formula>
    </cfRule>
    <cfRule type="cellIs" dxfId="534" priority="73" operator="equal">
      <formula>"MODERADA 2:3"</formula>
    </cfRule>
    <cfRule type="cellIs" dxfId="533" priority="74" operator="equal">
      <formula>"MODERADA 1:3"</formula>
    </cfRule>
    <cfRule type="cellIs" dxfId="532" priority="75" operator="equal">
      <formula>"MODERADA 3:2"</formula>
    </cfRule>
    <cfRule type="cellIs" dxfId="531" priority="76" operator="equal">
      <formula>"MODERADA 4:1"</formula>
    </cfRule>
    <cfRule type="cellIs" dxfId="530" priority="77" operator="equal">
      <formula>"BAJA 2:2"</formula>
    </cfRule>
    <cfRule type="cellIs" dxfId="529" priority="78" operator="equal">
      <formula>"BAJA 1:2"</formula>
    </cfRule>
    <cfRule type="cellIs" dxfId="528" priority="79" operator="equal">
      <formula>"BAJA 3:1"</formula>
    </cfRule>
    <cfRule type="cellIs" dxfId="527" priority="80" operator="equal">
      <formula>"BAJA 2:1"</formula>
    </cfRule>
    <cfRule type="cellIs" dxfId="526" priority="81" operator="equal">
      <formula>"BAJA 1:1"</formula>
    </cfRule>
  </conditionalFormatting>
  <conditionalFormatting sqref="AV10">
    <cfRule type="cellIs" dxfId="525" priority="52" operator="equal">
      <formula>"RARA VEZ"</formula>
    </cfRule>
    <cfRule type="cellIs" dxfId="524" priority="53" operator="equal">
      <formula>"IMPROBABLE"</formula>
    </cfRule>
    <cfRule type="cellIs" dxfId="523" priority="54" operator="equal">
      <formula>"POSIBLE"</formula>
    </cfRule>
    <cfRule type="cellIs" dxfId="522" priority="55" operator="equal">
      <formula>"PROBABLE"</formula>
    </cfRule>
    <cfRule type="cellIs" dxfId="521" priority="56" operator="equal">
      <formula>"CASI SEGURO"</formula>
    </cfRule>
  </conditionalFormatting>
  <conditionalFormatting sqref="AY10">
    <cfRule type="containsText" dxfId="520" priority="49" stopIfTrue="1" operator="containsText" text="ALTA">
      <formula>NOT(ISERROR(SEARCH("ALTA",AY10)))</formula>
    </cfRule>
    <cfRule type="containsText" dxfId="519" priority="50" stopIfTrue="1" operator="containsText" text="MEDIA">
      <formula>NOT(ISERROR(SEARCH("MEDIA",AY10)))</formula>
    </cfRule>
    <cfRule type="containsText" dxfId="518" priority="51" stopIfTrue="1" operator="containsText" text="BAJA">
      <formula>NOT(ISERROR(SEARCH("BAJA",AY10)))</formula>
    </cfRule>
  </conditionalFormatting>
  <conditionalFormatting sqref="AY10">
    <cfRule type="containsText" dxfId="517" priority="44" stopIfTrue="1" operator="containsText" text="ALTO">
      <formula>NOT(ISERROR(SEARCH("ALTO",AY10)))</formula>
    </cfRule>
    <cfRule type="containsText" dxfId="516" priority="45" stopIfTrue="1" operator="containsText" text="ALTO">
      <formula>NOT(ISERROR(SEARCH("ALTO",AY10)))</formula>
    </cfRule>
    <cfRule type="containsText" dxfId="515" priority="46" stopIfTrue="1" operator="containsText" text="MEDIO">
      <formula>NOT(ISERROR(SEARCH("MEDIO",AY10)))</formula>
    </cfRule>
    <cfRule type="containsText" dxfId="514" priority="47" stopIfTrue="1" operator="containsText" text="MEDIO">
      <formula>NOT(ISERROR(SEARCH("MEDIO",AY10)))</formula>
    </cfRule>
    <cfRule type="containsText" dxfId="513" priority="48" stopIfTrue="1" operator="containsText" text="BAJO">
      <formula>NOT(ISERROR(SEARCH("BAJO",AY10)))</formula>
    </cfRule>
  </conditionalFormatting>
  <conditionalFormatting sqref="AY10">
    <cfRule type="cellIs" dxfId="512" priority="39" operator="equal">
      <formula>"INSIGNIFICANTE"</formula>
    </cfRule>
    <cfRule type="cellIs" dxfId="511" priority="40" operator="equal">
      <formula>"MENOR"</formula>
    </cfRule>
    <cfRule type="cellIs" dxfId="510" priority="41" operator="equal">
      <formula>"MODERADO"</formula>
    </cfRule>
    <cfRule type="cellIs" dxfId="509" priority="42" operator="equal">
      <formula>"MAYOR"</formula>
    </cfRule>
    <cfRule type="cellIs" dxfId="508" priority="43" operator="equal">
      <formula>"CATASTRÓFICO"</formula>
    </cfRule>
  </conditionalFormatting>
  <conditionalFormatting sqref="BA10">
    <cfRule type="cellIs" dxfId="507" priority="14" operator="equal">
      <formula>"EXTREMA 5:5"</formula>
    </cfRule>
    <cfRule type="cellIs" dxfId="506" priority="15" operator="equal">
      <formula>"EXTREMA 4:5"</formula>
    </cfRule>
    <cfRule type="cellIs" dxfId="505" priority="16" operator="equal">
      <formula>"EXTREMA 3:5"</formula>
    </cfRule>
    <cfRule type="cellIs" dxfId="504" priority="17" operator="equal">
      <formula>"EXTREMA 2:5"</formula>
    </cfRule>
    <cfRule type="cellIs" dxfId="503" priority="18" operator="equal">
      <formula>"EXTREMA 5:4"</formula>
    </cfRule>
    <cfRule type="cellIs" dxfId="502" priority="19" operator="equal">
      <formula>"EXTREMA 4:4"</formula>
    </cfRule>
    <cfRule type="cellIs" dxfId="501" priority="20" operator="equal">
      <formula>"EXTREMA 3:4"</formula>
    </cfRule>
    <cfRule type="cellIs" dxfId="500" priority="21" operator="equal">
      <formula>"EXTREMA 5:3"</formula>
    </cfRule>
    <cfRule type="cellIs" dxfId="499" priority="22" operator="equal">
      <formula>"ALTA 1:5"</formula>
    </cfRule>
    <cfRule type="cellIs" dxfId="498" priority="23" operator="equal">
      <formula>"ALTA 2:4"</formula>
    </cfRule>
    <cfRule type="cellIs" dxfId="497" priority="24" operator="equal">
      <formula>"ALTA 1:4"</formula>
    </cfRule>
    <cfRule type="cellIs" dxfId="496" priority="25" operator="equal">
      <formula>"ALTA 4:3"</formula>
    </cfRule>
    <cfRule type="cellIs" dxfId="495" priority="26" operator="equal">
      <formula>"ALTA 3:3"</formula>
    </cfRule>
    <cfRule type="cellIs" dxfId="494" priority="27" operator="equal">
      <formula>"ALTA 5:2"</formula>
    </cfRule>
    <cfRule type="cellIs" dxfId="493" priority="28" operator="equal">
      <formula>"ALTA 4:2"</formula>
    </cfRule>
    <cfRule type="cellIs" dxfId="492" priority="29" operator="equal">
      <formula>"ALTA 5:1"</formula>
    </cfRule>
    <cfRule type="cellIs" dxfId="491" priority="30" operator="equal">
      <formula>"MODERADA 2:3"</formula>
    </cfRule>
    <cfRule type="cellIs" dxfId="490" priority="31" operator="equal">
      <formula>"MODERADA 1:3"</formula>
    </cfRule>
    <cfRule type="cellIs" dxfId="489" priority="32" operator="equal">
      <formula>"MODERADA 3:2"</formula>
    </cfRule>
    <cfRule type="cellIs" dxfId="488" priority="33" operator="equal">
      <formula>"MODERADA 4:1"</formula>
    </cfRule>
    <cfRule type="cellIs" dxfId="487" priority="34" operator="equal">
      <formula>"BAJA 2:2"</formula>
    </cfRule>
    <cfRule type="cellIs" dxfId="486" priority="35" operator="equal">
      <formula>"BAJA 1:2"</formula>
    </cfRule>
    <cfRule type="cellIs" dxfId="485" priority="36" operator="equal">
      <formula>"BAJA 3:1"</formula>
    </cfRule>
    <cfRule type="cellIs" dxfId="484" priority="37" operator="equal">
      <formula>"BAJA 2:1"</formula>
    </cfRule>
    <cfRule type="cellIs" dxfId="483" priority="38" operator="equal">
      <formula>"BAJA 1:1"</formula>
    </cfRule>
  </conditionalFormatting>
  <conditionalFormatting sqref="AZ10">
    <cfRule type="containsText" dxfId="482" priority="11" stopIfTrue="1" operator="containsText" text="ALTA">
      <formula>NOT(ISERROR(SEARCH("ALTA",AZ10)))</formula>
    </cfRule>
    <cfRule type="containsText" dxfId="481" priority="12" stopIfTrue="1" operator="containsText" text="MEDIA">
      <formula>NOT(ISERROR(SEARCH("MEDIA",AZ10)))</formula>
    </cfRule>
    <cfRule type="containsText" dxfId="480" priority="13" stopIfTrue="1" operator="containsText" text="BAJA">
      <formula>NOT(ISERROR(SEARCH("BAJA",AZ10)))</formula>
    </cfRule>
  </conditionalFormatting>
  <conditionalFormatting sqref="AZ10">
    <cfRule type="containsText" dxfId="479" priority="6" stopIfTrue="1" operator="containsText" text="ALTO">
      <formula>NOT(ISERROR(SEARCH("ALTO",AZ10)))</formula>
    </cfRule>
    <cfRule type="containsText" dxfId="478" priority="7" stopIfTrue="1" operator="containsText" text="ALTO">
      <formula>NOT(ISERROR(SEARCH("ALTO",AZ10)))</formula>
    </cfRule>
    <cfRule type="containsText" dxfId="477" priority="8" stopIfTrue="1" operator="containsText" text="MEDIO">
      <formula>NOT(ISERROR(SEARCH("MEDIO",AZ10)))</formula>
    </cfRule>
    <cfRule type="containsText" dxfId="476" priority="9" stopIfTrue="1" operator="containsText" text="MEDIO">
      <formula>NOT(ISERROR(SEARCH("MEDIO",AZ10)))</formula>
    </cfRule>
    <cfRule type="containsText" dxfId="475" priority="10" stopIfTrue="1" operator="containsText" text="BAJO">
      <formula>NOT(ISERROR(SEARCH("BAJO",AZ10)))</formula>
    </cfRule>
  </conditionalFormatting>
  <conditionalFormatting sqref="AZ10">
    <cfRule type="cellIs" dxfId="474" priority="1" operator="equal">
      <formula>"INSIGNIFICANTE"</formula>
    </cfRule>
    <cfRule type="cellIs" dxfId="473" priority="2" operator="equal">
      <formula>"MENOR"</formula>
    </cfRule>
    <cfRule type="cellIs" dxfId="472" priority="3" operator="equal">
      <formula>"MODERADO"</formula>
    </cfRule>
    <cfRule type="cellIs" dxfId="471" priority="4" operator="equal">
      <formula>"MAYOR"</formula>
    </cfRule>
    <cfRule type="cellIs" dxfId="470" priority="5" operator="equal">
      <formula>"CATASTRÓFICO"</formula>
    </cfRule>
  </conditionalFormatting>
  <dataValidations count="15">
    <dataValidation type="list" allowBlank="1" showInputMessage="1" showErrorMessage="1" prompt="Seleccione el tipo de riesgo de acuerdo a la lista desplegable" sqref="G8:G11">
      <formula1>$AH$12:$AH$21</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H10 AU10">
      <formula1>$AI$12:$AI$16</formula1>
    </dataValidation>
    <dataValidation errorStyle="warning" allowBlank="1" errorTitle="ERROR DE CALIFICACION" error="Califique:_x000a_1 para BAJO_x000a_2 para MEDIO_x000a_3 para ALTO" promptTitle="CALIFIQUE" prompt="1 - BAJO_x000a_2 - MEDIO_x000a_3 - ALTO" sqref="K8:L8 I8 AV8 AY8:AZ8 K10:L10 I10 AV10 AY10:AZ10"/>
    <dataValidation type="list" allowBlank="1" showInputMessage="1" showErrorMessage="1" promptTitle="CALIFIQUE" prompt="1 - Insignificante_x000a_2 - Menor_x000a_3 - Moderado_x000a_4 - Mayor_x000a_5 - Catastrófico" sqref="J8 AX8 J10 AX10">
      <formula1>$AI$12:$AI$16</formula1>
    </dataValidation>
    <dataValidation type="list" allowBlank="1" showInputMessage="1" showErrorMessage="1" sqref="S8:S11">
      <formula1>$S$14:$S$17</formula1>
    </dataValidation>
    <dataValidation type="list" allowBlank="1" showInputMessage="1" showErrorMessage="1" sqref="AC8:AC11">
      <formula1>$AC$82:$AC$83</formula1>
    </dataValidation>
    <dataValidation type="list" allowBlank="1" showInputMessage="1" showErrorMessage="1" sqref="AE8:AE11">
      <formula1>$AE$82:$AE$83</formula1>
    </dataValidation>
    <dataValidation type="list" allowBlank="1" showInputMessage="1" showErrorMessage="1" sqref="AI8:AI11">
      <formula1>$AI$82:$AI$83</formula1>
    </dataValidation>
    <dataValidation type="list" allowBlank="1" showInputMessage="1" showErrorMessage="1" sqref="AK8:AK11">
      <formula1>$AK$82:$AK$83</formula1>
    </dataValidation>
    <dataValidation type="list" allowBlank="1" showInputMessage="1" showErrorMessage="1" sqref="AS8:AS11">
      <formula1>$AQ$82:$AQ$84</formula1>
    </dataValidation>
    <dataValidation type="list" allowBlank="1" showInputMessage="1" showErrorMessage="1" sqref="AW8:AW11 AT8:AT11">
      <formula1>$AT$82:$AT$84</formula1>
    </dataValidation>
    <dataValidation type="list" allowBlank="1" showInputMessage="1" showErrorMessage="1" sqref="AM8:AM11">
      <formula1>$AM$65:$AM$67</formula1>
    </dataValidation>
    <dataValidation type="list" allowBlank="1" showInputMessage="1" showErrorMessage="1" sqref="AG8:AG11">
      <formula1>$AG$65:$AG$67</formula1>
    </dataValidation>
    <dataValidation type="list" allowBlank="1" showInputMessage="1" showErrorMessage="1" sqref="AA8:AA11">
      <formula1>$AA$65:$AA$66</formula1>
    </dataValidation>
    <dataValidation type="list" allowBlank="1" showInputMessage="1" showErrorMessage="1" sqref="AR8:AR11 AQ9 AQ11">
      <formula1>$AQ$65:$AQ$67</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A105"/>
  <sheetViews>
    <sheetView showGridLines="0" zoomScale="55" zoomScaleNormal="55" zoomScaleSheetLayoutView="55" workbookViewId="0">
      <selection activeCell="A6" sqref="A6:A20"/>
    </sheetView>
  </sheetViews>
  <sheetFormatPr baseColWidth="10" defaultRowHeight="15"/>
  <cols>
    <col min="1" max="1" width="17" style="142" customWidth="1"/>
    <col min="2" max="3" width="22.21875" style="142" customWidth="1"/>
    <col min="4" max="4" width="26.44140625" style="142" customWidth="1"/>
    <col min="5" max="6" width="22.77734375" style="142" customWidth="1"/>
    <col min="7" max="7" width="19.44140625" style="142" customWidth="1"/>
    <col min="8" max="9" width="17.44140625" style="142" customWidth="1"/>
    <col min="10" max="10" width="11.5546875" style="142" customWidth="1"/>
    <col min="11" max="12" width="15" style="142" customWidth="1"/>
    <col min="13" max="13" width="13.88671875" style="142" customWidth="1"/>
    <col min="14" max="18" width="11.5546875" style="142" customWidth="1"/>
    <col min="19" max="20" width="29.44140625" style="142" customWidth="1"/>
    <col min="21" max="21" width="15.5546875" style="142" customWidth="1"/>
    <col min="22" max="22" width="27.109375" style="142" customWidth="1"/>
    <col min="23" max="23" width="29.6640625" style="142" customWidth="1"/>
    <col min="24" max="24" width="24.109375" style="142" customWidth="1"/>
    <col min="25" max="25" width="11.5546875" style="142" customWidth="1"/>
    <col min="26" max="26" width="20.88671875" style="142" customWidth="1"/>
    <col min="27" max="27" width="16.33203125" style="142" customWidth="1"/>
    <col min="28" max="28" width="4.5546875" style="142" customWidth="1"/>
    <col min="29" max="29" width="13.33203125" style="142" customWidth="1"/>
    <col min="30" max="30" width="4.6640625" style="142" customWidth="1"/>
    <col min="31" max="31" width="14.33203125" style="142" customWidth="1"/>
    <col min="32" max="32" width="4.5546875" style="142" customWidth="1"/>
    <col min="33" max="33" width="20.21875" style="142" customWidth="1"/>
    <col min="34" max="34" width="2.21875" style="142" customWidth="1"/>
    <col min="35" max="35" width="13.6640625" style="142" customWidth="1"/>
    <col min="36" max="36" width="5.109375" style="142" customWidth="1"/>
    <col min="37" max="37" width="17.21875" style="142" customWidth="1"/>
    <col min="38" max="38" width="3.77734375" style="142" customWidth="1"/>
    <col min="39" max="39" width="16.109375" style="142" customWidth="1"/>
    <col min="40" max="40" width="4.88671875" style="142" customWidth="1"/>
    <col min="41" max="42" width="11.5546875" style="142" customWidth="1"/>
    <col min="43" max="43" width="12.77734375" style="142" customWidth="1"/>
    <col min="44" max="44" width="11.5546875" style="142" customWidth="1"/>
    <col min="45" max="45" width="15.44140625" style="142" customWidth="1"/>
    <col min="46" max="46" width="12.6640625" style="142" customWidth="1"/>
    <col min="47" max="50" width="11.5546875" style="142" customWidth="1"/>
    <col min="51" max="52" width="15" style="142" customWidth="1"/>
    <col min="53" max="53" width="12.5546875" style="142" customWidth="1"/>
    <col min="54" max="58" width="11.5546875" style="142" customWidth="1"/>
    <col min="59" max="59" width="13.88671875" style="142" customWidth="1"/>
    <col min="60" max="62" width="11.5546875" style="142" customWidth="1"/>
    <col min="63" max="63" width="12.5546875" style="142" customWidth="1"/>
    <col min="64" max="68" width="11.5546875" style="142" customWidth="1"/>
    <col min="69" max="69" width="15.88671875" style="142" customWidth="1"/>
    <col min="70" max="70" width="20.88671875" style="142" customWidth="1"/>
    <col min="71" max="71" width="18.109375" style="142" customWidth="1"/>
    <col min="72" max="72" width="23.44140625" style="142" customWidth="1"/>
    <col min="73" max="74" width="17.6640625" style="142" customWidth="1"/>
    <col min="75" max="75" width="31.5546875" style="142" customWidth="1"/>
    <col min="76" max="76" width="32.77734375" style="142" customWidth="1"/>
    <col min="77" max="79" width="11.5546875" style="142" customWidth="1"/>
    <col min="80" max="16384" width="11.5546875" style="142"/>
  </cols>
  <sheetData>
    <row r="1" spans="1:79" ht="27.75" customHeight="1">
      <c r="A1" s="689"/>
      <c r="B1" s="690" t="s">
        <v>0</v>
      </c>
      <c r="C1" s="690"/>
      <c r="D1" s="690"/>
      <c r="E1" s="690"/>
      <c r="F1" s="690"/>
      <c r="G1" s="690"/>
      <c r="H1" s="690"/>
      <c r="I1" s="141"/>
      <c r="J1" s="141"/>
      <c r="K1" s="141"/>
      <c r="L1" s="141"/>
      <c r="AZ1" s="141"/>
    </row>
    <row r="2" spans="1:79" ht="27.75" customHeight="1">
      <c r="A2" s="689"/>
      <c r="B2" s="691" t="s">
        <v>189</v>
      </c>
      <c r="C2" s="691"/>
      <c r="D2" s="691"/>
      <c r="E2" s="691"/>
      <c r="F2" s="691"/>
      <c r="G2" s="691"/>
      <c r="H2" s="691"/>
      <c r="I2" s="141"/>
      <c r="J2" s="141"/>
      <c r="K2" s="141"/>
      <c r="L2" s="141"/>
      <c r="AZ2" s="141"/>
    </row>
    <row r="3" spans="1:79" ht="27.75" customHeight="1">
      <c r="A3" s="689"/>
      <c r="B3" s="690" t="s">
        <v>2</v>
      </c>
      <c r="C3" s="690"/>
      <c r="D3" s="690"/>
      <c r="E3" s="690"/>
      <c r="F3" s="690"/>
      <c r="G3" s="690"/>
      <c r="H3" s="690"/>
      <c r="I3" s="141"/>
      <c r="J3" s="141"/>
      <c r="K3" s="141"/>
      <c r="L3" s="141"/>
      <c r="AZ3" s="141"/>
    </row>
    <row r="4" spans="1:79" ht="18.75" customHeight="1">
      <c r="E4" s="144"/>
      <c r="F4" s="144"/>
      <c r="G4" s="145"/>
      <c r="H4" s="141"/>
      <c r="I4" s="141"/>
      <c r="J4" s="141"/>
      <c r="K4" s="141"/>
      <c r="L4" s="141"/>
      <c r="AZ4" s="141"/>
    </row>
    <row r="5" spans="1:79" s="147" customFormat="1" ht="15" customHeight="1">
      <c r="A5" s="692" t="s">
        <v>190</v>
      </c>
      <c r="B5" s="692" t="s">
        <v>191</v>
      </c>
      <c r="C5" s="692" t="s">
        <v>192</v>
      </c>
      <c r="D5" s="693" t="s">
        <v>193</v>
      </c>
      <c r="E5" s="693"/>
      <c r="F5" s="693"/>
      <c r="G5" s="693"/>
      <c r="H5" s="693"/>
      <c r="I5" s="693"/>
      <c r="J5" s="693"/>
      <c r="K5" s="693"/>
      <c r="L5" s="693"/>
      <c r="M5" s="693"/>
      <c r="N5" s="146"/>
      <c r="O5" s="146"/>
      <c r="P5" s="146"/>
      <c r="Q5" s="146"/>
      <c r="R5" s="146"/>
      <c r="S5" s="693" t="s">
        <v>194</v>
      </c>
      <c r="T5" s="696" t="s">
        <v>195</v>
      </c>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4" t="s">
        <v>196</v>
      </c>
      <c r="AU5" s="694"/>
      <c r="AV5" s="694"/>
      <c r="AW5" s="694"/>
      <c r="AX5" s="694"/>
      <c r="AY5" s="694"/>
      <c r="AZ5" s="694"/>
      <c r="BA5" s="694"/>
      <c r="BB5" s="146"/>
      <c r="BC5" s="146"/>
      <c r="BD5" s="146"/>
      <c r="BE5" s="146"/>
      <c r="BF5" s="146"/>
      <c r="BG5" s="683" t="s">
        <v>363</v>
      </c>
      <c r="BH5" s="683"/>
      <c r="BI5" s="683"/>
      <c r="BJ5" s="683"/>
      <c r="BK5" s="683"/>
      <c r="BL5" s="684" t="s">
        <v>198</v>
      </c>
      <c r="BM5" s="684"/>
      <c r="BN5" s="684"/>
      <c r="BO5" s="684"/>
      <c r="BP5" s="684"/>
      <c r="BQ5" s="684"/>
      <c r="BR5" s="773" t="s">
        <v>199</v>
      </c>
      <c r="BS5" s="773"/>
      <c r="BT5" s="773"/>
      <c r="BU5" s="784" t="s">
        <v>200</v>
      </c>
      <c r="BV5" s="785"/>
      <c r="BW5" s="785"/>
      <c r="BX5" s="786"/>
      <c r="BY5" s="773" t="s">
        <v>201</v>
      </c>
      <c r="BZ5" s="773"/>
      <c r="CA5" s="773"/>
    </row>
    <row r="6" spans="1:79" s="147" customFormat="1" ht="15" customHeight="1">
      <c r="A6" s="692"/>
      <c r="B6" s="692"/>
      <c r="C6" s="692"/>
      <c r="D6" s="693" t="s">
        <v>202</v>
      </c>
      <c r="E6" s="693" t="s">
        <v>364</v>
      </c>
      <c r="F6" s="693" t="s">
        <v>204</v>
      </c>
      <c r="G6" s="699" t="s">
        <v>205</v>
      </c>
      <c r="H6" s="693" t="s">
        <v>206</v>
      </c>
      <c r="I6" s="693"/>
      <c r="J6" s="693" t="s">
        <v>207</v>
      </c>
      <c r="K6" s="693"/>
      <c r="L6" s="424"/>
      <c r="M6" s="693" t="s">
        <v>208</v>
      </c>
      <c r="N6" s="146"/>
      <c r="O6" s="146"/>
      <c r="P6" s="146"/>
      <c r="Q6" s="146"/>
      <c r="R6" s="146"/>
      <c r="S6" s="693"/>
      <c r="T6" s="695" t="s">
        <v>209</v>
      </c>
      <c r="U6" s="695"/>
      <c r="V6" s="695"/>
      <c r="W6" s="695"/>
      <c r="X6" s="695"/>
      <c r="Y6" s="695"/>
      <c r="Z6" s="695"/>
      <c r="AA6" s="688" t="s">
        <v>210</v>
      </c>
      <c r="AB6" s="688"/>
      <c r="AC6" s="688"/>
      <c r="AD6" s="688"/>
      <c r="AE6" s="688"/>
      <c r="AF6" s="688"/>
      <c r="AG6" s="688"/>
      <c r="AH6" s="688"/>
      <c r="AI6" s="688"/>
      <c r="AJ6" s="688"/>
      <c r="AK6" s="688"/>
      <c r="AL6" s="688"/>
      <c r="AM6" s="688"/>
      <c r="AN6" s="688"/>
      <c r="AO6" s="688"/>
      <c r="AP6" s="688"/>
      <c r="AQ6" s="687" t="s">
        <v>211</v>
      </c>
      <c r="AR6" s="687" t="s">
        <v>212</v>
      </c>
      <c r="AS6" s="687" t="s">
        <v>213</v>
      </c>
      <c r="AT6" s="694"/>
      <c r="AU6" s="694"/>
      <c r="AV6" s="694"/>
      <c r="AW6" s="694"/>
      <c r="AX6" s="694"/>
      <c r="AY6" s="694"/>
      <c r="AZ6" s="694"/>
      <c r="BA6" s="694"/>
      <c r="BB6" s="146"/>
      <c r="BC6" s="146"/>
      <c r="BD6" s="146"/>
      <c r="BE6" s="146"/>
      <c r="BF6" s="146"/>
      <c r="BG6" s="683"/>
      <c r="BH6" s="683"/>
      <c r="BI6" s="683"/>
      <c r="BJ6" s="683"/>
      <c r="BK6" s="683"/>
      <c r="BL6" s="684"/>
      <c r="BM6" s="684"/>
      <c r="BN6" s="684"/>
      <c r="BO6" s="684"/>
      <c r="BP6" s="684"/>
      <c r="BQ6" s="684"/>
      <c r="BR6" s="773"/>
      <c r="BS6" s="773"/>
      <c r="BT6" s="773"/>
      <c r="BU6" s="787"/>
      <c r="BV6" s="788"/>
      <c r="BW6" s="788"/>
      <c r="BX6" s="789"/>
      <c r="BY6" s="773"/>
      <c r="BZ6" s="773"/>
      <c r="CA6" s="773"/>
    </row>
    <row r="7" spans="1:79" s="147" customFormat="1" ht="168" customHeight="1">
      <c r="A7" s="692"/>
      <c r="B7" s="692"/>
      <c r="C7" s="692"/>
      <c r="D7" s="693"/>
      <c r="E7" s="693"/>
      <c r="F7" s="693"/>
      <c r="G7" s="699"/>
      <c r="H7" s="693"/>
      <c r="I7" s="693"/>
      <c r="J7" s="693"/>
      <c r="K7" s="693"/>
      <c r="L7" s="424"/>
      <c r="M7" s="693"/>
      <c r="N7" s="149" t="s">
        <v>214</v>
      </c>
      <c r="O7" s="149" t="s">
        <v>215</v>
      </c>
      <c r="P7" s="149" t="s">
        <v>216</v>
      </c>
      <c r="Q7" s="149" t="s">
        <v>217</v>
      </c>
      <c r="R7" s="149" t="s">
        <v>218</v>
      </c>
      <c r="S7" s="693"/>
      <c r="T7" s="150" t="s">
        <v>219</v>
      </c>
      <c r="U7" s="150" t="s">
        <v>220</v>
      </c>
      <c r="V7" s="150" t="s">
        <v>221</v>
      </c>
      <c r="W7" s="150" t="s">
        <v>222</v>
      </c>
      <c r="X7" s="150" t="s">
        <v>223</v>
      </c>
      <c r="Y7" s="150" t="s">
        <v>224</v>
      </c>
      <c r="Z7" s="150" t="s">
        <v>225</v>
      </c>
      <c r="AA7" s="425" t="s">
        <v>226</v>
      </c>
      <c r="AB7" s="152" t="s">
        <v>227</v>
      </c>
      <c r="AC7" s="425" t="s">
        <v>228</v>
      </c>
      <c r="AD7" s="152" t="s">
        <v>227</v>
      </c>
      <c r="AE7" s="425" t="s">
        <v>229</v>
      </c>
      <c r="AF7" s="152" t="s">
        <v>227</v>
      </c>
      <c r="AG7" s="425" t="s">
        <v>230</v>
      </c>
      <c r="AH7" s="152" t="s">
        <v>227</v>
      </c>
      <c r="AI7" s="425" t="s">
        <v>231</v>
      </c>
      <c r="AJ7" s="152" t="s">
        <v>227</v>
      </c>
      <c r="AK7" s="152" t="s">
        <v>232</v>
      </c>
      <c r="AL7" s="152" t="s">
        <v>227</v>
      </c>
      <c r="AM7" s="152" t="s">
        <v>233</v>
      </c>
      <c r="AN7" s="152" t="s">
        <v>227</v>
      </c>
      <c r="AO7" s="426" t="s">
        <v>234</v>
      </c>
      <c r="AP7" s="425" t="s">
        <v>235</v>
      </c>
      <c r="AQ7" s="687"/>
      <c r="AR7" s="688"/>
      <c r="AS7" s="688"/>
      <c r="AT7" s="423" t="s">
        <v>236</v>
      </c>
      <c r="AU7" s="694" t="s">
        <v>206</v>
      </c>
      <c r="AV7" s="694"/>
      <c r="AW7" s="423" t="s">
        <v>237</v>
      </c>
      <c r="AX7" s="694" t="s">
        <v>207</v>
      </c>
      <c r="AY7" s="694"/>
      <c r="AZ7" s="424"/>
      <c r="BA7" s="423" t="s">
        <v>238</v>
      </c>
      <c r="BB7" s="149" t="s">
        <v>214</v>
      </c>
      <c r="BC7" s="149" t="s">
        <v>215</v>
      </c>
      <c r="BD7" s="149" t="s">
        <v>216</v>
      </c>
      <c r="BE7" s="149" t="s">
        <v>217</v>
      </c>
      <c r="BF7" s="149" t="s">
        <v>218</v>
      </c>
      <c r="BG7" s="427" t="s">
        <v>239</v>
      </c>
      <c r="BH7" s="427" t="s">
        <v>240</v>
      </c>
      <c r="BI7" s="427" t="s">
        <v>241</v>
      </c>
      <c r="BJ7" s="427" t="s">
        <v>242</v>
      </c>
      <c r="BK7" s="427" t="s">
        <v>243</v>
      </c>
      <c r="BL7" s="156" t="s">
        <v>244</v>
      </c>
      <c r="BM7" s="156" t="s">
        <v>245</v>
      </c>
      <c r="BN7" s="156" t="s">
        <v>240</v>
      </c>
      <c r="BO7" s="156" t="s">
        <v>246</v>
      </c>
      <c r="BP7" s="156" t="s">
        <v>247</v>
      </c>
      <c r="BQ7" s="156" t="s">
        <v>248</v>
      </c>
      <c r="BR7" s="428" t="s">
        <v>249</v>
      </c>
      <c r="BS7" s="428" t="s">
        <v>250</v>
      </c>
      <c r="BT7" s="428" t="s">
        <v>251</v>
      </c>
      <c r="BU7" s="428" t="s">
        <v>249</v>
      </c>
      <c r="BV7" s="428" t="s">
        <v>250</v>
      </c>
      <c r="BW7" s="428" t="s">
        <v>251</v>
      </c>
      <c r="BX7" s="428" t="s">
        <v>1697</v>
      </c>
      <c r="BY7" s="428" t="s">
        <v>249</v>
      </c>
      <c r="BZ7" s="428" t="s">
        <v>250</v>
      </c>
      <c r="CA7" s="428" t="s">
        <v>251</v>
      </c>
    </row>
    <row r="8" spans="1:79" ht="89.25" customHeight="1">
      <c r="A8" s="718" t="s">
        <v>98</v>
      </c>
      <c r="B8" s="718" t="s">
        <v>876</v>
      </c>
      <c r="C8" s="718" t="s">
        <v>877</v>
      </c>
      <c r="D8" s="211" t="s">
        <v>878</v>
      </c>
      <c r="E8" s="718" t="s">
        <v>879</v>
      </c>
      <c r="F8" s="211" t="s">
        <v>880</v>
      </c>
      <c r="G8" s="718" t="s">
        <v>319</v>
      </c>
      <c r="H8" s="716">
        <v>3</v>
      </c>
      <c r="I8" s="717" t="str">
        <f>IF(H8=5,"CASI SEGURO",IF(H8=4,"PROBABLE",IF(H8=3,"POSIBLE",IF(H8=2,"IMPROBABLE","RARA VEZ"))))</f>
        <v>POSIBLE</v>
      </c>
      <c r="J8" s="718">
        <v>2</v>
      </c>
      <c r="K8" s="717" t="str">
        <f>IF(J8=1,"INSIGNIFICANTE",IF(J8=2,"MENOR",IF(J8=3,"MODERADO",IF(J8=4,"MAYOR","CATASTRÓFICO"))))</f>
        <v>MENOR</v>
      </c>
      <c r="L8" s="291">
        <f t="shared" ref="L8:L10" si="0">IF(J8=2,H8+20,IF(J8=3,H8+30,IF(J8=4,H8+40,IF(J8=5,H8+50,H8+10))))</f>
        <v>23</v>
      </c>
      <c r="M8" s="739" t="str">
        <f>IF(J8=1,$N$8,IF(J8=2,$O$8,IF(J8=3,$P$8,IF(J8=4,$Q$8,$R$8))))</f>
        <v>MODERADA 3:2</v>
      </c>
      <c r="N8" s="292" t="str">
        <f>IF($L8=11,"BAJA 1:1",IF($L8=12,"BAJA 2:1",IF($L8=13,"BAJA 3:1",IF($L8=14,"MODERADA 4:1","ALTA 5:1"))))</f>
        <v>ALTA 5:1</v>
      </c>
      <c r="O8" s="293" t="str">
        <f>IF($L8=21,"BAJA 1:2",IF($L8=22,"BAJA 2:2",IF($L8=23,"MODERADA 3:2",IF($L8=24,"ALTA 4:2","ALTA 5:2"))))</f>
        <v>MODERADA 3:2</v>
      </c>
      <c r="P8" s="293" t="str">
        <f>IF($L8=31,"MODERADA 1:3",IF($L8=32,"MODERADA 2:3",IF($L8=33,"ALTA 3:3",IF($L8=34,"ALTA 4:3","EXTREMA 5:3"))))</f>
        <v>EXTREMA 5:3</v>
      </c>
      <c r="Q8" s="293" t="str">
        <f>IF($L8=41,"ALTA 1:4",IF($L8=42,"ALTA 2:4",IF($L8=43,"EXTREMA 3:4",IF($L8=44,"EXTREMA 4:4","EXTREMA 5:4"))))</f>
        <v>EXTREMA 5:4</v>
      </c>
      <c r="R8" s="294" t="str">
        <f>IF($L8=51,"ALTA 1:5",IF($L8=52,"EXTREMA 2:5",IF($L8=53,"EXTREMA 3:5",IF($L8=54,"EXTREMA 4:5","EXTREMA 5:5"))))</f>
        <v>EXTREMA 5:5</v>
      </c>
      <c r="S8" s="718" t="s">
        <v>881</v>
      </c>
      <c r="T8" s="196" t="s">
        <v>882</v>
      </c>
      <c r="U8" s="295" t="s">
        <v>883</v>
      </c>
      <c r="V8" s="295" t="s">
        <v>884</v>
      </c>
      <c r="W8" s="420" t="s">
        <v>885</v>
      </c>
      <c r="X8" s="420" t="s">
        <v>886</v>
      </c>
      <c r="Y8" s="295" t="s">
        <v>887</v>
      </c>
      <c r="Z8" s="421" t="s">
        <v>517</v>
      </c>
      <c r="AA8" s="421" t="s">
        <v>264</v>
      </c>
      <c r="AB8" s="197">
        <f>IF(AA8 = "Asignado",$AB$83,IF(AA8="No asignado",0,""))</f>
        <v>15</v>
      </c>
      <c r="AC8" s="421" t="s">
        <v>265</v>
      </c>
      <c r="AD8" s="421">
        <f>IF(AC8 = "Adecuado",$AB$83,IF(AC8="No adecuado",0,""))</f>
        <v>15</v>
      </c>
      <c r="AE8" s="421" t="s">
        <v>266</v>
      </c>
      <c r="AF8" s="197">
        <f>IF(AE8 = "Oportuna",$AB$83,IF(AE8="Inoportuna",0,""))</f>
        <v>15</v>
      </c>
      <c r="AG8" s="421" t="s">
        <v>267</v>
      </c>
      <c r="AH8" s="197">
        <f>IF(AG8 = "Prevenir",$AB$83,IF(AG8="Detectar",$AB$84,IF(AG8="No es un control",0,"")))</f>
        <v>15</v>
      </c>
      <c r="AI8" s="421" t="s">
        <v>268</v>
      </c>
      <c r="AJ8" s="197">
        <f>IF(AI8 = "Confiable",$AB$83,IF(AI8="No confiable",0,""))</f>
        <v>15</v>
      </c>
      <c r="AK8" s="420" t="s">
        <v>281</v>
      </c>
      <c r="AL8" s="197">
        <f>IF(AK8 = "Se investigan y resuelven oportunamente",$AB$83,IF(AK8="No se investigan y resuelven oportunamente",0,""))</f>
        <v>15</v>
      </c>
      <c r="AM8" s="197" t="s">
        <v>270</v>
      </c>
      <c r="AN8" s="197">
        <f>IF(AM8 = "Completa",$AB$83,IF(AM8="Incompleta",$AB$84,IF(AM8="No existe",0,"")))</f>
        <v>15</v>
      </c>
      <c r="AO8" s="197">
        <f>+AB8+AD8+AF8+AH8+AJ8+AL8+AN8</f>
        <v>105</v>
      </c>
      <c r="AP8" s="197" t="str">
        <f>+IF(AO8&gt;96,"Fuerte",IF(AO8&lt;86,"Débil","Moderado"))</f>
        <v>Fuerte</v>
      </c>
      <c r="AQ8" s="197" t="s">
        <v>333</v>
      </c>
      <c r="AR8" s="197" t="s">
        <v>333</v>
      </c>
      <c r="AS8" s="703" t="s">
        <v>333</v>
      </c>
      <c r="AT8" s="689" t="s">
        <v>272</v>
      </c>
      <c r="AU8" s="726">
        <v>2</v>
      </c>
      <c r="AV8" s="713" t="str">
        <f>IF(AU8=5,"CASI SEGURO",IF(AU8=4,"PROBABLE",IF(AU8=3,"POSIBLE",IF(AU8=2,"IMPROBABLE","RARA VEZ"))))</f>
        <v>IMPROBABLE</v>
      </c>
      <c r="AW8" s="718" t="s">
        <v>299</v>
      </c>
      <c r="AX8" s="689">
        <v>2</v>
      </c>
      <c r="AY8" s="713" t="str">
        <f>IF(AX8=1,"INSIGNIFICANTE",IF(AX8=2,"MENOR",IF(AX8=3,"MODERADO",IF(AX8=4,"MAYOR","CATASTRÓFICO"))))</f>
        <v>MENOR</v>
      </c>
      <c r="AZ8" s="291">
        <f>IF(AX8=2,AU8+20,IF(AX8=3,AU8+30,IF(AX8=4,AU8+40,IF(AX8=5,AU8+50,AU8+10))))</f>
        <v>22</v>
      </c>
      <c r="BA8" s="706" t="str">
        <f>IF(AX8=1,$BB8,IF(AX8=2,$BC$8,IF(AX8=3,$BD$8,IF(AX8=4,$BE$8,$BF$8))))</f>
        <v>BAJA 2:2</v>
      </c>
      <c r="BB8" s="292" t="str">
        <f>IF($AZ8=11,"BAJA 1:1",IF($AZ8=12,"BAJA 2:1",IF($AZ8=13,"BAJA 3:1",IF($AZ8=14,"MODERADA 4:1","ALTA 5:1"))))</f>
        <v>ALTA 5:1</v>
      </c>
      <c r="BC8" s="293" t="str">
        <f>IF($AZ8=21,"BAJA 1:2",IF($AZ8=22,"BAJA 2:2",IF($AZ8=23,"MODERADA 3:2",IF($AZ8=24,"ALTA 4:2","ALTA 5:2"))))</f>
        <v>BAJA 2:2</v>
      </c>
      <c r="BD8" s="293" t="str">
        <f>IF($AZ8=31,"MODERADA 1:3",IF($AZ8=32,"MODERADA 2:3",IF($AZ8=33,"ALTA 3:3",IF($AZ8=34,"ALTA 4:3","EXTREMA 5:3"))))</f>
        <v>EXTREMA 5:3</v>
      </c>
      <c r="BE8" s="293" t="str">
        <f>IF($AZ8=41,"ALTA 1:4",IF($AZ8=42,"ALTA 2:4",IF($AZ8=43,"EXTREMA 3:4",IF($AZ8=44,"EXTREMA 4:4","EXTREMA 5:4"))))</f>
        <v>EXTREMA 5:4</v>
      </c>
      <c r="BF8" s="294" t="str">
        <f>IF($AZ8=51,"ALTA 1:5",IF($AZ8=52,"EXTREMA 2:5",IF($AZ8=53,"EXTREMA 3:5",IF($AZ8=54,"EXTREMA 4:5","EXTREMA 5:5"))))</f>
        <v>EXTREMA 5:5</v>
      </c>
      <c r="BG8" s="718" t="s">
        <v>888</v>
      </c>
      <c r="BH8" s="211"/>
      <c r="BI8" s="211"/>
      <c r="BJ8" s="211"/>
      <c r="BK8" s="211"/>
      <c r="BL8" s="211"/>
      <c r="BM8" s="211"/>
      <c r="BN8" s="211"/>
      <c r="BO8" s="211"/>
      <c r="BP8" s="211"/>
      <c r="BQ8" s="211"/>
      <c r="BR8" s="211"/>
      <c r="BS8" s="211"/>
      <c r="BT8" s="211"/>
      <c r="BU8" s="211"/>
      <c r="BV8" s="211"/>
      <c r="BW8" s="211"/>
      <c r="BX8" s="211"/>
      <c r="BY8" s="211"/>
      <c r="BZ8" s="211"/>
      <c r="CA8" s="211"/>
    </row>
    <row r="9" spans="1:79" ht="210" customHeight="1">
      <c r="A9" s="705"/>
      <c r="B9" s="705"/>
      <c r="C9" s="705"/>
      <c r="D9" s="211" t="s">
        <v>889</v>
      </c>
      <c r="E9" s="705"/>
      <c r="F9" s="211" t="s">
        <v>890</v>
      </c>
      <c r="G9" s="705"/>
      <c r="H9" s="698"/>
      <c r="I9" s="704"/>
      <c r="J9" s="705"/>
      <c r="K9" s="704"/>
      <c r="L9" s="291">
        <f t="shared" si="0"/>
        <v>10</v>
      </c>
      <c r="M9" s="719"/>
      <c r="N9" s="292" t="str">
        <f t="shared" ref="N9:N10" si="1">IF($L9=11,"BAJA 1:1",IF($L9=12,"BAJA 2:1",IF($L9=13,"BAJA 3:1",IF($L9=14,"MODERADA 4:1","ALTA 5:1"))))</f>
        <v>ALTA 5:1</v>
      </c>
      <c r="O9" s="293" t="str">
        <f t="shared" ref="O9:O10" si="2">IF($L9=21,"BAJA 1:2",IF($L9=22,"BAJA 2:2",IF($L9=23,"MODERADA 3:2",IF($L9=24,"ALTA 4:2","ALTA 5:2"))))</f>
        <v>ALTA 5:2</v>
      </c>
      <c r="P9" s="293" t="str">
        <f t="shared" ref="P9:P10" si="3">IF($L9=31,"MODERADA 1:3",IF($L9=32,"MODERADA 2:3",IF($L9=33,"ALTA 3:3",IF($L9=34,"ALTA 4:3","EXTREMA 5:3"))))</f>
        <v>EXTREMA 5:3</v>
      </c>
      <c r="Q9" s="293" t="str">
        <f t="shared" ref="Q9:Q10" si="4">IF($L9=41,"ALTA 1:4",IF($L9=42,"ALTA 2:4",IF($L9=43,"EXTREMA 3:4",IF($L9=44,"EXTREMA 4:4","EXTREMA 5:4"))))</f>
        <v>EXTREMA 5:4</v>
      </c>
      <c r="R9" s="294" t="str">
        <f t="shared" ref="R9:R10" si="5">IF($L9=51,"ALTA 1:5",IF($L9=52,"EXTREMA 2:5",IF($L9=53,"EXTREMA 3:5",IF($L9=54,"EXTREMA 4:5","EXTREMA 5:5"))))</f>
        <v>EXTREMA 5:5</v>
      </c>
      <c r="S9" s="705"/>
      <c r="T9" s="195" t="s">
        <v>891</v>
      </c>
      <c r="U9" s="295" t="s">
        <v>883</v>
      </c>
      <c r="V9" s="295" t="s">
        <v>884</v>
      </c>
      <c r="W9" s="420" t="s">
        <v>892</v>
      </c>
      <c r="X9" s="420" t="s">
        <v>893</v>
      </c>
      <c r="Y9" s="165" t="s">
        <v>894</v>
      </c>
      <c r="Z9" s="422" t="s">
        <v>895</v>
      </c>
      <c r="AA9" s="421" t="s">
        <v>264</v>
      </c>
      <c r="AB9" s="197">
        <f>IF(AA9 = "Asignado",$AB$83,IF(AA9="No asignado",0,""))</f>
        <v>15</v>
      </c>
      <c r="AC9" s="421" t="s">
        <v>265</v>
      </c>
      <c r="AD9" s="421">
        <f>IF(AC9 = "Adecuado",$AB$83,IF(AC9="No adecuado",0,""))</f>
        <v>15</v>
      </c>
      <c r="AE9" s="422" t="s">
        <v>266</v>
      </c>
      <c r="AF9" s="197">
        <f>IF(AE9 = "Oportuna",$AB$83,IF(AE9="Inoportuna",0,""))</f>
        <v>15</v>
      </c>
      <c r="AG9" s="422" t="s">
        <v>337</v>
      </c>
      <c r="AH9" s="197">
        <f>IF(AG9 = "Prevenir",$AB$83,IF(AG9="Detectar",$AB$84,IF(AG9="No es un control",0,"")))</f>
        <v>10</v>
      </c>
      <c r="AI9" s="421" t="s">
        <v>268</v>
      </c>
      <c r="AJ9" s="197">
        <f>IF(AI9 = "Confiable",$AB$83,IF(AI9="No confiable",0,""))</f>
        <v>15</v>
      </c>
      <c r="AK9" s="420" t="s">
        <v>281</v>
      </c>
      <c r="AL9" s="197">
        <f>IF(AK9 = "Se investigan y resuelven oportunamente",$AB$83,IF(AK9="No se investigan y resuelven oportunamente",0,""))</f>
        <v>15</v>
      </c>
      <c r="AM9" s="203" t="s">
        <v>270</v>
      </c>
      <c r="AN9" s="197">
        <f>IF(AM9 = "Completa",$AB$83,IF(AM9="Incompleta",$AB$84,IF(AM9="No existe",0,"")))</f>
        <v>15</v>
      </c>
      <c r="AO9" s="203">
        <f t="shared" ref="AO9:AO10" si="6">+AB9+AD9+AF9+AH9+AJ9+AL9+AN9</f>
        <v>100</v>
      </c>
      <c r="AP9" s="203" t="str">
        <f t="shared" ref="AP9:AP10" si="7">+IF(AO9&gt;96,"Fuerte",IF(AO9&lt;85,"Débil","Moderado"))</f>
        <v>Fuerte</v>
      </c>
      <c r="AQ9" s="203" t="s">
        <v>333</v>
      </c>
      <c r="AR9" s="197" t="s">
        <v>333</v>
      </c>
      <c r="AS9" s="703"/>
      <c r="AT9" s="689"/>
      <c r="AU9" s="726"/>
      <c r="AV9" s="713"/>
      <c r="AW9" s="705"/>
      <c r="AX9" s="689"/>
      <c r="AY9" s="713"/>
      <c r="AZ9" s="291">
        <f t="shared" ref="AZ9:AZ10" si="8">IF(AX9=2,AU9+20,IF(AX9=3,AU9+30,IF(AX9=4,AU9+40,IF(AX9=5,AU9+50,AU9+10))))</f>
        <v>10</v>
      </c>
      <c r="BA9" s="706"/>
      <c r="BB9" s="292" t="str">
        <f t="shared" ref="BB9:BB10" si="9">IF($AZ9=11,"BAJA 1:1",IF($AZ9=12,"BAJA 2:1",IF($AZ9=13,"BAJA 3:1",IF($AZ9=14,"MODERADA 4:1","ALTA 5:1"))))</f>
        <v>ALTA 5:1</v>
      </c>
      <c r="BC9" s="293" t="str">
        <f t="shared" ref="BC9:BC10" si="10">IF($AZ9=21,"BAJA 1:2",IF($AZ9=22,"BAJA 2:2",IF($AZ9=23,"MODERADA 3:2",IF($AZ9=24,"ALTA 4:2","ALTA 5:2"))))</f>
        <v>ALTA 5:2</v>
      </c>
      <c r="BD9" s="293" t="str">
        <f t="shared" ref="BD9:BD10" si="11">IF($AZ9=31,"MODERADA 1:3",IF($AZ9=32,"MODERADA 2:3",IF($AZ9=33,"ALTA 3:3",IF($AZ9=34,"ALTA 4:3","EXTREMA 5:3"))))</f>
        <v>EXTREMA 5:3</v>
      </c>
      <c r="BE9" s="293" t="str">
        <f t="shared" ref="BE9:BE10" si="12">IF($AZ9=41,"ALTA 1:4",IF($AZ9=42,"ALTA 2:4",IF($AZ9=43,"EXTREMA 3:4",IF($AZ9=44,"EXTREMA 4:4","EXTREMA 5:4"))))</f>
        <v>EXTREMA 5:4</v>
      </c>
      <c r="BF9" s="294" t="str">
        <f t="shared" ref="BF9:BF10" si="13">IF($AZ9=51,"ALTA 1:5",IF($AZ9=52,"EXTREMA 2:5",IF($AZ9=53,"EXTREMA 3:5",IF($AZ9=54,"EXTREMA 4:5","EXTREMA 5:5"))))</f>
        <v>EXTREMA 5:5</v>
      </c>
      <c r="BG9" s="705"/>
      <c r="BH9" s="211"/>
      <c r="BI9" s="211"/>
      <c r="BJ9" s="211"/>
      <c r="BK9" s="211"/>
      <c r="BL9" s="211"/>
      <c r="BM9" s="211"/>
      <c r="BN9" s="211"/>
      <c r="BO9" s="211"/>
      <c r="BP9" s="211"/>
      <c r="BQ9" s="211"/>
      <c r="BR9" s="211"/>
      <c r="BS9" s="211"/>
      <c r="BT9" s="211"/>
      <c r="BU9" s="211"/>
      <c r="BV9" s="211"/>
      <c r="BW9" s="211"/>
      <c r="BX9" s="211"/>
      <c r="BY9" s="211"/>
      <c r="BZ9" s="211"/>
      <c r="CA9" s="211"/>
    </row>
    <row r="10" spans="1:79" ht="94.5" customHeight="1">
      <c r="A10" s="724"/>
      <c r="B10" s="724"/>
      <c r="C10" s="724"/>
      <c r="D10" s="211"/>
      <c r="E10" s="724"/>
      <c r="F10" s="211" t="s">
        <v>896</v>
      </c>
      <c r="G10" s="724"/>
      <c r="H10" s="725"/>
      <c r="I10" s="712"/>
      <c r="J10" s="724"/>
      <c r="K10" s="712"/>
      <c r="L10" s="291">
        <f t="shared" si="0"/>
        <v>10</v>
      </c>
      <c r="M10" s="714"/>
      <c r="N10" s="292" t="str">
        <f t="shared" si="1"/>
        <v>ALTA 5:1</v>
      </c>
      <c r="O10" s="293" t="str">
        <f t="shared" si="2"/>
        <v>ALTA 5:2</v>
      </c>
      <c r="P10" s="293" t="str">
        <f t="shared" si="3"/>
        <v>EXTREMA 5:3</v>
      </c>
      <c r="Q10" s="293" t="str">
        <f t="shared" si="4"/>
        <v>EXTREMA 5:4</v>
      </c>
      <c r="R10" s="294" t="str">
        <f t="shared" si="5"/>
        <v>EXTREMA 5:5</v>
      </c>
      <c r="S10" s="724"/>
      <c r="T10" s="195" t="s">
        <v>897</v>
      </c>
      <c r="U10" s="295" t="s">
        <v>883</v>
      </c>
      <c r="V10" s="295" t="s">
        <v>884</v>
      </c>
      <c r="W10" s="420" t="s">
        <v>898</v>
      </c>
      <c r="X10" s="420" t="s">
        <v>899</v>
      </c>
      <c r="Y10" s="165" t="s">
        <v>900</v>
      </c>
      <c r="Z10" s="422" t="s">
        <v>901</v>
      </c>
      <c r="AA10" s="421" t="s">
        <v>264</v>
      </c>
      <c r="AB10" s="197">
        <f>IF(AA10 = "Asignado",$AB$83,IF(AA10="No asignado",0,""))</f>
        <v>15</v>
      </c>
      <c r="AC10" s="421" t="s">
        <v>265</v>
      </c>
      <c r="AD10" s="421">
        <f>IF(AC10 = "Adecuado",$AB$83,IF(AC10="No adecuado",0,""))</f>
        <v>15</v>
      </c>
      <c r="AE10" s="422" t="s">
        <v>266</v>
      </c>
      <c r="AF10" s="197">
        <f>IF(AE10 = "Oportuna",$AB$83,IF(AE10="Inoportuna",0,""))</f>
        <v>15</v>
      </c>
      <c r="AG10" s="422" t="s">
        <v>267</v>
      </c>
      <c r="AH10" s="197">
        <f>IF(AG10 = "Prevenir",$AB$83,IF(AG10="Detectar",$AB$84,IF(AG10="No es un control",0,"")))</f>
        <v>15</v>
      </c>
      <c r="AI10" s="421" t="s">
        <v>268</v>
      </c>
      <c r="AJ10" s="197">
        <f>IF(AI10 = "Confiable",$AB$83,IF(AI10="No confiable",0,""))</f>
        <v>15</v>
      </c>
      <c r="AK10" s="420" t="s">
        <v>281</v>
      </c>
      <c r="AL10" s="197">
        <f>IF(AK10 = "Se investigan y resuelven oportunamente",$AB$83,IF(AK10="No se investigan y resuelven oportunamente",0,""))</f>
        <v>15</v>
      </c>
      <c r="AM10" s="203" t="s">
        <v>270</v>
      </c>
      <c r="AN10" s="197">
        <f>IF(AM10 = "Completa",$AB$83,IF(AM10="Incompleta",$AB$84,IF(AM10="No existe",0,"")))</f>
        <v>15</v>
      </c>
      <c r="AO10" s="203">
        <f t="shared" si="6"/>
        <v>105</v>
      </c>
      <c r="AP10" s="203" t="str">
        <f t="shared" si="7"/>
        <v>Fuerte</v>
      </c>
      <c r="AQ10" s="203" t="s">
        <v>333</v>
      </c>
      <c r="AR10" s="197" t="s">
        <v>333</v>
      </c>
      <c r="AS10" s="703"/>
      <c r="AT10" s="689"/>
      <c r="AU10" s="726"/>
      <c r="AV10" s="713"/>
      <c r="AW10" s="724"/>
      <c r="AX10" s="689"/>
      <c r="AY10" s="713"/>
      <c r="AZ10" s="291">
        <f t="shared" si="8"/>
        <v>10</v>
      </c>
      <c r="BA10" s="706"/>
      <c r="BB10" s="292" t="str">
        <f t="shared" si="9"/>
        <v>ALTA 5:1</v>
      </c>
      <c r="BC10" s="293" t="str">
        <f t="shared" si="10"/>
        <v>ALTA 5:2</v>
      </c>
      <c r="BD10" s="293" t="str">
        <f t="shared" si="11"/>
        <v>EXTREMA 5:3</v>
      </c>
      <c r="BE10" s="293" t="str">
        <f t="shared" si="12"/>
        <v>EXTREMA 5:4</v>
      </c>
      <c r="BF10" s="294" t="str">
        <f t="shared" si="13"/>
        <v>EXTREMA 5:5</v>
      </c>
      <c r="BG10" s="724"/>
      <c r="BH10" s="211"/>
      <c r="BI10" s="211"/>
      <c r="BJ10" s="211"/>
      <c r="BK10" s="211"/>
      <c r="BL10" s="211"/>
      <c r="BM10" s="211"/>
      <c r="BN10" s="211"/>
      <c r="BO10" s="211"/>
      <c r="BP10" s="211"/>
      <c r="BQ10" s="211"/>
      <c r="BR10" s="211"/>
      <c r="BS10" s="211"/>
      <c r="BT10" s="211"/>
      <c r="BU10" s="211"/>
      <c r="BV10" s="211"/>
      <c r="BW10" s="211"/>
      <c r="BX10" s="211"/>
      <c r="BY10" s="211"/>
      <c r="BZ10" s="211"/>
      <c r="CA10" s="211"/>
    </row>
    <row r="11" spans="1:79" ht="90" hidden="1" customHeight="1">
      <c r="T11" s="296" t="s">
        <v>1653</v>
      </c>
      <c r="U11" s="297" t="s">
        <v>883</v>
      </c>
      <c r="V11" s="297" t="s">
        <v>884</v>
      </c>
      <c r="W11" s="296" t="s">
        <v>1654</v>
      </c>
      <c r="X11" s="296" t="s">
        <v>1655</v>
      </c>
      <c r="Y11" s="296" t="s">
        <v>1656</v>
      </c>
      <c r="Z11" s="296" t="s">
        <v>517</v>
      </c>
      <c r="BX11" s="409"/>
    </row>
    <row r="12" spans="1:79">
      <c r="AG12" s="188"/>
      <c r="BX12" s="409"/>
    </row>
    <row r="13" spans="1:79" ht="135" hidden="1" customHeight="1">
      <c r="AF13" s="142" t="s">
        <v>360</v>
      </c>
      <c r="AG13" s="188"/>
      <c r="AH13" s="142" t="s">
        <v>18</v>
      </c>
      <c r="AI13" s="142">
        <v>1</v>
      </c>
      <c r="BX13" s="409"/>
    </row>
    <row r="14" spans="1:79" ht="120" hidden="1" customHeight="1">
      <c r="AC14" s="142" t="s">
        <v>10</v>
      </c>
      <c r="AD14" s="142" t="s">
        <v>40</v>
      </c>
      <c r="AE14" s="142" t="s">
        <v>27</v>
      </c>
      <c r="AF14" s="142" t="s">
        <v>361</v>
      </c>
      <c r="AG14" s="188"/>
      <c r="AH14" s="142" t="s">
        <v>362</v>
      </c>
      <c r="AI14" s="142">
        <v>2</v>
      </c>
      <c r="BX14" s="409"/>
    </row>
    <row r="15" spans="1:79" ht="50.25" hidden="1" customHeight="1">
      <c r="S15" s="189" t="s">
        <v>1553</v>
      </c>
      <c r="T15" s="189"/>
      <c r="AC15" s="142" t="s">
        <v>13</v>
      </c>
      <c r="AD15" s="142" t="s">
        <v>20</v>
      </c>
      <c r="AE15" s="142" t="s">
        <v>119</v>
      </c>
      <c r="AF15" s="142" t="s">
        <v>318</v>
      </c>
      <c r="AG15" s="188"/>
      <c r="AH15" s="142" t="s">
        <v>319</v>
      </c>
      <c r="AI15" s="142">
        <v>3</v>
      </c>
    </row>
    <row r="16" spans="1:79" ht="56.25" hidden="1" customHeight="1">
      <c r="S16" s="189" t="s">
        <v>1554</v>
      </c>
      <c r="T16" s="189"/>
      <c r="AC16" s="142" t="s">
        <v>33</v>
      </c>
      <c r="AD16" s="142" t="s">
        <v>43</v>
      </c>
      <c r="AE16" s="142" t="s">
        <v>25</v>
      </c>
      <c r="AF16" s="142" t="s">
        <v>321</v>
      </c>
      <c r="AG16" s="188"/>
      <c r="AH16" s="142" t="s">
        <v>40</v>
      </c>
      <c r="AI16" s="142">
        <v>4</v>
      </c>
    </row>
    <row r="17" spans="19:35" ht="50.25" hidden="1" customHeight="1">
      <c r="S17" s="189" t="s">
        <v>1555</v>
      </c>
      <c r="T17" s="189"/>
      <c r="AC17" s="142" t="s">
        <v>57</v>
      </c>
      <c r="AD17" s="142" t="s">
        <v>18</v>
      </c>
      <c r="AE17" s="142" t="s">
        <v>323</v>
      </c>
      <c r="AF17" s="142" t="s">
        <v>324</v>
      </c>
      <c r="AG17" s="188"/>
      <c r="AH17" s="142" t="s">
        <v>57</v>
      </c>
      <c r="AI17" s="142">
        <v>5</v>
      </c>
    </row>
    <row r="18" spans="19:35" ht="165" hidden="1">
      <c r="S18" s="189" t="s">
        <v>1556</v>
      </c>
      <c r="T18" s="189"/>
      <c r="AC18" s="142" t="s">
        <v>71</v>
      </c>
      <c r="AD18" s="142" t="s">
        <v>75</v>
      </c>
      <c r="AE18" s="142" t="s">
        <v>80</v>
      </c>
      <c r="AF18" s="142" t="s">
        <v>401</v>
      </c>
      <c r="AG18" s="188"/>
      <c r="AH18" s="142" t="s">
        <v>305</v>
      </c>
    </row>
    <row r="19" spans="19:35" ht="270" hidden="1">
      <c r="AC19" s="142" t="s">
        <v>36</v>
      </c>
      <c r="AD19" s="142" t="s">
        <v>65</v>
      </c>
      <c r="AE19" s="142" t="s">
        <v>82</v>
      </c>
      <c r="AF19" s="142" t="s">
        <v>326</v>
      </c>
      <c r="AG19" s="190"/>
      <c r="AH19" s="142" t="s">
        <v>327</v>
      </c>
    </row>
    <row r="20" spans="19:35" ht="135" hidden="1">
      <c r="AC20" s="142" t="s">
        <v>328</v>
      </c>
      <c r="AD20" s="142" t="s">
        <v>46</v>
      </c>
      <c r="AE20" s="142" t="s">
        <v>84</v>
      </c>
      <c r="AF20" s="142" t="s">
        <v>329</v>
      </c>
      <c r="AG20" s="190"/>
      <c r="AH20" s="142" t="s">
        <v>330</v>
      </c>
    </row>
    <row r="21" spans="19:35" ht="210" hidden="1">
      <c r="AD21" s="142" t="s">
        <v>78</v>
      </c>
      <c r="AE21" s="142" t="s">
        <v>29</v>
      </c>
      <c r="AF21" s="142" t="s">
        <v>43</v>
      </c>
      <c r="AG21" s="190"/>
      <c r="AH21" s="142" t="s">
        <v>331</v>
      </c>
    </row>
    <row r="22" spans="19:35" ht="135" hidden="1">
      <c r="AD22" s="142" t="s">
        <v>115</v>
      </c>
      <c r="AG22" s="503"/>
      <c r="AH22" s="142" t="s">
        <v>71</v>
      </c>
    </row>
    <row r="23" spans="19:35" ht="120" hidden="1">
      <c r="AD23" s="142" t="s">
        <v>332</v>
      </c>
    </row>
    <row r="24" spans="19:35" hidden="1">
      <c r="AG24" s="503"/>
    </row>
    <row r="25" spans="19:35" hidden="1">
      <c r="AG25" s="503"/>
    </row>
    <row r="26" spans="19:35" hidden="1">
      <c r="AG26" s="503"/>
    </row>
    <row r="27" spans="19:35" hidden="1">
      <c r="AG27" s="503"/>
    </row>
    <row r="28" spans="19:35">
      <c r="AG28" s="503"/>
    </row>
    <row r="32" spans="19:35" ht="45">
      <c r="AF32" s="142" t="s">
        <v>12</v>
      </c>
    </row>
    <row r="33" spans="32:32" ht="30">
      <c r="AF33" s="142" t="s">
        <v>402</v>
      </c>
    </row>
    <row r="35" spans="32:32" ht="45">
      <c r="AF35" s="142" t="s">
        <v>23</v>
      </c>
    </row>
    <row r="36" spans="32:32" ht="45">
      <c r="AF36" s="142" t="s">
        <v>130</v>
      </c>
    </row>
    <row r="70" hidden="1"/>
    <row r="71" hidden="1"/>
    <row r="72" hidden="1"/>
    <row r="73" hidden="1"/>
    <row r="74" hidden="1"/>
    <row r="75" hidden="1"/>
    <row r="76" hidden="1"/>
    <row r="77" hidden="1"/>
    <row r="78" hidden="1"/>
    <row r="79" hidden="1"/>
    <row r="80" hidden="1"/>
    <row r="81" spans="27:46" hidden="1"/>
    <row r="82" spans="27:46" hidden="1"/>
    <row r="83" spans="27:46" ht="45" hidden="1">
      <c r="AA83" s="142" t="s">
        <v>264</v>
      </c>
      <c r="AB83" s="142">
        <v>15</v>
      </c>
      <c r="AC83" s="142" t="s">
        <v>265</v>
      </c>
      <c r="AD83" s="142">
        <v>15</v>
      </c>
      <c r="AE83" s="142" t="s">
        <v>266</v>
      </c>
      <c r="AG83" s="142" t="s">
        <v>267</v>
      </c>
      <c r="AI83" s="142" t="s">
        <v>268</v>
      </c>
      <c r="AK83" s="142" t="s">
        <v>281</v>
      </c>
      <c r="AM83" s="142" t="s">
        <v>270</v>
      </c>
      <c r="AQ83" s="142" t="s">
        <v>333</v>
      </c>
      <c r="AT83" s="142" t="s">
        <v>272</v>
      </c>
    </row>
    <row r="84" spans="27:46" ht="45" hidden="1">
      <c r="AA84" s="142" t="s">
        <v>334</v>
      </c>
      <c r="AB84" s="142">
        <v>10</v>
      </c>
      <c r="AC84" s="142" t="s">
        <v>335</v>
      </c>
      <c r="AD84" s="142">
        <v>0</v>
      </c>
      <c r="AE84" s="142" t="s">
        <v>336</v>
      </c>
      <c r="AG84" s="142" t="s">
        <v>337</v>
      </c>
      <c r="AI84" s="142" t="s">
        <v>338</v>
      </c>
      <c r="AK84" s="142" t="s">
        <v>269</v>
      </c>
      <c r="AM84" s="142" t="s">
        <v>339</v>
      </c>
      <c r="AQ84" s="142" t="s">
        <v>271</v>
      </c>
      <c r="AT84" s="142" t="s">
        <v>340</v>
      </c>
    </row>
    <row r="85" spans="27:46" hidden="1">
      <c r="AB85" s="142">
        <v>5</v>
      </c>
      <c r="AG85" s="142" t="s">
        <v>341</v>
      </c>
      <c r="AM85" s="142" t="s">
        <v>342</v>
      </c>
      <c r="AQ85" s="142" t="s">
        <v>343</v>
      </c>
      <c r="AT85" s="142" t="s">
        <v>299</v>
      </c>
    </row>
    <row r="86" spans="27:46" hidden="1"/>
    <row r="87" spans="27:46" hidden="1"/>
    <row r="88" spans="27:46" hidden="1"/>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sheetData>
  <sheetProtection formatCells="0" formatRows="0" insertRows="0" selectLockedCells="1"/>
  <dataConsolidate>
    <dataRefs count="1">
      <dataRef ref="G2:G3" sheet="Datos" r:id="rId1"/>
    </dataRefs>
  </dataConsolidate>
  <mergeCells count="50">
    <mergeCell ref="AS8:AS10"/>
    <mergeCell ref="AT8:AT10"/>
    <mergeCell ref="BU5:BX6"/>
    <mergeCell ref="AV8:AV10"/>
    <mergeCell ref="AW8:AW10"/>
    <mergeCell ref="AX8:AX10"/>
    <mergeCell ref="AY8:AY10"/>
    <mergeCell ref="BA8:BA10"/>
    <mergeCell ref="BG8:BG10"/>
    <mergeCell ref="AU8:AU10"/>
    <mergeCell ref="AU7:AV7"/>
    <mergeCell ref="AX7:AY7"/>
    <mergeCell ref="AS6:AS7"/>
    <mergeCell ref="A8:A10"/>
    <mergeCell ref="B8:B10"/>
    <mergeCell ref="C8:C10"/>
    <mergeCell ref="E8:E10"/>
    <mergeCell ref="G8:G10"/>
    <mergeCell ref="H8:H10"/>
    <mergeCell ref="I8:I10"/>
    <mergeCell ref="J8:J10"/>
    <mergeCell ref="AQ6:AQ7"/>
    <mergeCell ref="AR6:AR7"/>
    <mergeCell ref="K8:K10"/>
    <mergeCell ref="M8:M10"/>
    <mergeCell ref="S8:S10"/>
    <mergeCell ref="BY5:CA6"/>
    <mergeCell ref="D6:D7"/>
    <mergeCell ref="E6:E7"/>
    <mergeCell ref="F6:F7"/>
    <mergeCell ref="G6:G7"/>
    <mergeCell ref="H6:I7"/>
    <mergeCell ref="J6:K7"/>
    <mergeCell ref="M6:M7"/>
    <mergeCell ref="T6:Z6"/>
    <mergeCell ref="S5:S7"/>
    <mergeCell ref="T5:AS5"/>
    <mergeCell ref="AT5:BA6"/>
    <mergeCell ref="BG5:BK6"/>
    <mergeCell ref="BL5:BQ6"/>
    <mergeCell ref="BR5:BT6"/>
    <mergeCell ref="AA6:AP6"/>
    <mergeCell ref="A1:A3"/>
    <mergeCell ref="B1:H1"/>
    <mergeCell ref="B2:H2"/>
    <mergeCell ref="B3:H3"/>
    <mergeCell ref="A5:A7"/>
    <mergeCell ref="B5:B7"/>
    <mergeCell ref="C5:C7"/>
    <mergeCell ref="D5:M5"/>
  </mergeCells>
  <conditionalFormatting sqref="I8">
    <cfRule type="cellIs" dxfId="469" priority="95" operator="equal">
      <formula>"RARA VEZ"</formula>
    </cfRule>
    <cfRule type="cellIs" dxfId="468" priority="96" operator="equal">
      <formula>"IMPROBABLE"</formula>
    </cfRule>
    <cfRule type="cellIs" dxfId="467" priority="97" operator="equal">
      <formula>"POSIBLE"</formula>
    </cfRule>
    <cfRule type="cellIs" dxfId="466" priority="98" operator="equal">
      <formula>"PROBABLE"</formula>
    </cfRule>
    <cfRule type="cellIs" dxfId="465" priority="99" operator="equal">
      <formula>"CASI SEGURO"</formula>
    </cfRule>
  </conditionalFormatting>
  <conditionalFormatting sqref="K8:L8 L9:L10">
    <cfRule type="containsText" dxfId="464" priority="92" stopIfTrue="1" operator="containsText" text="ALTA">
      <formula>NOT(ISERROR(SEARCH("ALTA",K8)))</formula>
    </cfRule>
    <cfRule type="containsText" dxfId="463" priority="93" stopIfTrue="1" operator="containsText" text="MEDIA">
      <formula>NOT(ISERROR(SEARCH("MEDIA",K8)))</formula>
    </cfRule>
    <cfRule type="containsText" dxfId="462" priority="94" stopIfTrue="1" operator="containsText" text="BAJA">
      <formula>NOT(ISERROR(SEARCH("BAJA",K8)))</formula>
    </cfRule>
  </conditionalFormatting>
  <conditionalFormatting sqref="K8:L8 L9:L10">
    <cfRule type="containsText" dxfId="461" priority="87" stopIfTrue="1" operator="containsText" text="ALTO">
      <formula>NOT(ISERROR(SEARCH("ALTO",K8)))</formula>
    </cfRule>
    <cfRule type="containsText" dxfId="460" priority="88" stopIfTrue="1" operator="containsText" text="ALTO">
      <formula>NOT(ISERROR(SEARCH("ALTO",K8)))</formula>
    </cfRule>
    <cfRule type="containsText" dxfId="459" priority="89" stopIfTrue="1" operator="containsText" text="MEDIO">
      <formula>NOT(ISERROR(SEARCH("MEDIO",K8)))</formula>
    </cfRule>
    <cfRule type="containsText" dxfId="458" priority="90" stopIfTrue="1" operator="containsText" text="MEDIO">
      <formula>NOT(ISERROR(SEARCH("MEDIO",K8)))</formula>
    </cfRule>
    <cfRule type="containsText" dxfId="457" priority="91" stopIfTrue="1" operator="containsText" text="BAJO">
      <formula>NOT(ISERROR(SEARCH("BAJO",K8)))</formula>
    </cfRule>
  </conditionalFormatting>
  <conditionalFormatting sqref="K8:L8 L9:L10">
    <cfRule type="cellIs" dxfId="456" priority="82" operator="equal">
      <formula>"INSIGNIFICANTE"</formula>
    </cfRule>
    <cfRule type="cellIs" dxfId="455" priority="83" operator="equal">
      <formula>"MENOR"</formula>
    </cfRule>
    <cfRule type="cellIs" dxfId="454" priority="84" operator="equal">
      <formula>"MODERADO"</formula>
    </cfRule>
    <cfRule type="cellIs" dxfId="453" priority="85" operator="equal">
      <formula>"MAYOR"</formula>
    </cfRule>
    <cfRule type="cellIs" dxfId="452" priority="86" operator="equal">
      <formula>"CATASTRÓFICO"</formula>
    </cfRule>
  </conditionalFormatting>
  <conditionalFormatting sqref="M8">
    <cfRule type="cellIs" dxfId="451" priority="57" operator="equal">
      <formula>"EXTREMA 5:5"</formula>
    </cfRule>
    <cfRule type="cellIs" dxfId="450" priority="58" operator="equal">
      <formula>"EXTREMA 4:5"</formula>
    </cfRule>
    <cfRule type="cellIs" dxfId="449" priority="59" operator="equal">
      <formula>"EXTREMA 3:5"</formula>
    </cfRule>
    <cfRule type="cellIs" dxfId="448" priority="60" operator="equal">
      <formula>"EXTREMA 2:5"</formula>
    </cfRule>
    <cfRule type="cellIs" dxfId="447" priority="61" operator="equal">
      <formula>"EXTREMA 5:4"</formula>
    </cfRule>
    <cfRule type="cellIs" dxfId="446" priority="62" operator="equal">
      <formula>"EXTREMA 4:4"</formula>
    </cfRule>
    <cfRule type="cellIs" dxfId="445" priority="63" operator="equal">
      <formula>"EXTREMA 3:4"</formula>
    </cfRule>
    <cfRule type="cellIs" dxfId="444" priority="64" operator="equal">
      <formula>"EXTREMA 5:3"</formula>
    </cfRule>
    <cfRule type="cellIs" dxfId="443" priority="65" operator="equal">
      <formula>"ALTA 1:5"</formula>
    </cfRule>
    <cfRule type="cellIs" dxfId="442" priority="66" operator="equal">
      <formula>"ALTA 2:4"</formula>
    </cfRule>
    <cfRule type="cellIs" dxfId="441" priority="67" operator="equal">
      <formula>"ALTA 1:4"</formula>
    </cfRule>
    <cfRule type="cellIs" dxfId="440" priority="68" operator="equal">
      <formula>"ALTA 4:3"</formula>
    </cfRule>
    <cfRule type="cellIs" dxfId="439" priority="69" operator="equal">
      <formula>"ALTA 3:3"</formula>
    </cfRule>
    <cfRule type="cellIs" dxfId="438" priority="70" operator="equal">
      <formula>"ALTA 5:2"</formula>
    </cfRule>
    <cfRule type="cellIs" dxfId="437" priority="71" operator="equal">
      <formula>"ALTA 4:2"</formula>
    </cfRule>
    <cfRule type="cellIs" dxfId="436" priority="72" operator="equal">
      <formula>"ALTA 5:1"</formula>
    </cfRule>
    <cfRule type="cellIs" dxfId="435" priority="73" operator="equal">
      <formula>"MODERADA 2:3"</formula>
    </cfRule>
    <cfRule type="cellIs" dxfId="434" priority="74" operator="equal">
      <formula>"MODERADA 1:3"</formula>
    </cfRule>
    <cfRule type="cellIs" dxfId="433" priority="75" operator="equal">
      <formula>"MODERADA 3:2"</formula>
    </cfRule>
    <cfRule type="cellIs" dxfId="432" priority="76" operator="equal">
      <formula>"MODERADA 4:1"</formula>
    </cfRule>
    <cfRule type="cellIs" dxfId="431" priority="77" operator="equal">
      <formula>"BAJA 2:2"</formula>
    </cfRule>
    <cfRule type="cellIs" dxfId="430" priority="78" operator="equal">
      <formula>"BAJA 1:2"</formula>
    </cfRule>
    <cfRule type="cellIs" dxfId="429" priority="79" operator="equal">
      <formula>"BAJA 3:1"</formula>
    </cfRule>
    <cfRule type="cellIs" dxfId="428" priority="80" operator="equal">
      <formula>"BAJA 2:1"</formula>
    </cfRule>
    <cfRule type="cellIs" dxfId="427" priority="81" operator="equal">
      <formula>"BAJA 1:1"</formula>
    </cfRule>
  </conditionalFormatting>
  <conditionalFormatting sqref="AV8">
    <cfRule type="cellIs" dxfId="426" priority="52" operator="equal">
      <formula>"RARA VEZ"</formula>
    </cfRule>
    <cfRule type="cellIs" dxfId="425" priority="53" operator="equal">
      <formula>"IMPROBABLE"</formula>
    </cfRule>
    <cfRule type="cellIs" dxfId="424" priority="54" operator="equal">
      <formula>"POSIBLE"</formula>
    </cfRule>
    <cfRule type="cellIs" dxfId="423" priority="55" operator="equal">
      <formula>"PROBABLE"</formula>
    </cfRule>
    <cfRule type="cellIs" dxfId="422" priority="56" operator="equal">
      <formula>"CASI SEGURO"</formula>
    </cfRule>
  </conditionalFormatting>
  <conditionalFormatting sqref="AY8">
    <cfRule type="containsText" dxfId="421" priority="49" stopIfTrue="1" operator="containsText" text="ALTA">
      <formula>NOT(ISERROR(SEARCH("ALTA",AY8)))</formula>
    </cfRule>
    <cfRule type="containsText" dxfId="420" priority="50" stopIfTrue="1" operator="containsText" text="MEDIA">
      <formula>NOT(ISERROR(SEARCH("MEDIA",AY8)))</formula>
    </cfRule>
    <cfRule type="containsText" dxfId="419" priority="51" stopIfTrue="1" operator="containsText" text="BAJA">
      <formula>NOT(ISERROR(SEARCH("BAJA",AY8)))</formula>
    </cfRule>
  </conditionalFormatting>
  <conditionalFormatting sqref="AY8">
    <cfRule type="containsText" dxfId="418" priority="44" stopIfTrue="1" operator="containsText" text="ALTO">
      <formula>NOT(ISERROR(SEARCH("ALTO",AY8)))</formula>
    </cfRule>
    <cfRule type="containsText" dxfId="417" priority="45" stopIfTrue="1" operator="containsText" text="ALTO">
      <formula>NOT(ISERROR(SEARCH("ALTO",AY8)))</formula>
    </cfRule>
    <cfRule type="containsText" dxfId="416" priority="46" stopIfTrue="1" operator="containsText" text="MEDIO">
      <formula>NOT(ISERROR(SEARCH("MEDIO",AY8)))</formula>
    </cfRule>
    <cfRule type="containsText" dxfId="415" priority="47" stopIfTrue="1" operator="containsText" text="MEDIO">
      <formula>NOT(ISERROR(SEARCH("MEDIO",AY8)))</formula>
    </cfRule>
    <cfRule type="containsText" dxfId="414" priority="48" stopIfTrue="1" operator="containsText" text="BAJO">
      <formula>NOT(ISERROR(SEARCH("BAJO",AY8)))</formula>
    </cfRule>
  </conditionalFormatting>
  <conditionalFormatting sqref="AY8">
    <cfRule type="cellIs" dxfId="413" priority="39" operator="equal">
      <formula>"INSIGNIFICANTE"</formula>
    </cfRule>
    <cfRule type="cellIs" dxfId="412" priority="40" operator="equal">
      <formula>"MENOR"</formula>
    </cfRule>
    <cfRule type="cellIs" dxfId="411" priority="41" operator="equal">
      <formula>"MODERADO"</formula>
    </cfRule>
    <cfRule type="cellIs" dxfId="410" priority="42" operator="equal">
      <formula>"MAYOR"</formula>
    </cfRule>
    <cfRule type="cellIs" dxfId="409" priority="43" operator="equal">
      <formula>"CATASTRÓFICO"</formula>
    </cfRule>
  </conditionalFormatting>
  <conditionalFormatting sqref="BA8">
    <cfRule type="cellIs" dxfId="408" priority="14" operator="equal">
      <formula>"EXTREMA 5:5"</formula>
    </cfRule>
    <cfRule type="cellIs" dxfId="407" priority="15" operator="equal">
      <formula>"EXTREMA 4:5"</formula>
    </cfRule>
    <cfRule type="cellIs" dxfId="406" priority="16" operator="equal">
      <formula>"EXTREMA 3:5"</formula>
    </cfRule>
    <cfRule type="cellIs" dxfId="405" priority="17" operator="equal">
      <formula>"EXTREMA 2:5"</formula>
    </cfRule>
    <cfRule type="cellIs" dxfId="404" priority="18" operator="equal">
      <formula>"EXTREMA 5:4"</formula>
    </cfRule>
    <cfRule type="cellIs" dxfId="403" priority="19" operator="equal">
      <formula>"EXTREMA 4:4"</formula>
    </cfRule>
    <cfRule type="cellIs" dxfId="402" priority="20" operator="equal">
      <formula>"EXTREMA 3:4"</formula>
    </cfRule>
    <cfRule type="cellIs" dxfId="401" priority="21" operator="equal">
      <formula>"EXTREMA 5:3"</formula>
    </cfRule>
    <cfRule type="cellIs" dxfId="400" priority="22" operator="equal">
      <formula>"ALTA 1:5"</formula>
    </cfRule>
    <cfRule type="cellIs" dxfId="399" priority="23" operator="equal">
      <formula>"ALTA 2:4"</formula>
    </cfRule>
    <cfRule type="cellIs" dxfId="398" priority="24" operator="equal">
      <formula>"ALTA 1:4"</formula>
    </cfRule>
    <cfRule type="cellIs" dxfId="397" priority="25" operator="equal">
      <formula>"ALTA 4:3"</formula>
    </cfRule>
    <cfRule type="cellIs" dxfId="396" priority="26" operator="equal">
      <formula>"ALTA 3:3"</formula>
    </cfRule>
    <cfRule type="cellIs" dxfId="395" priority="27" operator="equal">
      <formula>"ALTA 5:2"</formula>
    </cfRule>
    <cfRule type="cellIs" dxfId="394" priority="28" operator="equal">
      <formula>"ALTA 4:2"</formula>
    </cfRule>
    <cfRule type="cellIs" dxfId="393" priority="29" operator="equal">
      <formula>"ALTA 5:1"</formula>
    </cfRule>
    <cfRule type="cellIs" dxfId="392" priority="30" operator="equal">
      <formula>"MODERADA 2:3"</formula>
    </cfRule>
    <cfRule type="cellIs" dxfId="391" priority="31" operator="equal">
      <formula>"MODERADA 1:3"</formula>
    </cfRule>
    <cfRule type="cellIs" dxfId="390" priority="32" operator="equal">
      <formula>"MODERADA 3:2"</formula>
    </cfRule>
    <cfRule type="cellIs" dxfId="389" priority="33" operator="equal">
      <formula>"MODERADA 4:1"</formula>
    </cfRule>
    <cfRule type="cellIs" dxfId="388" priority="34" operator="equal">
      <formula>"BAJA 2:2"</formula>
    </cfRule>
    <cfRule type="cellIs" dxfId="387" priority="35" operator="equal">
      <formula>"BAJA 1:2"</formula>
    </cfRule>
    <cfRule type="cellIs" dxfId="386" priority="36" operator="equal">
      <formula>"BAJA 3:1"</formula>
    </cfRule>
    <cfRule type="cellIs" dxfId="385" priority="37" operator="equal">
      <formula>"BAJA 2:1"</formula>
    </cfRule>
    <cfRule type="cellIs" dxfId="384" priority="38" operator="equal">
      <formula>"BAJA 1:1"</formula>
    </cfRule>
  </conditionalFormatting>
  <conditionalFormatting sqref="AZ8:AZ10">
    <cfRule type="containsText" dxfId="383" priority="11" stopIfTrue="1" operator="containsText" text="ALTA">
      <formula>NOT(ISERROR(SEARCH("ALTA",AZ8)))</formula>
    </cfRule>
    <cfRule type="containsText" dxfId="382" priority="12" stopIfTrue="1" operator="containsText" text="MEDIA">
      <formula>NOT(ISERROR(SEARCH("MEDIA",AZ8)))</formula>
    </cfRule>
    <cfRule type="containsText" dxfId="381" priority="13" stopIfTrue="1" operator="containsText" text="BAJA">
      <formula>NOT(ISERROR(SEARCH("BAJA",AZ8)))</formula>
    </cfRule>
  </conditionalFormatting>
  <conditionalFormatting sqref="AZ8:AZ10">
    <cfRule type="containsText" dxfId="380" priority="6" stopIfTrue="1" operator="containsText" text="ALTO">
      <formula>NOT(ISERROR(SEARCH("ALTO",AZ8)))</formula>
    </cfRule>
    <cfRule type="containsText" dxfId="379" priority="7" stopIfTrue="1" operator="containsText" text="ALTO">
      <formula>NOT(ISERROR(SEARCH("ALTO",AZ8)))</formula>
    </cfRule>
    <cfRule type="containsText" dxfId="378" priority="8" stopIfTrue="1" operator="containsText" text="MEDIO">
      <formula>NOT(ISERROR(SEARCH("MEDIO",AZ8)))</formula>
    </cfRule>
    <cfRule type="containsText" dxfId="377" priority="9" stopIfTrue="1" operator="containsText" text="MEDIO">
      <formula>NOT(ISERROR(SEARCH("MEDIO",AZ8)))</formula>
    </cfRule>
    <cfRule type="containsText" dxfId="376" priority="10" stopIfTrue="1" operator="containsText" text="BAJO">
      <formula>NOT(ISERROR(SEARCH("BAJO",AZ8)))</formula>
    </cfRule>
  </conditionalFormatting>
  <conditionalFormatting sqref="AZ8:AZ10">
    <cfRule type="cellIs" dxfId="375" priority="1" operator="equal">
      <formula>"INSIGNIFICANTE"</formula>
    </cfRule>
    <cfRule type="cellIs" dxfId="374" priority="2" operator="equal">
      <formula>"MENOR"</formula>
    </cfRule>
    <cfRule type="cellIs" dxfId="373" priority="3" operator="equal">
      <formula>"MODERADO"</formula>
    </cfRule>
    <cfRule type="cellIs" dxfId="372" priority="4" operator="equal">
      <formula>"MAYOR"</formula>
    </cfRule>
    <cfRule type="cellIs" dxfId="371" priority="5" operator="equal">
      <formula>"CATASTRÓFICO"</formula>
    </cfRule>
  </conditionalFormatting>
  <dataValidations disablePrompts="1" count="14">
    <dataValidation type="list" allowBlank="1" showInputMessage="1" showErrorMessage="1" sqref="AT8 AW8">
      <formula1>$AT$83:$AT$85</formula1>
    </dataValidation>
    <dataValidation type="list" allowBlank="1" showInputMessage="1" showErrorMessage="1" sqref="AQ8:AR10 AS8">
      <formula1>$AQ$83:$AQ$85</formula1>
    </dataValidation>
    <dataValidation type="list" allowBlank="1" showInputMessage="1" showErrorMessage="1" sqref="AM8:AM10">
      <formula1>$AM$83:$AM$85</formula1>
    </dataValidation>
    <dataValidation type="list" allowBlank="1" showInputMessage="1" showErrorMessage="1" sqref="AK8:AK10">
      <formula1>$AK$83:$AK$84</formula1>
    </dataValidation>
    <dataValidation type="list" allowBlank="1" showInputMessage="1" showErrorMessage="1" sqref="AI8:AI10">
      <formula1>$AI$83:$AI$84</formula1>
    </dataValidation>
    <dataValidation type="list" allowBlank="1" showInputMessage="1" showErrorMessage="1" sqref="AG8:AG10">
      <formula1>$AG$83:$AG$85</formula1>
    </dataValidation>
    <dataValidation type="list" allowBlank="1" showInputMessage="1" showErrorMessage="1" sqref="AE8:AE10">
      <formula1>$AE$83:$AE$84</formula1>
    </dataValidation>
    <dataValidation type="list" allowBlank="1" showInputMessage="1" showErrorMessage="1" sqref="AC8:AC10">
      <formula1>$AC$83:$AC$84</formula1>
    </dataValidation>
    <dataValidation type="list" allowBlank="1" showInputMessage="1" showErrorMessage="1" sqref="AA8:AA10">
      <formula1>$AA$83:$AA$84</formula1>
    </dataValidation>
    <dataValidation type="list" allowBlank="1" showInputMessage="1" showErrorMessage="1" sqref="S8">
      <formula1>$S$15:$S$18</formula1>
    </dataValidation>
    <dataValidation type="list" allowBlank="1" showInputMessage="1" showErrorMessage="1" promptTitle="CALIFIQUE" prompt="1 - Insignificante_x000a_2 - Menor_x000a_3 - Moderado_x000a_4 - Mayor_x000a_5 - Catastrófico" sqref="J8 AX8">
      <formula1>$AI$13:$AI$17</formula1>
    </dataValidation>
    <dataValidation errorStyle="warning" allowBlank="1" errorTitle="ERROR DE CALIFICACION" error="Califique:_x000a_1 para BAJO_x000a_2 para MEDIO_x000a_3 para ALTO" promptTitle="CALIFIQUE" prompt="1 - BAJO_x000a_2 - MEDIO_x000a_3 - ALTO" sqref="AV8 K8 I8 L8:L10 AZ8:AZ10 AY8"/>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8 AU8">
      <formula1>$AI$13:$AI$17</formula1>
    </dataValidation>
    <dataValidation type="list" allowBlank="1" showInputMessage="1" showErrorMessage="1" prompt="Seleccione el tipo de riesgo de acuerdo a la lista desplegable" sqref="G8:G10">
      <formula1>$AH$13:$AH$22</formula1>
    </dataValidation>
  </dataValidations>
  <printOptions horizontalCentered="1"/>
  <pageMargins left="0.74803149606299213" right="0.74803149606299213" top="0.98425196850393704" bottom="0.98425196850393704" header="0" footer="0"/>
  <pageSetup scale="65" orientation="landscape" r:id="rId2"/>
  <headerFooter alignWithMargins="0">
    <oddFooter>&amp;L&amp;8Versión 1 05-12-2019</oddFooter>
  </headerFooter>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08"/>
  <sheetViews>
    <sheetView topLeftCell="BS5" zoomScale="55" zoomScaleNormal="55" workbookViewId="0">
      <pane ySplit="3" topLeftCell="A12" activePane="bottomLeft" state="frozen"/>
      <selection activeCell="A6" sqref="A6:A20"/>
      <selection pane="bottomLeft" activeCell="A6" sqref="A6:A20"/>
    </sheetView>
  </sheetViews>
  <sheetFormatPr baseColWidth="10" defaultColWidth="30.44140625" defaultRowHeight="15"/>
  <cols>
    <col min="1" max="1" width="14.88671875" style="142" customWidth="1"/>
    <col min="2" max="2" width="36.88671875" style="142" customWidth="1"/>
    <col min="3" max="3" width="42.44140625" style="142" customWidth="1"/>
    <col min="4" max="4" width="60.5546875" style="142" customWidth="1"/>
    <col min="5" max="5" width="23.5546875" style="142" customWidth="1"/>
    <col min="6" max="6" width="44.77734375" style="142" customWidth="1"/>
    <col min="7" max="19" width="30.44140625" style="142" customWidth="1"/>
    <col min="20" max="20" width="27.44140625" style="142" customWidth="1"/>
    <col min="21" max="21" width="30.44140625" style="142" customWidth="1"/>
    <col min="22" max="22" width="19.109375" style="142" customWidth="1"/>
    <col min="23" max="23" width="24.21875" style="142" customWidth="1"/>
    <col min="24" max="24" width="30.44140625" style="142" customWidth="1"/>
    <col min="25" max="25" width="16.109375" style="142" customWidth="1"/>
    <col min="26" max="32" width="30.44140625" style="142" customWidth="1"/>
    <col min="33" max="33" width="33.21875" style="142" customWidth="1"/>
    <col min="34" max="49" width="30.44140625" style="142" customWidth="1"/>
    <col min="50" max="50" width="21.33203125" style="142" customWidth="1"/>
    <col min="51" max="59" width="30.44140625" style="142" customWidth="1"/>
    <col min="60" max="60" width="19.88671875" style="142" customWidth="1"/>
    <col min="61" max="61" width="20.77734375" style="142" customWidth="1"/>
    <col min="62" max="62" width="20.88671875" style="142" customWidth="1"/>
    <col min="63" max="63" width="30.44140625" style="142" customWidth="1"/>
    <col min="64" max="64" width="26.44140625" style="142" customWidth="1"/>
    <col min="65" max="65" width="20.5546875" style="142" customWidth="1"/>
    <col min="66" max="66" width="16.5546875" style="142" customWidth="1"/>
    <col min="67" max="69" width="30.44140625" style="142" customWidth="1"/>
    <col min="70" max="70" width="52.6640625" style="142" customWidth="1"/>
    <col min="71" max="72" width="30.44140625" style="142" customWidth="1"/>
    <col min="73" max="73" width="49.33203125" style="142" customWidth="1"/>
    <col min="74" max="16384" width="30.44140625" style="142"/>
  </cols>
  <sheetData>
    <row r="1" spans="1:79" ht="27.75" customHeight="1">
      <c r="A1" s="689"/>
      <c r="B1" s="690" t="s">
        <v>0</v>
      </c>
      <c r="C1" s="690"/>
      <c r="D1" s="690"/>
      <c r="E1" s="690"/>
      <c r="F1" s="690"/>
      <c r="G1" s="690"/>
      <c r="H1" s="690"/>
      <c r="I1" s="141"/>
      <c r="J1" s="141"/>
      <c r="K1" s="141"/>
      <c r="L1" s="141"/>
      <c r="AZ1" s="141"/>
    </row>
    <row r="2" spans="1:79" ht="27.75" customHeight="1">
      <c r="A2" s="689"/>
      <c r="B2" s="691" t="s">
        <v>189</v>
      </c>
      <c r="C2" s="691"/>
      <c r="D2" s="691"/>
      <c r="E2" s="691"/>
      <c r="F2" s="691"/>
      <c r="G2" s="691"/>
      <c r="H2" s="691"/>
      <c r="I2" s="141"/>
      <c r="J2" s="141"/>
      <c r="K2" s="141"/>
      <c r="L2" s="141"/>
      <c r="AZ2" s="141"/>
    </row>
    <row r="3" spans="1:79" ht="27.75" customHeight="1">
      <c r="A3" s="689"/>
      <c r="B3" s="690" t="s">
        <v>2</v>
      </c>
      <c r="C3" s="690"/>
      <c r="D3" s="690"/>
      <c r="E3" s="690"/>
      <c r="F3" s="690"/>
      <c r="G3" s="690"/>
      <c r="H3" s="690"/>
      <c r="I3" s="141"/>
      <c r="J3" s="141"/>
      <c r="K3" s="141"/>
      <c r="L3" s="141"/>
      <c r="AZ3" s="141"/>
    </row>
    <row r="4" spans="1:79" ht="18.75" customHeight="1" thickBot="1">
      <c r="E4" s="144"/>
      <c r="F4" s="144"/>
      <c r="G4" s="145"/>
      <c r="H4" s="141"/>
      <c r="I4" s="141"/>
      <c r="J4" s="141"/>
      <c r="K4" s="141"/>
      <c r="L4" s="141"/>
      <c r="AZ4" s="141"/>
    </row>
    <row r="5" spans="1:79" s="147" customFormat="1" ht="26.25" customHeight="1">
      <c r="A5" s="692" t="s">
        <v>190</v>
      </c>
      <c r="B5" s="692" t="s">
        <v>191</v>
      </c>
      <c r="C5" s="692" t="s">
        <v>192</v>
      </c>
      <c r="D5" s="693" t="s">
        <v>193</v>
      </c>
      <c r="E5" s="693"/>
      <c r="F5" s="693"/>
      <c r="G5" s="693"/>
      <c r="H5" s="693"/>
      <c r="I5" s="693"/>
      <c r="J5" s="693"/>
      <c r="K5" s="693"/>
      <c r="L5" s="693"/>
      <c r="M5" s="693"/>
      <c r="N5" s="146"/>
      <c r="O5" s="146"/>
      <c r="P5" s="146"/>
      <c r="Q5" s="146"/>
      <c r="R5" s="146"/>
      <c r="S5" s="1167" t="s">
        <v>194</v>
      </c>
      <c r="T5" s="1168" t="s">
        <v>195</v>
      </c>
      <c r="U5" s="1169"/>
      <c r="V5" s="1169"/>
      <c r="W5" s="1169"/>
      <c r="X5" s="1169"/>
      <c r="Y5" s="1169"/>
      <c r="Z5" s="1169"/>
      <c r="AA5" s="1169"/>
      <c r="AB5" s="1169"/>
      <c r="AC5" s="1169"/>
      <c r="AD5" s="1169"/>
      <c r="AE5" s="1169"/>
      <c r="AF5" s="1169"/>
      <c r="AG5" s="1169"/>
      <c r="AH5" s="1169"/>
      <c r="AI5" s="1169"/>
      <c r="AJ5" s="1169"/>
      <c r="AK5" s="1169"/>
      <c r="AL5" s="1169"/>
      <c r="AM5" s="1169"/>
      <c r="AN5" s="1169"/>
      <c r="AO5" s="1169"/>
      <c r="AP5" s="1169"/>
      <c r="AQ5" s="1169"/>
      <c r="AR5" s="1169"/>
      <c r="AS5" s="1170"/>
      <c r="AT5" s="1171" t="s">
        <v>196</v>
      </c>
      <c r="AU5" s="1172"/>
      <c r="AV5" s="1172"/>
      <c r="AW5" s="1172"/>
      <c r="AX5" s="1172"/>
      <c r="AY5" s="1172"/>
      <c r="AZ5" s="1172"/>
      <c r="BA5" s="1173"/>
      <c r="BB5" s="298"/>
      <c r="BC5" s="146"/>
      <c r="BD5" s="146"/>
      <c r="BE5" s="146"/>
      <c r="BF5" s="299"/>
      <c r="BG5" s="1177" t="s">
        <v>197</v>
      </c>
      <c r="BH5" s="1178"/>
      <c r="BI5" s="1178"/>
      <c r="BJ5" s="1178"/>
      <c r="BK5" s="1179"/>
      <c r="BL5" s="1182" t="s">
        <v>198</v>
      </c>
      <c r="BM5" s="1183"/>
      <c r="BN5" s="1183"/>
      <c r="BO5" s="1183"/>
      <c r="BP5" s="1183"/>
      <c r="BQ5" s="1184"/>
      <c r="BR5" s="773" t="s">
        <v>199</v>
      </c>
      <c r="BS5" s="773"/>
      <c r="BT5" s="773"/>
      <c r="BU5" s="784" t="s">
        <v>200</v>
      </c>
      <c r="BV5" s="785"/>
      <c r="BW5" s="785"/>
      <c r="BX5" s="786"/>
      <c r="BY5" s="773" t="s">
        <v>201</v>
      </c>
      <c r="BZ5" s="773"/>
      <c r="CA5" s="773"/>
    </row>
    <row r="6" spans="1:79" s="147" customFormat="1" ht="15" customHeight="1">
      <c r="A6" s="692"/>
      <c r="B6" s="692"/>
      <c r="C6" s="692"/>
      <c r="D6" s="693" t="s">
        <v>202</v>
      </c>
      <c r="E6" s="693" t="s">
        <v>203</v>
      </c>
      <c r="F6" s="693" t="s">
        <v>204</v>
      </c>
      <c r="G6" s="699" t="s">
        <v>205</v>
      </c>
      <c r="H6" s="693" t="s">
        <v>206</v>
      </c>
      <c r="I6" s="693"/>
      <c r="J6" s="693" t="s">
        <v>207</v>
      </c>
      <c r="K6" s="693"/>
      <c r="L6" s="148"/>
      <c r="M6" s="693" t="s">
        <v>208</v>
      </c>
      <c r="N6" s="146"/>
      <c r="O6" s="146"/>
      <c r="P6" s="146"/>
      <c r="Q6" s="146"/>
      <c r="R6" s="146"/>
      <c r="S6" s="1167"/>
      <c r="T6" s="1195" t="s">
        <v>209</v>
      </c>
      <c r="U6" s="1196"/>
      <c r="V6" s="1196"/>
      <c r="W6" s="1196"/>
      <c r="X6" s="1196"/>
      <c r="Y6" s="1196"/>
      <c r="Z6" s="1196"/>
      <c r="AA6" s="1187" t="s">
        <v>210</v>
      </c>
      <c r="AB6" s="1187"/>
      <c r="AC6" s="1187"/>
      <c r="AD6" s="1187"/>
      <c r="AE6" s="1187"/>
      <c r="AF6" s="1187"/>
      <c r="AG6" s="1187"/>
      <c r="AH6" s="1187"/>
      <c r="AI6" s="1187"/>
      <c r="AJ6" s="1187"/>
      <c r="AK6" s="1187"/>
      <c r="AL6" s="1187"/>
      <c r="AM6" s="1187"/>
      <c r="AN6" s="1187"/>
      <c r="AO6" s="1187"/>
      <c r="AP6" s="1187"/>
      <c r="AQ6" s="687" t="s">
        <v>211</v>
      </c>
      <c r="AR6" s="687" t="s">
        <v>212</v>
      </c>
      <c r="AS6" s="1190" t="s">
        <v>213</v>
      </c>
      <c r="AT6" s="1174"/>
      <c r="AU6" s="1175"/>
      <c r="AV6" s="1175"/>
      <c r="AW6" s="1175"/>
      <c r="AX6" s="1175"/>
      <c r="AY6" s="1175"/>
      <c r="AZ6" s="1175"/>
      <c r="BA6" s="1176"/>
      <c r="BB6" s="298"/>
      <c r="BC6" s="146"/>
      <c r="BD6" s="146"/>
      <c r="BE6" s="146"/>
      <c r="BF6" s="299"/>
      <c r="BG6" s="1180"/>
      <c r="BH6" s="683"/>
      <c r="BI6" s="683"/>
      <c r="BJ6" s="683"/>
      <c r="BK6" s="1181"/>
      <c r="BL6" s="1185"/>
      <c r="BM6" s="684"/>
      <c r="BN6" s="684"/>
      <c r="BO6" s="684"/>
      <c r="BP6" s="684"/>
      <c r="BQ6" s="1186"/>
      <c r="BR6" s="773"/>
      <c r="BS6" s="773"/>
      <c r="BT6" s="773"/>
      <c r="BU6" s="787"/>
      <c r="BV6" s="788"/>
      <c r="BW6" s="788"/>
      <c r="BX6" s="789"/>
      <c r="BY6" s="773"/>
      <c r="BZ6" s="773"/>
      <c r="CA6" s="773"/>
    </row>
    <row r="7" spans="1:79" s="147" customFormat="1" ht="61.5" customHeight="1" thickBot="1">
      <c r="A7" s="692"/>
      <c r="B7" s="692"/>
      <c r="C7" s="692"/>
      <c r="D7" s="693"/>
      <c r="E7" s="693"/>
      <c r="F7" s="693"/>
      <c r="G7" s="699"/>
      <c r="H7" s="693"/>
      <c r="I7" s="693"/>
      <c r="J7" s="693"/>
      <c r="K7" s="693"/>
      <c r="L7" s="148"/>
      <c r="M7" s="693"/>
      <c r="N7" s="149" t="s">
        <v>214</v>
      </c>
      <c r="O7" s="149" t="s">
        <v>215</v>
      </c>
      <c r="P7" s="149" t="s">
        <v>216</v>
      </c>
      <c r="Q7" s="149" t="s">
        <v>217</v>
      </c>
      <c r="R7" s="149" t="s">
        <v>218</v>
      </c>
      <c r="S7" s="1167"/>
      <c r="T7" s="300" t="s">
        <v>219</v>
      </c>
      <c r="U7" s="301" t="s">
        <v>220</v>
      </c>
      <c r="V7" s="301" t="s">
        <v>221</v>
      </c>
      <c r="W7" s="301" t="s">
        <v>222</v>
      </c>
      <c r="X7" s="301" t="s">
        <v>223</v>
      </c>
      <c r="Y7" s="301" t="s">
        <v>224</v>
      </c>
      <c r="Z7" s="301" t="s">
        <v>225</v>
      </c>
      <c r="AA7" s="302" t="s">
        <v>226</v>
      </c>
      <c r="AB7" s="303" t="s">
        <v>227</v>
      </c>
      <c r="AC7" s="302" t="s">
        <v>228</v>
      </c>
      <c r="AD7" s="303" t="s">
        <v>227</v>
      </c>
      <c r="AE7" s="302" t="s">
        <v>229</v>
      </c>
      <c r="AF7" s="303" t="s">
        <v>227</v>
      </c>
      <c r="AG7" s="302" t="s">
        <v>230</v>
      </c>
      <c r="AH7" s="303" t="s">
        <v>227</v>
      </c>
      <c r="AI7" s="302" t="s">
        <v>231</v>
      </c>
      <c r="AJ7" s="302" t="s">
        <v>227</v>
      </c>
      <c r="AK7" s="302" t="s">
        <v>232</v>
      </c>
      <c r="AL7" s="302" t="s">
        <v>227</v>
      </c>
      <c r="AM7" s="302" t="s">
        <v>233</v>
      </c>
      <c r="AN7" s="303" t="s">
        <v>227</v>
      </c>
      <c r="AO7" s="304" t="s">
        <v>234</v>
      </c>
      <c r="AP7" s="302" t="s">
        <v>235</v>
      </c>
      <c r="AQ7" s="1188"/>
      <c r="AR7" s="1189"/>
      <c r="AS7" s="1191"/>
      <c r="AT7" s="305" t="s">
        <v>236</v>
      </c>
      <c r="AU7" s="1194" t="s">
        <v>206</v>
      </c>
      <c r="AV7" s="1194"/>
      <c r="AW7" s="306" t="s">
        <v>237</v>
      </c>
      <c r="AX7" s="1194" t="s">
        <v>207</v>
      </c>
      <c r="AY7" s="1194"/>
      <c r="AZ7" s="307"/>
      <c r="BA7" s="308" t="s">
        <v>238</v>
      </c>
      <c r="BB7" s="309" t="s">
        <v>214</v>
      </c>
      <c r="BC7" s="149" t="s">
        <v>215</v>
      </c>
      <c r="BD7" s="149" t="s">
        <v>216</v>
      </c>
      <c r="BE7" s="149" t="s">
        <v>217</v>
      </c>
      <c r="BF7" s="310" t="s">
        <v>218</v>
      </c>
      <c r="BG7" s="311" t="s">
        <v>239</v>
      </c>
      <c r="BH7" s="312" t="s">
        <v>240</v>
      </c>
      <c r="BI7" s="312" t="s">
        <v>241</v>
      </c>
      <c r="BJ7" s="312" t="s">
        <v>242</v>
      </c>
      <c r="BK7" s="313" t="s">
        <v>243</v>
      </c>
      <c r="BL7" s="314" t="s">
        <v>244</v>
      </c>
      <c r="BM7" s="315" t="s">
        <v>245</v>
      </c>
      <c r="BN7" s="315" t="s">
        <v>240</v>
      </c>
      <c r="BO7" s="315" t="s">
        <v>246</v>
      </c>
      <c r="BP7" s="315" t="s">
        <v>247</v>
      </c>
      <c r="BQ7" s="316" t="s">
        <v>248</v>
      </c>
      <c r="BR7" s="157" t="s">
        <v>249</v>
      </c>
      <c r="BS7" s="157" t="s">
        <v>250</v>
      </c>
      <c r="BT7" s="157" t="s">
        <v>251</v>
      </c>
      <c r="BU7" s="157" t="s">
        <v>249</v>
      </c>
      <c r="BV7" s="157" t="s">
        <v>250</v>
      </c>
      <c r="BW7" s="157" t="s">
        <v>251</v>
      </c>
      <c r="BX7" s="157" t="s">
        <v>1697</v>
      </c>
      <c r="BY7" s="157" t="s">
        <v>249</v>
      </c>
      <c r="BZ7" s="157" t="s">
        <v>250</v>
      </c>
      <c r="CA7" s="157" t="s">
        <v>251</v>
      </c>
    </row>
    <row r="8" spans="1:79" ht="298.5" customHeight="1">
      <c r="A8" s="718" t="s">
        <v>344</v>
      </c>
      <c r="B8" s="718" t="s">
        <v>252</v>
      </c>
      <c r="C8" s="734" t="s">
        <v>345</v>
      </c>
      <c r="D8" s="734" t="s">
        <v>346</v>
      </c>
      <c r="E8" s="734" t="s">
        <v>347</v>
      </c>
      <c r="F8" s="734" t="s">
        <v>348</v>
      </c>
      <c r="G8" s="718" t="s">
        <v>319</v>
      </c>
      <c r="H8" s="716">
        <v>3</v>
      </c>
      <c r="I8" s="717" t="str">
        <f>IF(H8=5,"CASI SEGURO",IF(H8=4,"PROBABLE",IF(H8=3,"POSIBLE",IF(H8=2,"IMPROBABLE","RARA VEZ"))))</f>
        <v>POSIBLE</v>
      </c>
      <c r="J8" s="718">
        <v>3</v>
      </c>
      <c r="K8" s="717" t="str">
        <f>IF(J8=1,"INSIGNIFICANTE",IF(J8=2,"MENOR",IF(J8=3,"MODERADO",IF(J8=4,"MAYOR","CATASTRÓFICO"))))</f>
        <v>MODERADO</v>
      </c>
      <c r="L8" s="717">
        <f t="shared" ref="L8" si="0">IF(J8=2,H8+20,IF(J8=3,H8+30,IF(J8=4,H8+40,IF(J8=5,H8+50,H8+10))))</f>
        <v>33</v>
      </c>
      <c r="M8" s="739" t="str">
        <f>IF(J8=1,$N$8,IF(J8=2,$O$8,IF(J8=3,$P$8,IF(J8=4,$Q$8,$R$8))))</f>
        <v>ALTA 3:3</v>
      </c>
      <c r="N8" s="761" t="str">
        <f>IF($L8=11,"BAJA 1:1",IF($L8=12,"BAJA 2:1",IF($L8=13,"BAJA 3:1",IF($L8=14,"MODERADA 4:1","ALTA 5:1"))))</f>
        <v>ALTA 5:1</v>
      </c>
      <c r="O8" s="761" t="str">
        <f>IF($L8=21,"BAJA 1:2",IF($L8=22,"BAJA 2:2",IF($L8=23,"MODERADA 3:2",IF($L8=24,"ALTA 4:2","ALTA 5:2"))))</f>
        <v>ALTA 5:2</v>
      </c>
      <c r="P8" s="761" t="str">
        <f>IF($L8=31,"MODERADA 1:3",IF($L8=32,"MODERADA 2:3",IF($L8=33,"ALTA 3:3",IF($L8=34,"ALTA 4:3","EXTREMA 5:3"))))</f>
        <v>ALTA 3:3</v>
      </c>
      <c r="Q8" s="761" t="str">
        <f>IF($L8=41,"ALTA 1:4",IF($L8=42,"ALTA 2:4",IF($L8=43,"EXTREMA 3:4",IF($L8=44,"EXTREMA 4:4","EXTREMA 5:4"))))</f>
        <v>EXTREMA 5:4</v>
      </c>
      <c r="R8" s="761" t="str">
        <f>IF($L8=51,"ALTA 1:5",IF($L8=52,"EXTREMA 2:5",IF($L8=53,"EXTREMA 3:5",IF($L8=54,"EXTREMA 4:5","EXTREMA 5:5"))))</f>
        <v>EXTREMA 5:5</v>
      </c>
      <c r="S8" s="718" t="s">
        <v>306</v>
      </c>
      <c r="T8" s="729" t="s">
        <v>1657</v>
      </c>
      <c r="U8" s="729" t="s">
        <v>349</v>
      </c>
      <c r="V8" s="729" t="s">
        <v>1658</v>
      </c>
      <c r="W8" s="729" t="s">
        <v>1659</v>
      </c>
      <c r="X8" s="729" t="s">
        <v>1660</v>
      </c>
      <c r="Y8" s="729" t="s">
        <v>350</v>
      </c>
      <c r="Z8" s="729" t="s">
        <v>263</v>
      </c>
      <c r="AA8" s="729" t="s">
        <v>264</v>
      </c>
      <c r="AB8" s="729">
        <f>IF(AA8 = "Asignado",$AB$86,IF(AA8="No asignado",0,""))</f>
        <v>15</v>
      </c>
      <c r="AC8" s="729" t="s">
        <v>265</v>
      </c>
      <c r="AD8" s="729">
        <f>IF(AC8 = "Adecuado",$AB$86,IF(AC8="No adecuado",0,""))</f>
        <v>15</v>
      </c>
      <c r="AE8" s="729" t="s">
        <v>336</v>
      </c>
      <c r="AF8" s="729">
        <f>IF(AE8 = "Oportuna",$AB$86,IF(AE8="Inoportuna",0,""))</f>
        <v>0</v>
      </c>
      <c r="AG8" s="729" t="s">
        <v>267</v>
      </c>
      <c r="AH8" s="729">
        <f>IF(AG8 = "Prevenir",$AB$86,IF(AG8="Detectar",$AB$87,IF(AG8="No es un control",0,"")))</f>
        <v>15</v>
      </c>
      <c r="AI8" s="729" t="s">
        <v>268</v>
      </c>
      <c r="AJ8" s="729">
        <f>IF(AI8 = "Confiable",$AB$86,IF(AI8="No confiable",0,""))</f>
        <v>15</v>
      </c>
      <c r="AK8" s="729" t="s">
        <v>281</v>
      </c>
      <c r="AL8" s="729">
        <f>IF(AK8 = "Se investigan y resuelven oportunamente",$AB$86,IF(AK8="No se investigan y resuelven oportunamente",0,""))</f>
        <v>15</v>
      </c>
      <c r="AM8" s="729" t="s">
        <v>342</v>
      </c>
      <c r="AN8" s="729">
        <f>IF(AM8 = "Completa",$AB$86,IF(AM8="Incompleta",$AB$87,IF(AM8="No existe",0,"")))</f>
        <v>0</v>
      </c>
      <c r="AO8" s="729">
        <f>+AB8+AD8+AF8+AH8+AJ8+AL8+AN8</f>
        <v>75</v>
      </c>
      <c r="AP8" s="729" t="str">
        <f>+IF(AO8&gt;96,"Fuerte",IF(AO8&lt;86,"Débil","Moderado"))</f>
        <v>Débil</v>
      </c>
      <c r="AQ8" s="729" t="s">
        <v>271</v>
      </c>
      <c r="AR8" s="729" t="s">
        <v>271</v>
      </c>
      <c r="AS8" s="745" t="s">
        <v>271</v>
      </c>
      <c r="AT8" s="705" t="s">
        <v>299</v>
      </c>
      <c r="AU8" s="698">
        <v>3</v>
      </c>
      <c r="AV8" s="704" t="str">
        <f>IF(AU8=5,"CASI SEGURO",IF(AU8=4,"PROBABLE",IF(AU8=3,"POSIBLE",IF(AU8=2,"IMPROBABLE","RARA VEZ"))))</f>
        <v>POSIBLE</v>
      </c>
      <c r="AW8" s="705" t="s">
        <v>299</v>
      </c>
      <c r="AX8" s="705">
        <v>3</v>
      </c>
      <c r="AY8" s="704" t="str">
        <f>IF(AX8=1,"INSIGNIFICANTE",IF(AX8=2,"MENOR",IF(AX8=3,"MODERADO",IF(AX8=4,"MAYOR","CATASTRÓFICO"))))</f>
        <v>MODERADO</v>
      </c>
      <c r="AZ8" s="704">
        <f>IF(AX8=2,AU8+20,IF(AX8=3,AU8+30,IF(AX8=4,AU8+40,IF(AX8=5,AU8+50,AU8+10))))</f>
        <v>33</v>
      </c>
      <c r="BA8" s="719" t="str">
        <f>IF(AX8=1,$BB8,IF(AX8=2,$BC$8,IF(AX8=3,$BD$8,IF(AX8=4,$BE$8,$BF$8))))</f>
        <v>ALTA 3:3</v>
      </c>
      <c r="BB8" s="761" t="str">
        <f>IF($AZ8=11,"BAJA 1:1",IF($AZ8=12,"BAJA 2:1",IF($AZ8=13,"BAJA 3:1",IF($AZ8=14,"MODERADA 4:1","ALTA 5:1"))))</f>
        <v>ALTA 5:1</v>
      </c>
      <c r="BC8" s="761" t="str">
        <f>IF($AZ8=21,"BAJA 1:2",IF($AZ8=22,"BAJA 2:2",IF($AZ8=23,"MODERADA 3:2",IF($AZ8=24,"ALTA 4:2","ALTA 5:2"))))</f>
        <v>ALTA 5:2</v>
      </c>
      <c r="BD8" s="761" t="str">
        <f>IF($AZ8=31,"MODERADA 1:3",IF($AZ8=32,"MODERADA 2:3",IF($AZ8=33,"ALTA 3:3",IF($AZ8=34,"ALTA 4:3","EXTREMA 5:3"))))</f>
        <v>ALTA 3:3</v>
      </c>
      <c r="BE8" s="761" t="str">
        <f>IF($AZ8=41,"ALTA 1:4",IF($AZ8=42,"ALTA 2:4",IF($AZ8=43,"EXTREMA 3:4",IF($AZ8=44,"EXTREMA 4:4","EXTREMA 5:4"))))</f>
        <v>EXTREMA 5:4</v>
      </c>
      <c r="BF8" s="1199" t="str">
        <f>IF($AZ8=51,"ALTA 1:5",IF($AZ8=52,"EXTREMA 2:5",IF($AZ8=53,"EXTREMA 3:5",IF($AZ8=54,"EXTREMA 4:5","EXTREMA 5:5"))))</f>
        <v>EXTREMA 5:5</v>
      </c>
      <c r="BG8" s="317" t="s">
        <v>351</v>
      </c>
      <c r="BH8" s="724" t="s">
        <v>349</v>
      </c>
      <c r="BI8" s="318">
        <v>43863</v>
      </c>
      <c r="BJ8" s="318">
        <v>44195</v>
      </c>
      <c r="BK8" s="319" t="s">
        <v>352</v>
      </c>
      <c r="BL8" s="1201" t="s">
        <v>1661</v>
      </c>
      <c r="BM8" s="701" t="s">
        <v>1662</v>
      </c>
      <c r="BN8" s="701" t="s">
        <v>681</v>
      </c>
      <c r="BO8" s="701" t="s">
        <v>1663</v>
      </c>
      <c r="BP8" s="701" t="s">
        <v>1664</v>
      </c>
      <c r="BQ8" s="774" t="s">
        <v>1665</v>
      </c>
      <c r="BR8" s="211" t="s">
        <v>1666</v>
      </c>
      <c r="BS8" s="211" t="s">
        <v>1667</v>
      </c>
      <c r="BT8" s="211" t="s">
        <v>1668</v>
      </c>
      <c r="BU8" s="211" t="s">
        <v>1669</v>
      </c>
      <c r="BV8" s="211"/>
      <c r="BW8" s="211"/>
      <c r="BX8" s="258"/>
      <c r="BY8" s="689"/>
      <c r="BZ8" s="689"/>
      <c r="CA8" s="689"/>
    </row>
    <row r="9" spans="1:79" ht="87.75" customHeight="1">
      <c r="A9" s="705"/>
      <c r="B9" s="705"/>
      <c r="C9" s="701"/>
      <c r="D9" s="701"/>
      <c r="E9" s="701"/>
      <c r="F9" s="701"/>
      <c r="G9" s="705"/>
      <c r="H9" s="698"/>
      <c r="I9" s="704"/>
      <c r="J9" s="705"/>
      <c r="K9" s="704"/>
      <c r="L9" s="704"/>
      <c r="M9" s="719"/>
      <c r="N9" s="1192"/>
      <c r="O9" s="1192"/>
      <c r="P9" s="1192"/>
      <c r="Q9" s="1192"/>
      <c r="R9" s="1192"/>
      <c r="S9" s="705"/>
      <c r="T9" s="1197"/>
      <c r="U9" s="1197"/>
      <c r="V9" s="1197"/>
      <c r="W9" s="1197"/>
      <c r="X9" s="1197"/>
      <c r="Y9" s="1197"/>
      <c r="Z9" s="1197"/>
      <c r="AA9" s="1197"/>
      <c r="AB9" s="1197"/>
      <c r="AC9" s="1197"/>
      <c r="AD9" s="1197"/>
      <c r="AE9" s="1197"/>
      <c r="AF9" s="1197"/>
      <c r="AG9" s="1197"/>
      <c r="AH9" s="1197"/>
      <c r="AI9" s="1197"/>
      <c r="AJ9" s="1197"/>
      <c r="AK9" s="1197"/>
      <c r="AL9" s="1197"/>
      <c r="AM9" s="1197"/>
      <c r="AN9" s="1197"/>
      <c r="AO9" s="1197"/>
      <c r="AP9" s="1197"/>
      <c r="AQ9" s="1197"/>
      <c r="AR9" s="1197"/>
      <c r="AS9" s="745"/>
      <c r="AT9" s="705"/>
      <c r="AU9" s="698"/>
      <c r="AV9" s="704"/>
      <c r="AW9" s="705"/>
      <c r="AX9" s="705"/>
      <c r="AY9" s="704"/>
      <c r="AZ9" s="704"/>
      <c r="BA9" s="719"/>
      <c r="BB9" s="1192"/>
      <c r="BC9" s="1192"/>
      <c r="BD9" s="1192"/>
      <c r="BE9" s="1192"/>
      <c r="BF9" s="715"/>
      <c r="BG9" s="320" t="s">
        <v>1670</v>
      </c>
      <c r="BH9" s="689"/>
      <c r="BI9" s="176">
        <v>43863</v>
      </c>
      <c r="BJ9" s="176">
        <v>43889</v>
      </c>
      <c r="BK9" s="321" t="s">
        <v>1671</v>
      </c>
      <c r="BL9" s="1201"/>
      <c r="BM9" s="701"/>
      <c r="BN9" s="701"/>
      <c r="BO9" s="701"/>
      <c r="BP9" s="701"/>
      <c r="BQ9" s="774"/>
      <c r="BR9" s="211" t="s">
        <v>1672</v>
      </c>
      <c r="BS9" s="211" t="s">
        <v>1673</v>
      </c>
      <c r="BT9" s="211" t="s">
        <v>1674</v>
      </c>
      <c r="BU9" s="211"/>
      <c r="BV9" s="211"/>
      <c r="BW9" s="211"/>
      <c r="BX9" s="255"/>
      <c r="BY9" s="689"/>
      <c r="BZ9" s="689"/>
      <c r="CA9" s="689"/>
    </row>
    <row r="10" spans="1:79" ht="126.75" customHeight="1">
      <c r="A10" s="705"/>
      <c r="B10" s="705"/>
      <c r="C10" s="775"/>
      <c r="D10" s="775"/>
      <c r="E10" s="775"/>
      <c r="F10" s="775"/>
      <c r="G10" s="724"/>
      <c r="H10" s="725"/>
      <c r="I10" s="712"/>
      <c r="J10" s="724"/>
      <c r="K10" s="712"/>
      <c r="L10" s="712"/>
      <c r="M10" s="714"/>
      <c r="N10" s="1193"/>
      <c r="O10" s="1193"/>
      <c r="P10" s="1193"/>
      <c r="Q10" s="1193"/>
      <c r="R10" s="1193"/>
      <c r="S10" s="724"/>
      <c r="T10" s="1197"/>
      <c r="U10" s="1197"/>
      <c r="V10" s="1197"/>
      <c r="W10" s="1197"/>
      <c r="X10" s="1197"/>
      <c r="Y10" s="1197"/>
      <c r="Z10" s="1197"/>
      <c r="AA10" s="1197"/>
      <c r="AB10" s="1197"/>
      <c r="AC10" s="1197"/>
      <c r="AD10" s="1197"/>
      <c r="AE10" s="1197"/>
      <c r="AF10" s="1197"/>
      <c r="AG10" s="1197"/>
      <c r="AH10" s="1197"/>
      <c r="AI10" s="1197"/>
      <c r="AJ10" s="1197"/>
      <c r="AK10" s="1197"/>
      <c r="AL10" s="1197"/>
      <c r="AM10" s="1197"/>
      <c r="AN10" s="1197"/>
      <c r="AO10" s="1197"/>
      <c r="AP10" s="1197"/>
      <c r="AQ10" s="1197"/>
      <c r="AR10" s="1197"/>
      <c r="AS10" s="702"/>
      <c r="AT10" s="724"/>
      <c r="AU10" s="725"/>
      <c r="AV10" s="712"/>
      <c r="AW10" s="724"/>
      <c r="AX10" s="724"/>
      <c r="AY10" s="712"/>
      <c r="AZ10" s="712"/>
      <c r="BA10" s="714"/>
      <c r="BB10" s="1193"/>
      <c r="BC10" s="1193"/>
      <c r="BD10" s="1193"/>
      <c r="BE10" s="1193"/>
      <c r="BF10" s="1200"/>
      <c r="BG10" s="320" t="s">
        <v>1675</v>
      </c>
      <c r="BH10" s="689"/>
      <c r="BI10" s="176">
        <v>43863</v>
      </c>
      <c r="BJ10" s="176">
        <v>44195</v>
      </c>
      <c r="BK10" s="321" t="s">
        <v>1676</v>
      </c>
      <c r="BL10" s="1202"/>
      <c r="BM10" s="775"/>
      <c r="BN10" s="775"/>
      <c r="BO10" s="775"/>
      <c r="BP10" s="775"/>
      <c r="BQ10" s="1198"/>
      <c r="BR10" s="211" t="s">
        <v>1677</v>
      </c>
      <c r="BS10" s="175">
        <v>0</v>
      </c>
      <c r="BT10" s="211"/>
      <c r="BU10" s="211" t="s">
        <v>1678</v>
      </c>
      <c r="BV10" s="211"/>
      <c r="BW10" s="211"/>
      <c r="BX10" s="408"/>
      <c r="BY10" s="689"/>
      <c r="BZ10" s="689"/>
      <c r="CA10" s="689"/>
    </row>
    <row r="11" spans="1:79" ht="273.75" customHeight="1">
      <c r="A11" s="705"/>
      <c r="B11" s="705"/>
      <c r="C11" s="697" t="s">
        <v>353</v>
      </c>
      <c r="D11" s="697" t="s">
        <v>354</v>
      </c>
      <c r="E11" s="697" t="s">
        <v>355</v>
      </c>
      <c r="F11" s="697" t="s">
        <v>348</v>
      </c>
      <c r="G11" s="689" t="s">
        <v>18</v>
      </c>
      <c r="H11" s="726">
        <v>3</v>
      </c>
      <c r="I11" s="713" t="str">
        <f>IF(H11=5,"CASI SEGURO",IF(H11=4,"PROBABLE",IF(H11=3,"POSIBLE",IF(H11=2,"IMPROBABLE","RARA VEZ"))))</f>
        <v>POSIBLE</v>
      </c>
      <c r="J11" s="689">
        <v>3</v>
      </c>
      <c r="K11" s="713" t="str">
        <f>IF(J11=1,"INSIGNIFICANTE",IF(J11=2,"MENOR",IF(J11=3,"MODERADO",IF(J11=4,"MAYOR","CATASTRÓFICO"))))</f>
        <v>MODERADO</v>
      </c>
      <c r="L11" s="713">
        <f t="shared" ref="L11" si="1">IF(J11=2,H11+20,IF(J11=3,H11+30,IF(J11=4,H11+40,IF(J11=5,H11+50,H11+10))))</f>
        <v>33</v>
      </c>
      <c r="M11" s="706" t="str">
        <f>IF(J11=1,$N$11,IF(J11=2,$O$11,IF(J11=3,$P$11,IF(J11=4,$Q$11,$R$11))))</f>
        <v>ALTA 3:3</v>
      </c>
      <c r="N11" s="700" t="str">
        <f>IF($L11=11,"BAJA 1:1",IF($L11=12,"BAJA 2:1",IF($L11=13,"BAJA 3:1",IF($L11=14,"MODERADA 4:1","ALTA 5:1"))))</f>
        <v>ALTA 5:1</v>
      </c>
      <c r="O11" s="700" t="str">
        <f>IF($L11=21,"BAJA 1:2",IF($L11=22,"BAJA 2:2",IF($L11=23,"MODERADA 3:2",IF($L11=24,"ALTA 4:2","ALTA 5:2"))))</f>
        <v>ALTA 5:2</v>
      </c>
      <c r="P11" s="700" t="str">
        <f>IF($L11=31,"MODERADA 1:3",IF($L11=32,"MODERADA 2:3",IF($L11=33,"ALTA 3:3",IF($L11=34,"ALTA 4:3","EXTREMA 5:3"))))</f>
        <v>ALTA 3:3</v>
      </c>
      <c r="Q11" s="700" t="str">
        <f>IF($L11=41,"ALTA 1:4",IF($L11=42,"ALTA 2:4",IF($L11=43,"EXTREMA 3:4",IF($L11=44,"EXTREMA 4:4","EXTREMA 5:4"))))</f>
        <v>EXTREMA 5:4</v>
      </c>
      <c r="R11" s="700" t="str">
        <f>IF($L11=51,"ALTA 1:5",IF($L11=52,"EXTREMA 2:5",IF($L11=53,"EXTREMA 3:5",IF($L11=54,"EXTREMA 4:5","EXTREMA 5:5"))))</f>
        <v>EXTREMA 5:5</v>
      </c>
      <c r="S11" s="689" t="s">
        <v>257</v>
      </c>
      <c r="T11" s="727" t="s">
        <v>1679</v>
      </c>
      <c r="U11" s="727" t="s">
        <v>356</v>
      </c>
      <c r="V11" s="727" t="s">
        <v>259</v>
      </c>
      <c r="W11" s="727" t="s">
        <v>357</v>
      </c>
      <c r="X11" s="727" t="s">
        <v>1680</v>
      </c>
      <c r="Y11" s="727" t="s">
        <v>350</v>
      </c>
      <c r="Z11" s="1197" t="s">
        <v>263</v>
      </c>
      <c r="AA11" s="1197" t="s">
        <v>264</v>
      </c>
      <c r="AB11" s="1197">
        <f>IF(AA11 = "Asignado",$AB$86,IF(AA11="No asignado",0,""))</f>
        <v>15</v>
      </c>
      <c r="AC11" s="1197" t="s">
        <v>265</v>
      </c>
      <c r="AD11" s="1197">
        <f>IF(AC11 = "Adecuado",$AB$86,IF(AC11="No adecuado",0,""))</f>
        <v>15</v>
      </c>
      <c r="AE11" s="1197" t="s">
        <v>266</v>
      </c>
      <c r="AF11" s="1197">
        <f>IF(AE11 = "Oportuna",$AB$86,IF(AE11="Inoportuna",0,""))</f>
        <v>15</v>
      </c>
      <c r="AG11" s="1197" t="s">
        <v>267</v>
      </c>
      <c r="AH11" s="1197">
        <f>IF(AG11 = "Prevenir",$AB$86,IF(AG11="Detectar",$AB$87,IF(AG11="No es un control",0,"")))</f>
        <v>15</v>
      </c>
      <c r="AI11" s="1197" t="s">
        <v>268</v>
      </c>
      <c r="AJ11" s="1197">
        <f>IF(AI11 = "Confiable",$AB$86,IF(AI11="No confiable",0,""))</f>
        <v>15</v>
      </c>
      <c r="AK11" s="1197" t="s">
        <v>281</v>
      </c>
      <c r="AL11" s="1197">
        <f>IF(AK11 = "Se investigan y resuelven oportunamente",$AB$86,IF(AK11="No se investigan y resuelven oportunamente",0,""))</f>
        <v>15</v>
      </c>
      <c r="AM11" s="1197" t="s">
        <v>270</v>
      </c>
      <c r="AN11" s="1197">
        <f>IF(AM11 = "Completa",$AB$86,IF(AM11="Incompleta",$AB$87,IF(AM11="No existe",0,"")))</f>
        <v>15</v>
      </c>
      <c r="AO11" s="1197">
        <f>+AB11+AD11+AF11+AH11+AJ11+AL11+AN11</f>
        <v>105</v>
      </c>
      <c r="AP11" s="1197" t="str">
        <f>+IF(AO11&gt;96,"Fuerte",IF(AO11&lt;86,"Débil","Moderado"))</f>
        <v>Fuerte</v>
      </c>
      <c r="AQ11" s="1197" t="s">
        <v>271</v>
      </c>
      <c r="AR11" s="1197" t="s">
        <v>271</v>
      </c>
      <c r="AS11" s="744" t="s">
        <v>271</v>
      </c>
      <c r="AT11" s="718" t="s">
        <v>272</v>
      </c>
      <c r="AU11" s="716">
        <v>2</v>
      </c>
      <c r="AV11" s="717" t="str">
        <f>IF(AU11=5,"CASI SEGURO",IF(AU11=4,"PROBABLE",IF(AU11=3,"POSIBLE",IF(AU11=2,"IMPROBABLE","RARA VEZ"))))</f>
        <v>IMPROBABLE</v>
      </c>
      <c r="AW11" s="718" t="s">
        <v>340</v>
      </c>
      <c r="AX11" s="718">
        <v>3</v>
      </c>
      <c r="AY11" s="717" t="str">
        <f>IF(AX11=1,"INSIGNIFICANTE",IF(AX11=2,"MENOR",IF(AX11=3,"MODERADO",IF(AX11=4,"MAYOR","CATASTRÓFICO"))))</f>
        <v>MODERADO</v>
      </c>
      <c r="AZ11" s="717">
        <f>IF(AX11=2,AU11+20,IF(AX11=3,AU11+30,IF(AX11=4,AU11+40,IF(AX11=5,AU11+50,AU11+10))))</f>
        <v>32</v>
      </c>
      <c r="BA11" s="739" t="str">
        <f>IF(AX11=1,$BB11,IF(AX11=2,$BC$11,IF(AX11=3,$BD$11,IF(AX11=4,$BE$11,$BF$11))))</f>
        <v>MODERADA 2:3</v>
      </c>
      <c r="BB11" s="761" t="str">
        <f>IF($AZ11=11,"BAJA 1:1",IF($AZ11=12,"BAJA 2:1",IF($AZ11=13,"BAJA 3:1",IF($AZ11=14,"MODERADA 4:1","ALTA 5:1"))))</f>
        <v>ALTA 5:1</v>
      </c>
      <c r="BC11" s="761" t="str">
        <f>IF($AZ11=21,"BAJA 1:2",IF($AZ11=22,"BAJA 2:2",IF($AZ11=23,"MODERADA 3:2",IF($AZ11=24,"ALTA 4:2","ALTA 5:2"))))</f>
        <v>ALTA 5:2</v>
      </c>
      <c r="BD11" s="761" t="str">
        <f>IF($AZ11=31,"MODERADA 1:3",IF($AZ11=32,"MODERADA 2:3",IF($AZ11=33,"ALTA 3:3",IF($AZ11=34,"ALTA 4:3","EXTREMA 5:3"))))</f>
        <v>MODERADA 2:3</v>
      </c>
      <c r="BE11" s="761" t="str">
        <f>IF($AZ11=41,"ALTA 1:4",IF($AZ11=42,"ALTA 2:4",IF($AZ11=43,"EXTREMA 3:4",IF($AZ11=44,"EXTREMA 4:4","EXTREMA 5:4"))))</f>
        <v>EXTREMA 5:4</v>
      </c>
      <c r="BF11" s="1199" t="str">
        <f>IF($AZ11=51,"ALTA 1:5",IF($AZ11=52,"EXTREMA 2:5",IF($AZ11=53,"EXTREMA 3:5",IF($AZ11=54,"EXTREMA 4:5","EXTREMA 5:5"))))</f>
        <v>EXTREMA 5:5</v>
      </c>
      <c r="BG11" s="320" t="s">
        <v>358</v>
      </c>
      <c r="BH11" s="175" t="s">
        <v>349</v>
      </c>
      <c r="BI11" s="176">
        <v>43863</v>
      </c>
      <c r="BJ11" s="176">
        <v>44195</v>
      </c>
      <c r="BK11" s="322" t="s">
        <v>359</v>
      </c>
      <c r="BL11" s="1206"/>
      <c r="BM11" s="718"/>
      <c r="BN11" s="718"/>
      <c r="BO11" s="718"/>
      <c r="BP11" s="718"/>
      <c r="BQ11" s="1204"/>
      <c r="BR11" s="211" t="s">
        <v>359</v>
      </c>
      <c r="BS11" s="175">
        <v>0</v>
      </c>
      <c r="BT11" s="211"/>
      <c r="BU11" s="211" t="s">
        <v>1681</v>
      </c>
      <c r="BV11" s="211"/>
      <c r="BW11" s="211"/>
      <c r="BX11" s="409"/>
      <c r="BY11" s="211"/>
      <c r="BZ11" s="689"/>
      <c r="CA11" s="689"/>
    </row>
    <row r="12" spans="1:79" ht="201" customHeight="1">
      <c r="A12" s="705"/>
      <c r="B12" s="705"/>
      <c r="C12" s="697"/>
      <c r="D12" s="697"/>
      <c r="E12" s="697"/>
      <c r="F12" s="697"/>
      <c r="G12" s="689"/>
      <c r="H12" s="726"/>
      <c r="I12" s="713"/>
      <c r="J12" s="689"/>
      <c r="K12" s="713"/>
      <c r="L12" s="713"/>
      <c r="M12" s="706"/>
      <c r="N12" s="700"/>
      <c r="O12" s="700"/>
      <c r="P12" s="700"/>
      <c r="Q12" s="700"/>
      <c r="R12" s="700"/>
      <c r="S12" s="689"/>
      <c r="T12" s="728"/>
      <c r="U12" s="728"/>
      <c r="V12" s="728"/>
      <c r="W12" s="728"/>
      <c r="X12" s="728"/>
      <c r="Y12" s="728"/>
      <c r="Z12" s="1197" t="s">
        <v>263</v>
      </c>
      <c r="AA12" s="1197" t="s">
        <v>264</v>
      </c>
      <c r="AB12" s="1197">
        <f>IF(AA12 = "Asignado",$AB$86,IF(AA12="No asignado",0,""))</f>
        <v>15</v>
      </c>
      <c r="AC12" s="1197" t="s">
        <v>265</v>
      </c>
      <c r="AD12" s="1197">
        <f>IF(AC12 = "Adecuado",$AB$86,IF(AC12="No adecuado",0,""))</f>
        <v>15</v>
      </c>
      <c r="AE12" s="1197" t="s">
        <v>266</v>
      </c>
      <c r="AF12" s="1197">
        <f>IF(AE12 = "Oportuna",$AB$86,IF(AE12="Inoportuna",0,""))</f>
        <v>15</v>
      </c>
      <c r="AG12" s="1197" t="s">
        <v>267</v>
      </c>
      <c r="AH12" s="1197">
        <f>IF(AG12 = "Prevenir",$AB$86,IF(AG12="Detectar",$AB$87,IF(AG12="No es un control",0,"")))</f>
        <v>15</v>
      </c>
      <c r="AI12" s="1197" t="s">
        <v>268</v>
      </c>
      <c r="AJ12" s="1197">
        <f>IF(AI12 = "Confiable",$AB$86,IF(AI12="No confiable",0,""))</f>
        <v>15</v>
      </c>
      <c r="AK12" s="1197" t="s">
        <v>281</v>
      </c>
      <c r="AL12" s="1197">
        <f>IF(AK12 = "Se investigan y resuelven oportunamente",$AB$86,IF(AK12="No se investigan y resuelven oportunamente",0,""))</f>
        <v>15</v>
      </c>
      <c r="AM12" s="1197" t="s">
        <v>270</v>
      </c>
      <c r="AN12" s="1197">
        <f>IF(AM12 = "Completa",$AB$86,IF(AM12="Incompleta",$AB$87,IF(AM12="No existe",0,"")))</f>
        <v>15</v>
      </c>
      <c r="AO12" s="1197">
        <f t="shared" ref="AO12" si="2">+AB12+AD12+AF12+AH12+AJ12+AL12+AN12</f>
        <v>105</v>
      </c>
      <c r="AP12" s="1197" t="str">
        <f t="shared" ref="AP12" si="3">+IF(AO12&gt;96,"Fuerte",IF(AO12&lt;85,"Débil","Moderado"))</f>
        <v>Fuerte</v>
      </c>
      <c r="AQ12" s="1197" t="s">
        <v>271</v>
      </c>
      <c r="AR12" s="1197" t="s">
        <v>271</v>
      </c>
      <c r="AS12" s="745"/>
      <c r="AT12" s="705"/>
      <c r="AU12" s="698"/>
      <c r="AV12" s="704"/>
      <c r="AW12" s="705"/>
      <c r="AX12" s="705"/>
      <c r="AY12" s="704"/>
      <c r="AZ12" s="704"/>
      <c r="BA12" s="719"/>
      <c r="BB12" s="1192"/>
      <c r="BC12" s="1192"/>
      <c r="BD12" s="1192"/>
      <c r="BE12" s="1192"/>
      <c r="BF12" s="715"/>
      <c r="BG12" s="320" t="s">
        <v>1682</v>
      </c>
      <c r="BH12" s="175" t="s">
        <v>1683</v>
      </c>
      <c r="BI12" s="176">
        <v>43863</v>
      </c>
      <c r="BJ12" s="176">
        <v>44195</v>
      </c>
      <c r="BK12" s="323" t="s">
        <v>1684</v>
      </c>
      <c r="BL12" s="1207"/>
      <c r="BM12" s="705"/>
      <c r="BN12" s="705"/>
      <c r="BO12" s="705"/>
      <c r="BP12" s="705"/>
      <c r="BQ12" s="780"/>
      <c r="BR12" s="211" t="s">
        <v>1685</v>
      </c>
      <c r="BS12" s="175">
        <v>0</v>
      </c>
      <c r="BT12" s="211"/>
      <c r="BU12" s="211" t="s">
        <v>1698</v>
      </c>
      <c r="BV12" s="211"/>
      <c r="BW12" s="211"/>
      <c r="BX12" s="409"/>
      <c r="BY12" s="211"/>
      <c r="BZ12" s="689"/>
      <c r="CA12" s="689"/>
    </row>
    <row r="13" spans="1:79" ht="119.25" customHeight="1" thickBot="1">
      <c r="A13" s="724"/>
      <c r="B13" s="724"/>
      <c r="C13" s="697"/>
      <c r="D13" s="697"/>
      <c r="E13" s="697"/>
      <c r="F13" s="697"/>
      <c r="G13" s="689"/>
      <c r="H13" s="726"/>
      <c r="I13" s="713"/>
      <c r="J13" s="689"/>
      <c r="K13" s="713"/>
      <c r="L13" s="713"/>
      <c r="M13" s="706"/>
      <c r="N13" s="700"/>
      <c r="O13" s="700"/>
      <c r="P13" s="700"/>
      <c r="Q13" s="700"/>
      <c r="R13" s="700"/>
      <c r="S13" s="689"/>
      <c r="T13" s="729"/>
      <c r="U13" s="729"/>
      <c r="V13" s="729"/>
      <c r="W13" s="729"/>
      <c r="X13" s="729"/>
      <c r="Y13" s="729"/>
      <c r="Z13" s="1197"/>
      <c r="AA13" s="1197"/>
      <c r="AB13" s="1197"/>
      <c r="AC13" s="1197"/>
      <c r="AD13" s="1197"/>
      <c r="AE13" s="1197"/>
      <c r="AF13" s="1197"/>
      <c r="AG13" s="1197"/>
      <c r="AH13" s="1197"/>
      <c r="AI13" s="1197"/>
      <c r="AJ13" s="1197"/>
      <c r="AK13" s="1197"/>
      <c r="AL13" s="1197"/>
      <c r="AM13" s="1197"/>
      <c r="AN13" s="1197"/>
      <c r="AO13" s="1197"/>
      <c r="AP13" s="1197"/>
      <c r="AQ13" s="1197"/>
      <c r="AR13" s="1197"/>
      <c r="AS13" s="702"/>
      <c r="AT13" s="724"/>
      <c r="AU13" s="725"/>
      <c r="AV13" s="712"/>
      <c r="AW13" s="724"/>
      <c r="AX13" s="724"/>
      <c r="AY13" s="712"/>
      <c r="AZ13" s="712"/>
      <c r="BA13" s="714"/>
      <c r="BB13" s="1193"/>
      <c r="BC13" s="1193"/>
      <c r="BD13" s="1193"/>
      <c r="BE13" s="1193"/>
      <c r="BF13" s="1200"/>
      <c r="BG13" s="324"/>
      <c r="BH13" s="325"/>
      <c r="BI13" s="325"/>
      <c r="BJ13" s="325"/>
      <c r="BK13" s="326"/>
      <c r="BL13" s="1208"/>
      <c r="BM13" s="1203"/>
      <c r="BN13" s="1203"/>
      <c r="BO13" s="1203"/>
      <c r="BP13" s="1203"/>
      <c r="BQ13" s="1205"/>
      <c r="BR13" s="211"/>
      <c r="BS13" s="211"/>
      <c r="BT13" s="211"/>
      <c r="BU13" s="211"/>
      <c r="BV13" s="211"/>
      <c r="BW13" s="211"/>
      <c r="BX13" s="409"/>
      <c r="BY13" s="211"/>
      <c r="BZ13" s="689"/>
      <c r="CA13" s="689"/>
    </row>
    <row r="14" spans="1:79">
      <c r="BX14" s="409"/>
    </row>
    <row r="15" spans="1:79">
      <c r="AG15" s="188"/>
    </row>
    <row r="16" spans="1:79" ht="15" hidden="1" customHeight="1">
      <c r="AF16" s="142" t="s">
        <v>360</v>
      </c>
      <c r="AG16" s="188"/>
      <c r="AH16" s="142" t="s">
        <v>18</v>
      </c>
      <c r="AI16" s="142">
        <v>1</v>
      </c>
    </row>
    <row r="17" spans="19:35" hidden="1">
      <c r="AC17" s="142" t="s">
        <v>10</v>
      </c>
      <c r="AD17" s="142" t="s">
        <v>40</v>
      </c>
      <c r="AE17" s="142" t="s">
        <v>27</v>
      </c>
      <c r="AF17" s="142" t="s">
        <v>361</v>
      </c>
      <c r="AG17" s="188"/>
      <c r="AH17" s="142" t="s">
        <v>362</v>
      </c>
      <c r="AI17" s="142">
        <v>2</v>
      </c>
    </row>
    <row r="18" spans="19:35" ht="50.25" hidden="1" customHeight="1">
      <c r="S18" s="189" t="s">
        <v>1553</v>
      </c>
      <c r="T18" s="189"/>
      <c r="AC18" s="142" t="s">
        <v>13</v>
      </c>
      <c r="AD18" s="142" t="s">
        <v>20</v>
      </c>
      <c r="AE18" s="142" t="s">
        <v>119</v>
      </c>
      <c r="AF18" s="142" t="s">
        <v>318</v>
      </c>
      <c r="AG18" s="188"/>
      <c r="AH18" s="142" t="s">
        <v>319</v>
      </c>
      <c r="AI18" s="142">
        <v>3</v>
      </c>
    </row>
    <row r="19" spans="19:35" ht="56.25" hidden="1" customHeight="1">
      <c r="S19" s="189" t="s">
        <v>1554</v>
      </c>
      <c r="T19" s="189"/>
      <c r="AC19" s="142" t="s">
        <v>33</v>
      </c>
      <c r="AD19" s="142" t="s">
        <v>43</v>
      </c>
      <c r="AE19" s="142" t="s">
        <v>25</v>
      </c>
      <c r="AF19" s="142" t="s">
        <v>321</v>
      </c>
      <c r="AG19" s="188"/>
      <c r="AH19" s="142" t="s">
        <v>40</v>
      </c>
      <c r="AI19" s="142">
        <v>4</v>
      </c>
    </row>
    <row r="20" spans="19:35" ht="50.25" hidden="1" customHeight="1">
      <c r="S20" s="189" t="s">
        <v>1555</v>
      </c>
      <c r="T20" s="189"/>
      <c r="AC20" s="142" t="s">
        <v>57</v>
      </c>
      <c r="AD20" s="142" t="s">
        <v>18</v>
      </c>
      <c r="AE20" s="142" t="s">
        <v>323</v>
      </c>
      <c r="AF20" s="142" t="s">
        <v>324</v>
      </c>
      <c r="AG20" s="188"/>
      <c r="AH20" s="142" t="s">
        <v>57</v>
      </c>
      <c r="AI20" s="142">
        <v>5</v>
      </c>
    </row>
    <row r="21" spans="19:35" ht="63.75" hidden="1">
      <c r="S21" s="189" t="s">
        <v>1556</v>
      </c>
      <c r="T21" s="189"/>
      <c r="AC21" s="142" t="s">
        <v>71</v>
      </c>
      <c r="AD21" s="142" t="s">
        <v>75</v>
      </c>
      <c r="AE21" s="142" t="s">
        <v>80</v>
      </c>
      <c r="AF21" s="142" t="s">
        <v>46</v>
      </c>
      <c r="AG21" s="188"/>
      <c r="AH21" s="142" t="s">
        <v>305</v>
      </c>
    </row>
    <row r="22" spans="19:35" hidden="1">
      <c r="AC22" s="142" t="s">
        <v>36</v>
      </c>
      <c r="AD22" s="142" t="s">
        <v>65</v>
      </c>
      <c r="AE22" s="142" t="s">
        <v>82</v>
      </c>
      <c r="AF22" s="142" t="s">
        <v>326</v>
      </c>
      <c r="AG22" s="190"/>
      <c r="AH22" s="142" t="s">
        <v>327</v>
      </c>
    </row>
    <row r="23" spans="19:35" ht="30" hidden="1">
      <c r="AC23" s="142" t="s">
        <v>328</v>
      </c>
      <c r="AD23" s="142" t="s">
        <v>46</v>
      </c>
      <c r="AE23" s="142" t="s">
        <v>84</v>
      </c>
      <c r="AF23" s="142" t="s">
        <v>329</v>
      </c>
      <c r="AG23" s="190"/>
      <c r="AH23" s="142" t="s">
        <v>330</v>
      </c>
    </row>
    <row r="24" spans="19:35" hidden="1">
      <c r="AD24" s="142" t="s">
        <v>78</v>
      </c>
      <c r="AE24" s="142" t="s">
        <v>29</v>
      </c>
      <c r="AF24" s="142" t="s">
        <v>43</v>
      </c>
      <c r="AG24" s="190"/>
      <c r="AH24" s="142" t="s">
        <v>331</v>
      </c>
    </row>
    <row r="25" spans="19:35" hidden="1">
      <c r="AD25" s="142" t="s">
        <v>115</v>
      </c>
      <c r="AG25" s="191"/>
      <c r="AH25" s="142" t="s">
        <v>71</v>
      </c>
    </row>
    <row r="26" spans="19:35" hidden="1">
      <c r="AD26" s="142" t="s">
        <v>332</v>
      </c>
    </row>
    <row r="27" spans="19:35" hidden="1">
      <c r="AG27" s="191"/>
    </row>
    <row r="28" spans="19:35" hidden="1">
      <c r="AG28" s="191"/>
    </row>
    <row r="29" spans="19:35" hidden="1">
      <c r="AG29" s="191"/>
    </row>
    <row r="30" spans="19:35" hidden="1">
      <c r="AG30" s="191"/>
    </row>
    <row r="31" spans="19:35">
      <c r="AG31" s="191"/>
    </row>
    <row r="35" spans="32:32">
      <c r="AF35" s="142" t="s">
        <v>12</v>
      </c>
    </row>
    <row r="36" spans="32:32">
      <c r="AF36" s="142" t="s">
        <v>15</v>
      </c>
    </row>
    <row r="38" spans="32:32">
      <c r="AF38" s="142" t="s">
        <v>23</v>
      </c>
    </row>
    <row r="39" spans="32:32">
      <c r="AF39" s="142" t="s">
        <v>130</v>
      </c>
    </row>
    <row r="73" hidden="1"/>
    <row r="74" hidden="1"/>
    <row r="75" hidden="1"/>
    <row r="76" hidden="1"/>
    <row r="77" hidden="1"/>
    <row r="78" hidden="1"/>
    <row r="79" hidden="1"/>
    <row r="80" hidden="1"/>
    <row r="81" spans="27:46" hidden="1"/>
    <row r="82" spans="27:46" hidden="1"/>
    <row r="83" spans="27:46" hidden="1"/>
    <row r="84" spans="27:46" hidden="1"/>
    <row r="85" spans="27:46" hidden="1"/>
    <row r="86" spans="27:46" ht="30" hidden="1">
      <c r="AA86" s="142" t="s">
        <v>264</v>
      </c>
      <c r="AB86" s="142">
        <v>15</v>
      </c>
      <c r="AC86" s="142" t="s">
        <v>265</v>
      </c>
      <c r="AD86" s="142">
        <v>15</v>
      </c>
      <c r="AE86" s="142" t="s">
        <v>266</v>
      </c>
      <c r="AG86" s="142" t="s">
        <v>267</v>
      </c>
      <c r="AI86" s="142" t="s">
        <v>268</v>
      </c>
      <c r="AK86" s="142" t="s">
        <v>281</v>
      </c>
      <c r="AM86" s="142" t="s">
        <v>270</v>
      </c>
      <c r="AQ86" s="142" t="s">
        <v>333</v>
      </c>
      <c r="AT86" s="142" t="s">
        <v>272</v>
      </c>
    </row>
    <row r="87" spans="27:46" ht="30" hidden="1">
      <c r="AA87" s="142" t="s">
        <v>334</v>
      </c>
      <c r="AB87" s="142">
        <v>10</v>
      </c>
      <c r="AC87" s="142" t="s">
        <v>335</v>
      </c>
      <c r="AD87" s="142">
        <v>0</v>
      </c>
      <c r="AE87" s="142" t="s">
        <v>336</v>
      </c>
      <c r="AG87" s="142" t="s">
        <v>337</v>
      </c>
      <c r="AI87" s="142" t="s">
        <v>338</v>
      </c>
      <c r="AK87" s="142" t="s">
        <v>269</v>
      </c>
      <c r="AM87" s="142" t="s">
        <v>339</v>
      </c>
      <c r="AQ87" s="142" t="s">
        <v>271</v>
      </c>
      <c r="AT87" s="142" t="s">
        <v>340</v>
      </c>
    </row>
    <row r="88" spans="27:46" hidden="1">
      <c r="AB88" s="142">
        <v>5</v>
      </c>
      <c r="AG88" s="142" t="s">
        <v>341</v>
      </c>
      <c r="AM88" s="142" t="s">
        <v>342</v>
      </c>
      <c r="AQ88" s="142" t="s">
        <v>343</v>
      </c>
      <c r="AT88" s="142" t="s">
        <v>299</v>
      </c>
    </row>
    <row r="89" spans="27:46" hidden="1"/>
    <row r="90" spans="27:46" hidden="1"/>
    <row r="91" spans="27:46" hidden="1"/>
    <row r="92" spans="27:46" hidden="1"/>
    <row r="93" spans="27:46" hidden="1"/>
    <row r="94" spans="27:46" hidden="1"/>
    <row r="95" spans="27:46" hidden="1"/>
    <row r="96" spans="27:46" hidden="1"/>
    <row r="97" hidden="1"/>
    <row r="98" hidden="1"/>
    <row r="99" hidden="1"/>
    <row r="100" hidden="1"/>
    <row r="101" hidden="1"/>
    <row r="102" hidden="1"/>
    <row r="103" hidden="1"/>
    <row r="104" hidden="1"/>
    <row r="105" hidden="1"/>
    <row r="106" hidden="1"/>
    <row r="107" hidden="1"/>
    <row r="108" hidden="1"/>
  </sheetData>
  <mergeCells count="162">
    <mergeCell ref="BP11:BP13"/>
    <mergeCell ref="BQ11:BQ13"/>
    <mergeCell ref="BZ11:BZ13"/>
    <mergeCell ref="CA11:CA13"/>
    <mergeCell ref="BU5:BX6"/>
    <mergeCell ref="BE11:BE13"/>
    <mergeCell ref="BF11:BF13"/>
    <mergeCell ref="BL11:BL13"/>
    <mergeCell ref="BM11:BM13"/>
    <mergeCell ref="BN11:BN13"/>
    <mergeCell ref="BO11:BO13"/>
    <mergeCell ref="BY8:BY10"/>
    <mergeCell ref="BZ8:BZ10"/>
    <mergeCell ref="CA8:CA10"/>
    <mergeCell ref="BY5:CA6"/>
    <mergeCell ref="AY11:AY13"/>
    <mergeCell ref="AZ11:AZ13"/>
    <mergeCell ref="BA11:BA13"/>
    <mergeCell ref="BB11:BB13"/>
    <mergeCell ref="BC11:BC13"/>
    <mergeCell ref="BD11:BD13"/>
    <mergeCell ref="AS11:AS13"/>
    <mergeCell ref="AT11:AT13"/>
    <mergeCell ref="AU11:AU13"/>
    <mergeCell ref="AV11:AV13"/>
    <mergeCell ref="AW11:AW13"/>
    <mergeCell ref="AX11:AX13"/>
    <mergeCell ref="AM11:AM13"/>
    <mergeCell ref="AN11:AN13"/>
    <mergeCell ref="AO11:AO13"/>
    <mergeCell ref="AP11:AP13"/>
    <mergeCell ref="AQ11:AQ13"/>
    <mergeCell ref="AR11:AR13"/>
    <mergeCell ref="AG11:AG13"/>
    <mergeCell ref="AH11:AH13"/>
    <mergeCell ref="AI11:AI13"/>
    <mergeCell ref="AJ11:AJ13"/>
    <mergeCell ref="AK11:AK13"/>
    <mergeCell ref="AL11:AL13"/>
    <mergeCell ref="AA11:AA13"/>
    <mergeCell ref="AB11:AB13"/>
    <mergeCell ref="AC11:AC13"/>
    <mergeCell ref="AD11:AD13"/>
    <mergeCell ref="AE11:AE13"/>
    <mergeCell ref="AF11:AF13"/>
    <mergeCell ref="U11:U13"/>
    <mergeCell ref="V11:V13"/>
    <mergeCell ref="W11:W13"/>
    <mergeCell ref="X11:X13"/>
    <mergeCell ref="Y11:Y13"/>
    <mergeCell ref="Z11:Z13"/>
    <mergeCell ref="O11:O13"/>
    <mergeCell ref="P11:P13"/>
    <mergeCell ref="Q11:Q13"/>
    <mergeCell ref="R11:R13"/>
    <mergeCell ref="S11:S13"/>
    <mergeCell ref="T11:T13"/>
    <mergeCell ref="I11:I13"/>
    <mergeCell ref="J11:J13"/>
    <mergeCell ref="K11:K13"/>
    <mergeCell ref="L11:L13"/>
    <mergeCell ref="M11:M13"/>
    <mergeCell ref="N11:N13"/>
    <mergeCell ref="C11:C13"/>
    <mergeCell ref="D11:D13"/>
    <mergeCell ref="E11:E13"/>
    <mergeCell ref="F11:F13"/>
    <mergeCell ref="G11:G13"/>
    <mergeCell ref="H11:H13"/>
    <mergeCell ref="BO8:BO10"/>
    <mergeCell ref="BP8:BP10"/>
    <mergeCell ref="BQ8:BQ10"/>
    <mergeCell ref="BE8:BE10"/>
    <mergeCell ref="BF8:BF10"/>
    <mergeCell ref="BH8:BH10"/>
    <mergeCell ref="BL8:BL10"/>
    <mergeCell ref="BM8:BM10"/>
    <mergeCell ref="BN8:BN10"/>
    <mergeCell ref="AY8:AY10"/>
    <mergeCell ref="AZ8:AZ10"/>
    <mergeCell ref="BA8:BA10"/>
    <mergeCell ref="BB8:BB10"/>
    <mergeCell ref="BC8:BC10"/>
    <mergeCell ref="BD8:BD10"/>
    <mergeCell ref="AS8:AS10"/>
    <mergeCell ref="AT8:AT10"/>
    <mergeCell ref="AU8:AU10"/>
    <mergeCell ref="AV8:AV10"/>
    <mergeCell ref="AW8:AW10"/>
    <mergeCell ref="AX8:AX10"/>
    <mergeCell ref="AM8:AM10"/>
    <mergeCell ref="AN8:AN10"/>
    <mergeCell ref="AO8:AO10"/>
    <mergeCell ref="AP8:AP10"/>
    <mergeCell ref="AQ8:AQ10"/>
    <mergeCell ref="AR8:AR10"/>
    <mergeCell ref="AG8:AG10"/>
    <mergeCell ref="AH8:AH10"/>
    <mergeCell ref="AI8:AI10"/>
    <mergeCell ref="AJ8:AJ10"/>
    <mergeCell ref="AK8:AK10"/>
    <mergeCell ref="AL8:AL10"/>
    <mergeCell ref="AA8:AA10"/>
    <mergeCell ref="AB8:AB10"/>
    <mergeCell ref="AC8:AC10"/>
    <mergeCell ref="AD8:AD10"/>
    <mergeCell ref="AE8:AE10"/>
    <mergeCell ref="AF8:AF10"/>
    <mergeCell ref="U8:U10"/>
    <mergeCell ref="V8:V10"/>
    <mergeCell ref="W8:W10"/>
    <mergeCell ref="X8:X10"/>
    <mergeCell ref="Y8:Y10"/>
    <mergeCell ref="Z8:Z10"/>
    <mergeCell ref="O8:O10"/>
    <mergeCell ref="P8:P10"/>
    <mergeCell ref="Q8:Q10"/>
    <mergeCell ref="R8:R10"/>
    <mergeCell ref="S8:S10"/>
    <mergeCell ref="T8:T10"/>
    <mergeCell ref="I8:I10"/>
    <mergeCell ref="J8:J10"/>
    <mergeCell ref="K8:K10"/>
    <mergeCell ref="L8:L10"/>
    <mergeCell ref="M8:M10"/>
    <mergeCell ref="N8:N10"/>
    <mergeCell ref="AU7:AV7"/>
    <mergeCell ref="AX7:AY7"/>
    <mergeCell ref="A8:A13"/>
    <mergeCell ref="B8:B13"/>
    <mergeCell ref="C8:C10"/>
    <mergeCell ref="D8:D10"/>
    <mergeCell ref="E8:E10"/>
    <mergeCell ref="F8:F10"/>
    <mergeCell ref="G8:G10"/>
    <mergeCell ref="H8:H10"/>
    <mergeCell ref="D6:D7"/>
    <mergeCell ref="E6:E7"/>
    <mergeCell ref="F6:F7"/>
    <mergeCell ref="G6:G7"/>
    <mergeCell ref="H6:I7"/>
    <mergeCell ref="J6:K7"/>
    <mergeCell ref="M6:M7"/>
    <mergeCell ref="T6:Z6"/>
    <mergeCell ref="T5:AS5"/>
    <mergeCell ref="AT5:BA6"/>
    <mergeCell ref="BG5:BK6"/>
    <mergeCell ref="BL5:BQ6"/>
    <mergeCell ref="BR5:BT6"/>
    <mergeCell ref="AA6:AP6"/>
    <mergeCell ref="AQ6:AQ7"/>
    <mergeCell ref="AR6:AR7"/>
    <mergeCell ref="AS6:AS7"/>
    <mergeCell ref="A1:A3"/>
    <mergeCell ref="B1:H1"/>
    <mergeCell ref="B2:H2"/>
    <mergeCell ref="B3:H3"/>
    <mergeCell ref="A5:A7"/>
    <mergeCell ref="B5:B7"/>
    <mergeCell ref="C5:C7"/>
    <mergeCell ref="D5:M5"/>
    <mergeCell ref="S5:S7"/>
  </mergeCells>
  <conditionalFormatting sqref="I11">
    <cfRule type="cellIs" dxfId="370" priority="194" operator="equal">
      <formula>"RARA VEZ"</formula>
    </cfRule>
    <cfRule type="cellIs" dxfId="369" priority="195" operator="equal">
      <formula>"IMPROBABLE"</formula>
    </cfRule>
    <cfRule type="cellIs" dxfId="368" priority="196" operator="equal">
      <formula>"POSIBLE"</formula>
    </cfRule>
    <cfRule type="cellIs" dxfId="367" priority="197" operator="equal">
      <formula>"PROBABLE"</formula>
    </cfRule>
    <cfRule type="cellIs" dxfId="366" priority="198" operator="equal">
      <formula>"CASI SEGURO"</formula>
    </cfRule>
  </conditionalFormatting>
  <conditionalFormatting sqref="K11:L11">
    <cfRule type="containsText" dxfId="365" priority="191" stopIfTrue="1" operator="containsText" text="ALTA">
      <formula>NOT(ISERROR(SEARCH("ALTA",K11)))</formula>
    </cfRule>
    <cfRule type="containsText" dxfId="364" priority="192" stopIfTrue="1" operator="containsText" text="MEDIA">
      <formula>NOT(ISERROR(SEARCH("MEDIA",K11)))</formula>
    </cfRule>
    <cfRule type="containsText" dxfId="363" priority="193" stopIfTrue="1" operator="containsText" text="BAJA">
      <formula>NOT(ISERROR(SEARCH("BAJA",K11)))</formula>
    </cfRule>
  </conditionalFormatting>
  <conditionalFormatting sqref="K11:L11">
    <cfRule type="containsText" dxfId="362" priority="186" stopIfTrue="1" operator="containsText" text="ALTO">
      <formula>NOT(ISERROR(SEARCH("ALTO",K11)))</formula>
    </cfRule>
    <cfRule type="containsText" dxfId="361" priority="187" stopIfTrue="1" operator="containsText" text="ALTO">
      <formula>NOT(ISERROR(SEARCH("ALTO",K11)))</formula>
    </cfRule>
    <cfRule type="containsText" dxfId="360" priority="188" stopIfTrue="1" operator="containsText" text="MEDIO">
      <formula>NOT(ISERROR(SEARCH("MEDIO",K11)))</formula>
    </cfRule>
    <cfRule type="containsText" dxfId="359" priority="189" stopIfTrue="1" operator="containsText" text="MEDIO">
      <formula>NOT(ISERROR(SEARCH("MEDIO",K11)))</formula>
    </cfRule>
    <cfRule type="containsText" dxfId="358" priority="190" stopIfTrue="1" operator="containsText" text="BAJO">
      <formula>NOT(ISERROR(SEARCH("BAJO",K11)))</formula>
    </cfRule>
  </conditionalFormatting>
  <conditionalFormatting sqref="K11:L11">
    <cfRule type="cellIs" dxfId="357" priority="181" operator="equal">
      <formula>"INSIGNIFICANTE"</formula>
    </cfRule>
    <cfRule type="cellIs" dxfId="356" priority="182" operator="equal">
      <formula>"MENOR"</formula>
    </cfRule>
    <cfRule type="cellIs" dxfId="355" priority="183" operator="equal">
      <formula>"MODERADO"</formula>
    </cfRule>
    <cfRule type="cellIs" dxfId="354" priority="184" operator="equal">
      <formula>"MAYOR"</formula>
    </cfRule>
    <cfRule type="cellIs" dxfId="353" priority="185" operator="equal">
      <formula>"CATASTRÓFICO"</formula>
    </cfRule>
  </conditionalFormatting>
  <conditionalFormatting sqref="M11">
    <cfRule type="cellIs" dxfId="352" priority="156" operator="equal">
      <formula>"EXTREMA 5:5"</formula>
    </cfRule>
    <cfRule type="cellIs" dxfId="351" priority="157" operator="equal">
      <formula>"EXTREMA 4:5"</formula>
    </cfRule>
    <cfRule type="cellIs" dxfId="350" priority="158" operator="equal">
      <formula>"EXTREMA 3:5"</formula>
    </cfRule>
    <cfRule type="cellIs" dxfId="349" priority="159" operator="equal">
      <formula>"EXTREMA 2:5"</formula>
    </cfRule>
    <cfRule type="cellIs" dxfId="348" priority="160" operator="equal">
      <formula>"EXTREMA 5:4"</formula>
    </cfRule>
    <cfRule type="cellIs" dxfId="347" priority="161" operator="equal">
      <formula>"EXTREMA 4:4"</formula>
    </cfRule>
    <cfRule type="cellIs" dxfId="346" priority="162" operator="equal">
      <formula>"EXTREMA 3:4"</formula>
    </cfRule>
    <cfRule type="cellIs" dxfId="345" priority="163" operator="equal">
      <formula>"EXTREMA 5:3"</formula>
    </cfRule>
    <cfRule type="cellIs" dxfId="344" priority="164" operator="equal">
      <formula>"ALTA 1:5"</formula>
    </cfRule>
    <cfRule type="cellIs" dxfId="343" priority="165" operator="equal">
      <formula>"ALTA 2:4"</formula>
    </cfRule>
    <cfRule type="cellIs" dxfId="342" priority="166" operator="equal">
      <formula>"ALTA 1:4"</formula>
    </cfRule>
    <cfRule type="cellIs" dxfId="341" priority="167" operator="equal">
      <formula>"ALTA 4:3"</formula>
    </cfRule>
    <cfRule type="cellIs" dxfId="340" priority="168" operator="equal">
      <formula>"ALTA 3:3"</formula>
    </cfRule>
    <cfRule type="cellIs" dxfId="339" priority="169" operator="equal">
      <formula>"ALTA 5:2"</formula>
    </cfRule>
    <cfRule type="cellIs" dxfId="338" priority="170" operator="equal">
      <formula>"ALTA 4:2"</formula>
    </cfRule>
    <cfRule type="cellIs" dxfId="337" priority="171" operator="equal">
      <formula>"ALTA 5:1"</formula>
    </cfRule>
    <cfRule type="cellIs" dxfId="336" priority="172" operator="equal">
      <formula>"MODERADA 2:3"</formula>
    </cfRule>
    <cfRule type="cellIs" dxfId="335" priority="173" operator="equal">
      <formula>"MODERADA 1:3"</formula>
    </cfRule>
    <cfRule type="cellIs" dxfId="334" priority="174" operator="equal">
      <formula>"MODERADA 3:2"</formula>
    </cfRule>
    <cfRule type="cellIs" dxfId="333" priority="175" operator="equal">
      <formula>"MODERADA 4:1"</formula>
    </cfRule>
    <cfRule type="cellIs" dxfId="332" priority="176" operator="equal">
      <formula>"BAJA 2:2"</formula>
    </cfRule>
    <cfRule type="cellIs" dxfId="331" priority="177" operator="equal">
      <formula>"BAJA 1:2"</formula>
    </cfRule>
    <cfRule type="cellIs" dxfId="330" priority="178" operator="equal">
      <formula>"BAJA 3:1"</formula>
    </cfRule>
    <cfRule type="cellIs" dxfId="329" priority="179" operator="equal">
      <formula>"BAJA 2:1"</formula>
    </cfRule>
    <cfRule type="cellIs" dxfId="328" priority="180" operator="equal">
      <formula>"BAJA 1:1"</formula>
    </cfRule>
  </conditionalFormatting>
  <conditionalFormatting sqref="I8">
    <cfRule type="cellIs" dxfId="327" priority="151" operator="equal">
      <formula>"RARA VEZ"</formula>
    </cfRule>
    <cfRule type="cellIs" dxfId="326" priority="152" operator="equal">
      <formula>"IMPROBABLE"</formula>
    </cfRule>
    <cfRule type="cellIs" dxfId="325" priority="153" operator="equal">
      <formula>"POSIBLE"</formula>
    </cfRule>
    <cfRule type="cellIs" dxfId="324" priority="154" operator="equal">
      <formula>"PROBABLE"</formula>
    </cfRule>
    <cfRule type="cellIs" dxfId="323" priority="155" operator="equal">
      <formula>"CASI SEGURO"</formula>
    </cfRule>
  </conditionalFormatting>
  <conditionalFormatting sqref="K8:L8">
    <cfRule type="containsText" dxfId="322" priority="148" stopIfTrue="1" operator="containsText" text="ALTA">
      <formula>NOT(ISERROR(SEARCH("ALTA",K8)))</formula>
    </cfRule>
    <cfRule type="containsText" dxfId="321" priority="149" stopIfTrue="1" operator="containsText" text="MEDIA">
      <formula>NOT(ISERROR(SEARCH("MEDIA",K8)))</formula>
    </cfRule>
    <cfRule type="containsText" dxfId="320" priority="150" stopIfTrue="1" operator="containsText" text="BAJA">
      <formula>NOT(ISERROR(SEARCH("BAJA",K8)))</formula>
    </cfRule>
  </conditionalFormatting>
  <conditionalFormatting sqref="K8:L8">
    <cfRule type="containsText" dxfId="319" priority="143" stopIfTrue="1" operator="containsText" text="ALTO">
      <formula>NOT(ISERROR(SEARCH("ALTO",K8)))</formula>
    </cfRule>
    <cfRule type="containsText" dxfId="318" priority="144" stopIfTrue="1" operator="containsText" text="ALTO">
      <formula>NOT(ISERROR(SEARCH("ALTO",K8)))</formula>
    </cfRule>
    <cfRule type="containsText" dxfId="317" priority="145" stopIfTrue="1" operator="containsText" text="MEDIO">
      <formula>NOT(ISERROR(SEARCH("MEDIO",K8)))</formula>
    </cfRule>
    <cfRule type="containsText" dxfId="316" priority="146" stopIfTrue="1" operator="containsText" text="MEDIO">
      <formula>NOT(ISERROR(SEARCH("MEDIO",K8)))</formula>
    </cfRule>
    <cfRule type="containsText" dxfId="315" priority="147" stopIfTrue="1" operator="containsText" text="BAJO">
      <formula>NOT(ISERROR(SEARCH("BAJO",K8)))</formula>
    </cfRule>
  </conditionalFormatting>
  <conditionalFormatting sqref="K8:L8">
    <cfRule type="cellIs" dxfId="314" priority="138" operator="equal">
      <formula>"INSIGNIFICANTE"</formula>
    </cfRule>
    <cfRule type="cellIs" dxfId="313" priority="139" operator="equal">
      <formula>"MENOR"</formula>
    </cfRule>
    <cfRule type="cellIs" dxfId="312" priority="140" operator="equal">
      <formula>"MODERADO"</formula>
    </cfRule>
    <cfRule type="cellIs" dxfId="311" priority="141" operator="equal">
      <formula>"MAYOR"</formula>
    </cfRule>
    <cfRule type="cellIs" dxfId="310" priority="142" operator="equal">
      <formula>"CATASTRÓFICO"</formula>
    </cfRule>
  </conditionalFormatting>
  <conditionalFormatting sqref="M8">
    <cfRule type="cellIs" dxfId="309" priority="113" operator="equal">
      <formula>"EXTREMA 5:5"</formula>
    </cfRule>
    <cfRule type="cellIs" dxfId="308" priority="114" operator="equal">
      <formula>"EXTREMA 4:5"</formula>
    </cfRule>
    <cfRule type="cellIs" dxfId="307" priority="115" operator="equal">
      <formula>"EXTREMA 3:5"</formula>
    </cfRule>
    <cfRule type="cellIs" dxfId="306" priority="116" operator="equal">
      <formula>"EXTREMA 2:5"</formula>
    </cfRule>
    <cfRule type="cellIs" dxfId="305" priority="117" operator="equal">
      <formula>"EXTREMA 5:4"</formula>
    </cfRule>
    <cfRule type="cellIs" dxfId="304" priority="118" operator="equal">
      <formula>"EXTREMA 4:4"</formula>
    </cfRule>
    <cfRule type="cellIs" dxfId="303" priority="119" operator="equal">
      <formula>"EXTREMA 3:4"</formula>
    </cfRule>
    <cfRule type="cellIs" dxfId="302" priority="120" operator="equal">
      <formula>"EXTREMA 5:3"</formula>
    </cfRule>
    <cfRule type="cellIs" dxfId="301" priority="121" operator="equal">
      <formula>"ALTA 1:5"</formula>
    </cfRule>
    <cfRule type="cellIs" dxfId="300" priority="122" operator="equal">
      <formula>"ALTA 2:4"</formula>
    </cfRule>
    <cfRule type="cellIs" dxfId="299" priority="123" operator="equal">
      <formula>"ALTA 1:4"</formula>
    </cfRule>
    <cfRule type="cellIs" dxfId="298" priority="124" operator="equal">
      <formula>"ALTA 4:3"</formula>
    </cfRule>
    <cfRule type="cellIs" dxfId="297" priority="125" operator="equal">
      <formula>"ALTA 3:3"</formula>
    </cfRule>
    <cfRule type="cellIs" dxfId="296" priority="126" operator="equal">
      <formula>"ALTA 5:2"</formula>
    </cfRule>
    <cfRule type="cellIs" dxfId="295" priority="127" operator="equal">
      <formula>"ALTA 4:2"</formula>
    </cfRule>
    <cfRule type="cellIs" dxfId="294" priority="128" operator="equal">
      <formula>"ALTA 5:1"</formula>
    </cfRule>
    <cfRule type="cellIs" dxfId="293" priority="129" operator="equal">
      <formula>"MODERADA 2:3"</formula>
    </cfRule>
    <cfRule type="cellIs" dxfId="292" priority="130" operator="equal">
      <formula>"MODERADA 1:3"</formula>
    </cfRule>
    <cfRule type="cellIs" dxfId="291" priority="131" operator="equal">
      <formula>"MODERADA 3:2"</formula>
    </cfRule>
    <cfRule type="cellIs" dxfId="290" priority="132" operator="equal">
      <formula>"MODERADA 4:1"</formula>
    </cfRule>
    <cfRule type="cellIs" dxfId="289" priority="133" operator="equal">
      <formula>"BAJA 2:2"</formula>
    </cfRule>
    <cfRule type="cellIs" dxfId="288" priority="134" operator="equal">
      <formula>"BAJA 1:2"</formula>
    </cfRule>
    <cfRule type="cellIs" dxfId="287" priority="135" operator="equal">
      <formula>"BAJA 3:1"</formula>
    </cfRule>
    <cfRule type="cellIs" dxfId="286" priority="136" operator="equal">
      <formula>"BAJA 2:1"</formula>
    </cfRule>
    <cfRule type="cellIs" dxfId="285" priority="137" operator="equal">
      <formula>"BAJA 1:1"</formula>
    </cfRule>
  </conditionalFormatting>
  <conditionalFormatting sqref="AV8">
    <cfRule type="cellIs" dxfId="284" priority="108" operator="equal">
      <formula>"RARA VEZ"</formula>
    </cfRule>
    <cfRule type="cellIs" dxfId="283" priority="109" operator="equal">
      <formula>"IMPROBABLE"</formula>
    </cfRule>
    <cfRule type="cellIs" dxfId="282" priority="110" operator="equal">
      <formula>"POSIBLE"</formula>
    </cfRule>
    <cfRule type="cellIs" dxfId="281" priority="111" operator="equal">
      <formula>"PROBABLE"</formula>
    </cfRule>
    <cfRule type="cellIs" dxfId="280" priority="112" operator="equal">
      <formula>"CASI SEGURO"</formula>
    </cfRule>
  </conditionalFormatting>
  <conditionalFormatting sqref="AY8">
    <cfRule type="containsText" dxfId="279" priority="105" stopIfTrue="1" operator="containsText" text="ALTA">
      <formula>NOT(ISERROR(SEARCH("ALTA",AY8)))</formula>
    </cfRule>
    <cfRule type="containsText" dxfId="278" priority="106" stopIfTrue="1" operator="containsText" text="MEDIA">
      <formula>NOT(ISERROR(SEARCH("MEDIA",AY8)))</formula>
    </cfRule>
    <cfRule type="containsText" dxfId="277" priority="107" stopIfTrue="1" operator="containsText" text="BAJA">
      <formula>NOT(ISERROR(SEARCH("BAJA",AY8)))</formula>
    </cfRule>
  </conditionalFormatting>
  <conditionalFormatting sqref="AY8">
    <cfRule type="containsText" dxfId="276" priority="100" stopIfTrue="1" operator="containsText" text="ALTO">
      <formula>NOT(ISERROR(SEARCH("ALTO",AY8)))</formula>
    </cfRule>
    <cfRule type="containsText" dxfId="275" priority="101" stopIfTrue="1" operator="containsText" text="ALTO">
      <formula>NOT(ISERROR(SEARCH("ALTO",AY8)))</formula>
    </cfRule>
    <cfRule type="containsText" dxfId="274" priority="102" stopIfTrue="1" operator="containsText" text="MEDIO">
      <formula>NOT(ISERROR(SEARCH("MEDIO",AY8)))</formula>
    </cfRule>
    <cfRule type="containsText" dxfId="273" priority="103" stopIfTrue="1" operator="containsText" text="MEDIO">
      <formula>NOT(ISERROR(SEARCH("MEDIO",AY8)))</formula>
    </cfRule>
    <cfRule type="containsText" dxfId="272" priority="104" stopIfTrue="1" operator="containsText" text="BAJO">
      <formula>NOT(ISERROR(SEARCH("BAJO",AY8)))</formula>
    </cfRule>
  </conditionalFormatting>
  <conditionalFormatting sqref="AY8">
    <cfRule type="cellIs" dxfId="271" priority="95" operator="equal">
      <formula>"INSIGNIFICANTE"</formula>
    </cfRule>
    <cfRule type="cellIs" dxfId="270" priority="96" operator="equal">
      <formula>"MENOR"</formula>
    </cfRule>
    <cfRule type="cellIs" dxfId="269" priority="97" operator="equal">
      <formula>"MODERADO"</formula>
    </cfRule>
    <cfRule type="cellIs" dxfId="268" priority="98" operator="equal">
      <formula>"MAYOR"</formula>
    </cfRule>
    <cfRule type="cellIs" dxfId="267" priority="99" operator="equal">
      <formula>"CATASTRÓFICO"</formula>
    </cfRule>
  </conditionalFormatting>
  <conditionalFormatting sqref="BA8">
    <cfRule type="cellIs" dxfId="266" priority="70" operator="equal">
      <formula>"EXTREMA 5:5"</formula>
    </cfRule>
    <cfRule type="cellIs" dxfId="265" priority="71" operator="equal">
      <formula>"EXTREMA 4:5"</formula>
    </cfRule>
    <cfRule type="cellIs" dxfId="264" priority="72" operator="equal">
      <formula>"EXTREMA 3:5"</formula>
    </cfRule>
    <cfRule type="cellIs" dxfId="263" priority="73" operator="equal">
      <formula>"EXTREMA 2:5"</formula>
    </cfRule>
    <cfRule type="cellIs" dxfId="262" priority="74" operator="equal">
      <formula>"EXTREMA 5:4"</formula>
    </cfRule>
    <cfRule type="cellIs" dxfId="261" priority="75" operator="equal">
      <formula>"EXTREMA 4:4"</formula>
    </cfRule>
    <cfRule type="cellIs" dxfId="260" priority="76" operator="equal">
      <formula>"EXTREMA 3:4"</formula>
    </cfRule>
    <cfRule type="cellIs" dxfId="259" priority="77" operator="equal">
      <formula>"EXTREMA 5:3"</formula>
    </cfRule>
    <cfRule type="cellIs" dxfId="258" priority="78" operator="equal">
      <formula>"ALTA 1:5"</formula>
    </cfRule>
    <cfRule type="cellIs" dxfId="257" priority="79" operator="equal">
      <formula>"ALTA 2:4"</formula>
    </cfRule>
    <cfRule type="cellIs" dxfId="256" priority="80" operator="equal">
      <formula>"ALTA 1:4"</formula>
    </cfRule>
    <cfRule type="cellIs" dxfId="255" priority="81" operator="equal">
      <formula>"ALTA 4:3"</formula>
    </cfRule>
    <cfRule type="cellIs" dxfId="254" priority="82" operator="equal">
      <formula>"ALTA 3:3"</formula>
    </cfRule>
    <cfRule type="cellIs" dxfId="253" priority="83" operator="equal">
      <formula>"ALTA 5:2"</formula>
    </cfRule>
    <cfRule type="cellIs" dxfId="252" priority="84" operator="equal">
      <formula>"ALTA 4:2"</formula>
    </cfRule>
    <cfRule type="cellIs" dxfId="251" priority="85" operator="equal">
      <formula>"ALTA 5:1"</formula>
    </cfRule>
    <cfRule type="cellIs" dxfId="250" priority="86" operator="equal">
      <formula>"MODERADA 2:3"</formula>
    </cfRule>
    <cfRule type="cellIs" dxfId="249" priority="87" operator="equal">
      <formula>"MODERADA 1:3"</formula>
    </cfRule>
    <cfRule type="cellIs" dxfId="248" priority="88" operator="equal">
      <formula>"MODERADA 3:2"</formula>
    </cfRule>
    <cfRule type="cellIs" dxfId="247" priority="89" operator="equal">
      <formula>"MODERADA 4:1"</formula>
    </cfRule>
    <cfRule type="cellIs" dxfId="246" priority="90" operator="equal">
      <formula>"BAJA 2:2"</formula>
    </cfRule>
    <cfRule type="cellIs" dxfId="245" priority="91" operator="equal">
      <formula>"BAJA 1:2"</formula>
    </cfRule>
    <cfRule type="cellIs" dxfId="244" priority="92" operator="equal">
      <formula>"BAJA 3:1"</formula>
    </cfRule>
    <cfRule type="cellIs" dxfId="243" priority="93" operator="equal">
      <formula>"BAJA 2:1"</formula>
    </cfRule>
    <cfRule type="cellIs" dxfId="242" priority="94" operator="equal">
      <formula>"BAJA 1:1"</formula>
    </cfRule>
  </conditionalFormatting>
  <conditionalFormatting sqref="AZ8">
    <cfRule type="containsText" dxfId="241" priority="67" stopIfTrue="1" operator="containsText" text="ALTA">
      <formula>NOT(ISERROR(SEARCH("ALTA",AZ8)))</formula>
    </cfRule>
    <cfRule type="containsText" dxfId="240" priority="68" stopIfTrue="1" operator="containsText" text="MEDIA">
      <formula>NOT(ISERROR(SEARCH("MEDIA",AZ8)))</formula>
    </cfRule>
    <cfRule type="containsText" dxfId="239" priority="69" stopIfTrue="1" operator="containsText" text="BAJA">
      <formula>NOT(ISERROR(SEARCH("BAJA",AZ8)))</formula>
    </cfRule>
  </conditionalFormatting>
  <conditionalFormatting sqref="AZ8">
    <cfRule type="containsText" dxfId="238" priority="62" stopIfTrue="1" operator="containsText" text="ALTO">
      <formula>NOT(ISERROR(SEARCH("ALTO",AZ8)))</formula>
    </cfRule>
    <cfRule type="containsText" dxfId="237" priority="63" stopIfTrue="1" operator="containsText" text="ALTO">
      <formula>NOT(ISERROR(SEARCH("ALTO",AZ8)))</formula>
    </cfRule>
    <cfRule type="containsText" dxfId="236" priority="64" stopIfTrue="1" operator="containsText" text="MEDIO">
      <formula>NOT(ISERROR(SEARCH("MEDIO",AZ8)))</formula>
    </cfRule>
    <cfRule type="containsText" dxfId="235" priority="65" stopIfTrue="1" operator="containsText" text="MEDIO">
      <formula>NOT(ISERROR(SEARCH("MEDIO",AZ8)))</formula>
    </cfRule>
    <cfRule type="containsText" dxfId="234" priority="66" stopIfTrue="1" operator="containsText" text="BAJO">
      <formula>NOT(ISERROR(SEARCH("BAJO",AZ8)))</formula>
    </cfRule>
  </conditionalFormatting>
  <conditionalFormatting sqref="AZ8">
    <cfRule type="cellIs" dxfId="233" priority="57" operator="equal">
      <formula>"INSIGNIFICANTE"</formula>
    </cfRule>
    <cfRule type="cellIs" dxfId="232" priority="58" operator="equal">
      <formula>"MENOR"</formula>
    </cfRule>
    <cfRule type="cellIs" dxfId="231" priority="59" operator="equal">
      <formula>"MODERADO"</formula>
    </cfRule>
    <cfRule type="cellIs" dxfId="230" priority="60" operator="equal">
      <formula>"MAYOR"</formula>
    </cfRule>
    <cfRule type="cellIs" dxfId="229" priority="61" operator="equal">
      <formula>"CATASTRÓFICO"</formula>
    </cfRule>
  </conditionalFormatting>
  <conditionalFormatting sqref="AV11">
    <cfRule type="cellIs" dxfId="228" priority="52" operator="equal">
      <formula>"RARA VEZ"</formula>
    </cfRule>
    <cfRule type="cellIs" dxfId="227" priority="53" operator="equal">
      <formula>"IMPROBABLE"</formula>
    </cfRule>
    <cfRule type="cellIs" dxfId="226" priority="54" operator="equal">
      <formula>"POSIBLE"</formula>
    </cfRule>
    <cfRule type="cellIs" dxfId="225" priority="55" operator="equal">
      <formula>"PROBABLE"</formula>
    </cfRule>
    <cfRule type="cellIs" dxfId="224" priority="56" operator="equal">
      <formula>"CASI SEGURO"</formula>
    </cfRule>
  </conditionalFormatting>
  <conditionalFormatting sqref="AY11">
    <cfRule type="containsText" dxfId="223" priority="49" stopIfTrue="1" operator="containsText" text="ALTA">
      <formula>NOT(ISERROR(SEARCH("ALTA",AY11)))</formula>
    </cfRule>
    <cfRule type="containsText" dxfId="222" priority="50" stopIfTrue="1" operator="containsText" text="MEDIA">
      <formula>NOT(ISERROR(SEARCH("MEDIA",AY11)))</formula>
    </cfRule>
    <cfRule type="containsText" dxfId="221" priority="51" stopIfTrue="1" operator="containsText" text="BAJA">
      <formula>NOT(ISERROR(SEARCH("BAJA",AY11)))</formula>
    </cfRule>
  </conditionalFormatting>
  <conditionalFormatting sqref="AY11">
    <cfRule type="containsText" dxfId="220" priority="44" stopIfTrue="1" operator="containsText" text="ALTO">
      <formula>NOT(ISERROR(SEARCH("ALTO",AY11)))</formula>
    </cfRule>
    <cfRule type="containsText" dxfId="219" priority="45" stopIfTrue="1" operator="containsText" text="ALTO">
      <formula>NOT(ISERROR(SEARCH("ALTO",AY11)))</formula>
    </cfRule>
    <cfRule type="containsText" dxfId="218" priority="46" stopIfTrue="1" operator="containsText" text="MEDIO">
      <formula>NOT(ISERROR(SEARCH("MEDIO",AY11)))</formula>
    </cfRule>
    <cfRule type="containsText" dxfId="217" priority="47" stopIfTrue="1" operator="containsText" text="MEDIO">
      <formula>NOT(ISERROR(SEARCH("MEDIO",AY11)))</formula>
    </cfRule>
    <cfRule type="containsText" dxfId="216" priority="48" stopIfTrue="1" operator="containsText" text="BAJO">
      <formula>NOT(ISERROR(SEARCH("BAJO",AY11)))</formula>
    </cfRule>
  </conditionalFormatting>
  <conditionalFormatting sqref="AY11">
    <cfRule type="cellIs" dxfId="215" priority="39" operator="equal">
      <formula>"INSIGNIFICANTE"</formula>
    </cfRule>
    <cfRule type="cellIs" dxfId="214" priority="40" operator="equal">
      <formula>"MENOR"</formula>
    </cfRule>
    <cfRule type="cellIs" dxfId="213" priority="41" operator="equal">
      <formula>"MODERADO"</formula>
    </cfRule>
    <cfRule type="cellIs" dxfId="212" priority="42" operator="equal">
      <formula>"MAYOR"</formula>
    </cfRule>
    <cfRule type="cellIs" dxfId="211" priority="43" operator="equal">
      <formula>"CATASTRÓFICO"</formula>
    </cfRule>
  </conditionalFormatting>
  <conditionalFormatting sqref="BA11">
    <cfRule type="cellIs" dxfId="210" priority="14" operator="equal">
      <formula>"EXTREMA 5:5"</formula>
    </cfRule>
    <cfRule type="cellIs" dxfId="209" priority="15" operator="equal">
      <formula>"EXTREMA 4:5"</formula>
    </cfRule>
    <cfRule type="cellIs" dxfId="208" priority="16" operator="equal">
      <formula>"EXTREMA 3:5"</formula>
    </cfRule>
    <cfRule type="cellIs" dxfId="207" priority="17" operator="equal">
      <formula>"EXTREMA 2:5"</formula>
    </cfRule>
    <cfRule type="cellIs" dxfId="206" priority="18" operator="equal">
      <formula>"EXTREMA 5:4"</formula>
    </cfRule>
    <cfRule type="cellIs" dxfId="205" priority="19" operator="equal">
      <formula>"EXTREMA 4:4"</formula>
    </cfRule>
    <cfRule type="cellIs" dxfId="204" priority="20" operator="equal">
      <formula>"EXTREMA 3:4"</formula>
    </cfRule>
    <cfRule type="cellIs" dxfId="203" priority="21" operator="equal">
      <formula>"EXTREMA 5:3"</formula>
    </cfRule>
    <cfRule type="cellIs" dxfId="202" priority="22" operator="equal">
      <formula>"ALTA 1:5"</formula>
    </cfRule>
    <cfRule type="cellIs" dxfId="201" priority="23" operator="equal">
      <formula>"ALTA 2:4"</formula>
    </cfRule>
    <cfRule type="cellIs" dxfId="200" priority="24" operator="equal">
      <formula>"ALTA 1:4"</formula>
    </cfRule>
    <cfRule type="cellIs" dxfId="199" priority="25" operator="equal">
      <formula>"ALTA 4:3"</formula>
    </cfRule>
    <cfRule type="cellIs" dxfId="198" priority="26" operator="equal">
      <formula>"ALTA 3:3"</formula>
    </cfRule>
    <cfRule type="cellIs" dxfId="197" priority="27" operator="equal">
      <formula>"ALTA 5:2"</formula>
    </cfRule>
    <cfRule type="cellIs" dxfId="196" priority="28" operator="equal">
      <formula>"ALTA 4:2"</formula>
    </cfRule>
    <cfRule type="cellIs" dxfId="195" priority="29" operator="equal">
      <formula>"ALTA 5:1"</formula>
    </cfRule>
    <cfRule type="cellIs" dxfId="194" priority="30" operator="equal">
      <formula>"MODERADA 2:3"</formula>
    </cfRule>
    <cfRule type="cellIs" dxfId="193" priority="31" operator="equal">
      <formula>"MODERADA 1:3"</formula>
    </cfRule>
    <cfRule type="cellIs" dxfId="192" priority="32" operator="equal">
      <formula>"MODERADA 3:2"</formula>
    </cfRule>
    <cfRule type="cellIs" dxfId="191" priority="33" operator="equal">
      <formula>"MODERADA 4:1"</formula>
    </cfRule>
    <cfRule type="cellIs" dxfId="190" priority="34" operator="equal">
      <formula>"BAJA 2:2"</formula>
    </cfRule>
    <cfRule type="cellIs" dxfId="189" priority="35" operator="equal">
      <formula>"BAJA 1:2"</formula>
    </cfRule>
    <cfRule type="cellIs" dxfId="188" priority="36" operator="equal">
      <formula>"BAJA 3:1"</formula>
    </cfRule>
    <cfRule type="cellIs" dxfId="187" priority="37" operator="equal">
      <formula>"BAJA 2:1"</formula>
    </cfRule>
    <cfRule type="cellIs" dxfId="186" priority="38" operator="equal">
      <formula>"BAJA 1:1"</formula>
    </cfRule>
  </conditionalFormatting>
  <conditionalFormatting sqref="AZ11">
    <cfRule type="containsText" dxfId="185" priority="11" stopIfTrue="1" operator="containsText" text="ALTA">
      <formula>NOT(ISERROR(SEARCH("ALTA",AZ11)))</formula>
    </cfRule>
    <cfRule type="containsText" dxfId="184" priority="12" stopIfTrue="1" operator="containsText" text="MEDIA">
      <formula>NOT(ISERROR(SEARCH("MEDIA",AZ11)))</formula>
    </cfRule>
    <cfRule type="containsText" dxfId="183" priority="13" stopIfTrue="1" operator="containsText" text="BAJA">
      <formula>NOT(ISERROR(SEARCH("BAJA",AZ11)))</formula>
    </cfRule>
  </conditionalFormatting>
  <conditionalFormatting sqref="AZ11">
    <cfRule type="containsText" dxfId="182" priority="6" stopIfTrue="1" operator="containsText" text="ALTO">
      <formula>NOT(ISERROR(SEARCH("ALTO",AZ11)))</formula>
    </cfRule>
    <cfRule type="containsText" dxfId="181" priority="7" stopIfTrue="1" operator="containsText" text="ALTO">
      <formula>NOT(ISERROR(SEARCH("ALTO",AZ11)))</formula>
    </cfRule>
    <cfRule type="containsText" dxfId="180" priority="8" stopIfTrue="1" operator="containsText" text="MEDIO">
      <formula>NOT(ISERROR(SEARCH("MEDIO",AZ11)))</formula>
    </cfRule>
    <cfRule type="containsText" dxfId="179" priority="9" stopIfTrue="1" operator="containsText" text="MEDIO">
      <formula>NOT(ISERROR(SEARCH("MEDIO",AZ11)))</formula>
    </cfRule>
    <cfRule type="containsText" dxfId="178" priority="10" stopIfTrue="1" operator="containsText" text="BAJO">
      <formula>NOT(ISERROR(SEARCH("BAJO",AZ11)))</formula>
    </cfRule>
  </conditionalFormatting>
  <conditionalFormatting sqref="AZ11">
    <cfRule type="cellIs" dxfId="177" priority="1" operator="equal">
      <formula>"INSIGNIFICANTE"</formula>
    </cfRule>
    <cfRule type="cellIs" dxfId="176" priority="2" operator="equal">
      <formula>"MENOR"</formula>
    </cfRule>
    <cfRule type="cellIs" dxfId="175" priority="3" operator="equal">
      <formula>"MODERADO"</formula>
    </cfRule>
    <cfRule type="cellIs" dxfId="174" priority="4" operator="equal">
      <formula>"MAYOR"</formula>
    </cfRule>
    <cfRule type="cellIs" dxfId="173" priority="5" operator="equal">
      <formula>"CATASTRÓFICO"</formula>
    </cfRule>
  </conditionalFormatting>
  <dataValidations count="14">
    <dataValidation type="list" allowBlank="1" showInputMessage="1" showErrorMessage="1" prompt="Seleccione el tipo de riesgo de acuerdo a la lista desplegable" sqref="G11 G8">
      <formula1>$AH$16:$AH$25</formula1>
    </dataValidation>
    <dataValidation type="list" errorStyle="warning" allowBlank="1" showInputMessage="1" errorTitle="ERROR DE CALIFICACION" error="Califique:_x000a_1 para BAJO_x000a_2 para MEDIO_x000a_3 para ALTO" promptTitle="CALIFIQUE" prompt="1 - Rara vez_x000a_2 - Improbable_x000a_3 - Posible_x000a_4 - Probable_x000a_5 - Casi Seguro_x000a_" sqref="H11 AU8 H8 AU11">
      <formula1>$AI$16:$AI$20</formula1>
    </dataValidation>
    <dataValidation errorStyle="warning" allowBlank="1" errorTitle="ERROR DE CALIFICACION" error="Califique:_x000a_1 para BAJO_x000a_2 para MEDIO_x000a_3 para ALTO" promptTitle="CALIFIQUE" prompt="1 - BAJO_x000a_2 - MEDIO_x000a_3 - ALTO" sqref="K11:L11 I11 AV11 AY11:AZ11 K8:L8 I8 AV8 AY8:AZ8"/>
    <dataValidation type="list" allowBlank="1" showInputMessage="1" showErrorMessage="1" promptTitle="CALIFIQUE" prompt="1 - Insignificante_x000a_2 - Menor_x000a_3 - Moderado_x000a_4 - Mayor_x000a_5 - Catastrófico" sqref="J11 AX8 J8 AX11">
      <formula1>$AI$16:$AI$20</formula1>
    </dataValidation>
    <dataValidation type="list" allowBlank="1" showInputMessage="1" showErrorMessage="1" sqref="S11 S8">
      <formula1>$S$18:$S$21</formula1>
    </dataValidation>
    <dataValidation type="list" allowBlank="1" showInputMessage="1" showErrorMessage="1" sqref="AS11 AS8 AQ8:AR13">
      <formula1>$AQ$86:$AQ$88</formula1>
    </dataValidation>
    <dataValidation type="list" allowBlank="1" showInputMessage="1" showErrorMessage="1" sqref="AT11 AW8 AT8 AW11">
      <formula1>$AT$86:$AT$88</formula1>
    </dataValidation>
    <dataValidation type="list" allowBlank="1" showInputMessage="1" showErrorMessage="1" sqref="AA8:AA13">
      <formula1>$AA$86:$AA$87</formula1>
    </dataValidation>
    <dataValidation type="list" allowBlank="1" showInputMessage="1" showErrorMessage="1" sqref="AC8:AC13">
      <formula1>$AC$86:$AC$87</formula1>
    </dataValidation>
    <dataValidation type="list" allowBlank="1" showInputMessage="1" showErrorMessage="1" sqref="AE8:AE13">
      <formula1>$AE$86:$AE$87</formula1>
    </dataValidation>
    <dataValidation type="list" allowBlank="1" showInputMessage="1" showErrorMessage="1" sqref="AG8:AG13">
      <formula1>$AG$86:$AG$88</formula1>
    </dataValidation>
    <dataValidation type="list" allowBlank="1" showInputMessage="1" showErrorMessage="1" sqref="AI8:AI13">
      <formula1>$AI$86:$AI$87</formula1>
    </dataValidation>
    <dataValidation type="list" allowBlank="1" showInputMessage="1" showErrorMessage="1" sqref="AK8:AK13">
      <formula1>$AK$86:$AK$87</formula1>
    </dataValidation>
    <dataValidation type="list" allowBlank="1" showInputMessage="1" showErrorMessage="1" sqref="AM8:AM13">
      <formula1>$AM$86:$AM$88</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000"/>
  <sheetViews>
    <sheetView zoomScale="55" zoomScaleNormal="55" workbookViewId="0">
      <pane xSplit="20" ySplit="7" topLeftCell="Y12" activePane="bottomRight" state="frozen"/>
      <selection activeCell="A6" sqref="A6:A20"/>
      <selection pane="topRight" activeCell="A6" sqref="A6:A20"/>
      <selection pane="bottomLeft" activeCell="A6" sqref="A6:A20"/>
      <selection pane="bottomRight" activeCell="A6" sqref="A6:A20"/>
    </sheetView>
  </sheetViews>
  <sheetFormatPr baseColWidth="10" defaultColWidth="11.21875" defaultRowHeight="15" customHeight="1" outlineLevelCol="1"/>
  <cols>
    <col min="1" max="1" width="17" style="334" customWidth="1"/>
    <col min="2" max="2" width="27.77734375" style="334" customWidth="1" outlineLevel="1"/>
    <col min="3" max="3" width="27.21875" style="334" customWidth="1" outlineLevel="1"/>
    <col min="4" max="4" width="48.109375" style="334" customWidth="1" outlineLevel="1"/>
    <col min="5" max="5" width="22.77734375" style="334" customWidth="1"/>
    <col min="6" max="6" width="31.77734375" style="334" customWidth="1" outlineLevel="1"/>
    <col min="7" max="7" width="19.44140625" style="334" customWidth="1" outlineLevel="1"/>
    <col min="8" max="9" width="17.44140625" style="334" customWidth="1" outlineLevel="1"/>
    <col min="10" max="10" width="11.5546875" style="334" customWidth="1" outlineLevel="1"/>
    <col min="11" max="11" width="15.6640625" style="334" customWidth="1" outlineLevel="1"/>
    <col min="12" max="12" width="15" style="334" customWidth="1" outlineLevel="1"/>
    <col min="13" max="13" width="15.44140625" style="334" customWidth="1" outlineLevel="1"/>
    <col min="14" max="18" width="11.5546875" style="334" customWidth="1" outlineLevel="1"/>
    <col min="19" max="19" width="29.44140625" style="334" customWidth="1" outlineLevel="1"/>
    <col min="20" max="20" width="55.21875" style="334" customWidth="1"/>
    <col min="21" max="21" width="15.5546875" style="334" customWidth="1"/>
    <col min="22" max="22" width="11.5546875" style="334" customWidth="1"/>
    <col min="23" max="23" width="29.6640625" style="334" customWidth="1"/>
    <col min="24" max="24" width="26.109375" style="334" customWidth="1"/>
    <col min="25" max="25" width="22.21875" style="334" customWidth="1"/>
    <col min="26" max="26" width="11.5546875" style="334" customWidth="1"/>
    <col min="27" max="27" width="16.33203125" style="334" customWidth="1" outlineLevel="1"/>
    <col min="28" max="28" width="4.5546875" style="334" customWidth="1" outlineLevel="1"/>
    <col min="29" max="29" width="13.33203125" style="334" customWidth="1" outlineLevel="1"/>
    <col min="30" max="30" width="4.6640625" style="334" customWidth="1" outlineLevel="1"/>
    <col min="31" max="31" width="14.33203125" style="334" customWidth="1" outlineLevel="1"/>
    <col min="32" max="32" width="4.5546875" style="334" customWidth="1" outlineLevel="1"/>
    <col min="33" max="33" width="20.21875" style="334" customWidth="1" outlineLevel="1"/>
    <col min="34" max="34" width="4.44140625" style="334" customWidth="1" outlineLevel="1"/>
    <col min="35" max="35" width="13.6640625" style="334" customWidth="1" outlineLevel="1"/>
    <col min="36" max="36" width="5.109375" style="334" customWidth="1" outlineLevel="1"/>
    <col min="37" max="37" width="17.21875" style="334" customWidth="1" outlineLevel="1"/>
    <col min="38" max="38" width="3.77734375" style="334" customWidth="1" outlineLevel="1"/>
    <col min="39" max="39" width="16.109375" style="334" customWidth="1" outlineLevel="1"/>
    <col min="40" max="40" width="4.88671875" style="334" customWidth="1" outlineLevel="1"/>
    <col min="41" max="42" width="11.5546875" style="334" customWidth="1" outlineLevel="1"/>
    <col min="43" max="43" width="12.77734375" style="334" customWidth="1" outlineLevel="1"/>
    <col min="44" max="44" width="11.5546875" style="334" customWidth="1" outlineLevel="1"/>
    <col min="45" max="45" width="15.44140625" style="334" customWidth="1" outlineLevel="1"/>
    <col min="46" max="46" width="12.6640625" style="334" customWidth="1" outlineLevel="1"/>
    <col min="47" max="47" width="11.5546875" style="334" customWidth="1" outlineLevel="1"/>
    <col min="48" max="48" width="13.21875" style="334" customWidth="1" outlineLevel="1"/>
    <col min="49" max="49" width="18.77734375" style="334" customWidth="1" outlineLevel="1"/>
    <col min="50" max="50" width="11.5546875" style="334" customWidth="1" outlineLevel="1"/>
    <col min="51" max="52" width="15" style="334" customWidth="1" outlineLevel="1"/>
    <col min="53" max="53" width="17.5546875" style="334" customWidth="1" outlineLevel="1"/>
    <col min="54" max="58" width="11.5546875" style="334" customWidth="1" outlineLevel="1"/>
    <col min="59" max="59" width="41.109375" style="334" customWidth="1"/>
    <col min="60" max="60" width="17.33203125" style="334" customWidth="1"/>
    <col min="61" max="62" width="11.5546875" style="334" customWidth="1"/>
    <col min="63" max="63" width="27" style="334" customWidth="1"/>
    <col min="64" max="64" width="11.5546875" style="334" customWidth="1" outlineLevel="1"/>
    <col min="65" max="65" width="13.77734375" style="334" customWidth="1" outlineLevel="1"/>
    <col min="66" max="66" width="13.21875" style="334" customWidth="1" outlineLevel="1"/>
    <col min="67" max="68" width="17.109375" style="334" customWidth="1" outlineLevel="1"/>
    <col min="69" max="69" width="15.88671875" style="334" customWidth="1" outlineLevel="1"/>
    <col min="70" max="70" width="85.21875" style="334" customWidth="1"/>
    <col min="71" max="72" width="11.5546875" style="334" customWidth="1"/>
    <col min="73" max="73" width="93.44140625" style="394" customWidth="1"/>
    <col min="74" max="74" width="11.5546875" style="395" customWidth="1"/>
    <col min="75" max="79" width="11.5546875" style="334" customWidth="1"/>
    <col min="80" max="16384" width="11.21875" style="334"/>
  </cols>
  <sheetData>
    <row r="1" spans="1:79" s="142" customFormat="1" ht="27.75" customHeight="1">
      <c r="A1" s="689"/>
      <c r="B1" s="1215" t="s">
        <v>0</v>
      </c>
      <c r="C1" s="1215"/>
      <c r="D1" s="1215"/>
      <c r="E1" s="1215"/>
      <c r="F1" s="1215"/>
      <c r="G1" s="1215"/>
      <c r="H1" s="1215"/>
      <c r="I1" s="327"/>
      <c r="J1" s="327"/>
      <c r="K1" s="327"/>
      <c r="L1" s="327"/>
      <c r="AZ1" s="327"/>
    </row>
    <row r="2" spans="1:79" s="142" customFormat="1" ht="27.75" customHeight="1">
      <c r="A2" s="689"/>
      <c r="B2" s="1216" t="s">
        <v>189</v>
      </c>
      <c r="C2" s="1216"/>
      <c r="D2" s="1216"/>
      <c r="E2" s="1216"/>
      <c r="F2" s="1216"/>
      <c r="G2" s="1216"/>
      <c r="H2" s="1216"/>
      <c r="I2" s="327"/>
      <c r="J2" s="327"/>
      <c r="K2" s="327"/>
      <c r="L2" s="327"/>
      <c r="AZ2" s="327"/>
    </row>
    <row r="3" spans="1:79" s="142" customFormat="1" ht="27.75" customHeight="1">
      <c r="A3" s="689"/>
      <c r="B3" s="1215" t="s">
        <v>2</v>
      </c>
      <c r="C3" s="1215"/>
      <c r="D3" s="1215"/>
      <c r="E3" s="1215"/>
      <c r="F3" s="1215"/>
      <c r="G3" s="1215"/>
      <c r="H3" s="1215"/>
      <c r="I3" s="327"/>
      <c r="J3" s="327"/>
      <c r="K3" s="327"/>
      <c r="L3" s="327"/>
      <c r="AZ3" s="327"/>
    </row>
    <row r="4" spans="1:79" ht="18.75" customHeight="1">
      <c r="A4" s="328"/>
      <c r="B4" s="328"/>
      <c r="C4" s="328"/>
      <c r="D4" s="328"/>
      <c r="E4" s="329"/>
      <c r="F4" s="329"/>
      <c r="G4" s="330"/>
      <c r="H4" s="331"/>
      <c r="I4" s="331"/>
      <c r="J4" s="331"/>
      <c r="K4" s="331"/>
      <c r="L4" s="331"/>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31"/>
      <c r="BA4" s="328"/>
      <c r="BB4" s="328"/>
      <c r="BC4" s="328"/>
      <c r="BD4" s="328"/>
      <c r="BE4" s="328"/>
      <c r="BF4" s="328"/>
      <c r="BG4" s="328"/>
      <c r="BH4" s="328"/>
      <c r="BI4" s="328"/>
      <c r="BJ4" s="328"/>
      <c r="BK4" s="328"/>
      <c r="BL4" s="328"/>
      <c r="BM4" s="328"/>
      <c r="BN4" s="328"/>
      <c r="BO4" s="328"/>
      <c r="BP4" s="328"/>
      <c r="BQ4" s="328"/>
      <c r="BR4" s="328"/>
      <c r="BS4" s="328"/>
      <c r="BT4" s="328"/>
      <c r="BU4" s="332"/>
      <c r="BV4" s="333"/>
      <c r="BW4" s="328"/>
      <c r="BX4" s="328"/>
      <c r="BY4" s="328"/>
      <c r="BZ4" s="328"/>
      <c r="CA4" s="328"/>
    </row>
    <row r="5" spans="1:79" ht="15" customHeight="1">
      <c r="A5" s="335" t="s">
        <v>190</v>
      </c>
      <c r="B5" s="335" t="s">
        <v>191</v>
      </c>
      <c r="C5" s="335" t="s">
        <v>192</v>
      </c>
      <c r="D5" s="1217" t="s">
        <v>193</v>
      </c>
      <c r="E5" s="1218"/>
      <c r="F5" s="1218"/>
      <c r="G5" s="1218"/>
      <c r="H5" s="1218"/>
      <c r="I5" s="1218"/>
      <c r="J5" s="1218"/>
      <c r="K5" s="1218"/>
      <c r="L5" s="1218"/>
      <c r="M5" s="1219"/>
      <c r="N5" s="336"/>
      <c r="O5" s="336"/>
      <c r="P5" s="336"/>
      <c r="Q5" s="336"/>
      <c r="R5" s="336"/>
      <c r="S5" s="337" t="s">
        <v>194</v>
      </c>
      <c r="T5" s="1220" t="s">
        <v>195</v>
      </c>
      <c r="U5" s="1218"/>
      <c r="V5" s="1218"/>
      <c r="W5" s="1218"/>
      <c r="X5" s="1218"/>
      <c r="Y5" s="1218"/>
      <c r="Z5" s="1218"/>
      <c r="AA5" s="1218"/>
      <c r="AB5" s="1218"/>
      <c r="AC5" s="1218"/>
      <c r="AD5" s="1218"/>
      <c r="AE5" s="1218"/>
      <c r="AF5" s="1218"/>
      <c r="AG5" s="1218"/>
      <c r="AH5" s="1218"/>
      <c r="AI5" s="1218"/>
      <c r="AJ5" s="1218"/>
      <c r="AK5" s="1218"/>
      <c r="AL5" s="1218"/>
      <c r="AM5" s="1218"/>
      <c r="AN5" s="1218"/>
      <c r="AO5" s="1218"/>
      <c r="AP5" s="1218"/>
      <c r="AQ5" s="1218"/>
      <c r="AR5" s="1218"/>
      <c r="AS5" s="1219"/>
      <c r="AT5" s="1224" t="s">
        <v>196</v>
      </c>
      <c r="AU5" s="1210"/>
      <c r="AV5" s="1210"/>
      <c r="AW5" s="1210"/>
      <c r="AX5" s="1210"/>
      <c r="AY5" s="1210"/>
      <c r="AZ5" s="1210"/>
      <c r="BA5" s="1211"/>
      <c r="BB5" s="336"/>
      <c r="BC5" s="336"/>
      <c r="BD5" s="336"/>
      <c r="BE5" s="336"/>
      <c r="BF5" s="336"/>
      <c r="BG5" s="1225" t="s">
        <v>197</v>
      </c>
      <c r="BH5" s="1210"/>
      <c r="BI5" s="1210"/>
      <c r="BJ5" s="1210"/>
      <c r="BK5" s="1211"/>
      <c r="BL5" s="1226" t="s">
        <v>198</v>
      </c>
      <c r="BM5" s="1210"/>
      <c r="BN5" s="1210"/>
      <c r="BO5" s="1210"/>
      <c r="BP5" s="1210"/>
      <c r="BQ5" s="1211"/>
      <c r="BR5" s="1209" t="s">
        <v>199</v>
      </c>
      <c r="BS5" s="1210"/>
      <c r="BT5" s="1211"/>
      <c r="BU5" s="1209" t="s">
        <v>200</v>
      </c>
      <c r="BV5" s="1235"/>
      <c r="BW5" s="1235"/>
      <c r="BX5" s="1236"/>
      <c r="BY5" s="1209" t="s">
        <v>201</v>
      </c>
      <c r="BZ5" s="1210"/>
      <c r="CA5" s="1211"/>
    </row>
    <row r="6" spans="1:79" ht="15" customHeight="1">
      <c r="A6" s="335"/>
      <c r="B6" s="335"/>
      <c r="C6" s="335"/>
      <c r="D6" s="337" t="s">
        <v>202</v>
      </c>
      <c r="E6" s="337" t="s">
        <v>203</v>
      </c>
      <c r="F6" s="337" t="s">
        <v>204</v>
      </c>
      <c r="G6" s="338" t="s">
        <v>205</v>
      </c>
      <c r="H6" s="337" t="s">
        <v>206</v>
      </c>
      <c r="I6" s="337"/>
      <c r="J6" s="337" t="s">
        <v>207</v>
      </c>
      <c r="K6" s="337"/>
      <c r="L6" s="337"/>
      <c r="M6" s="337" t="s">
        <v>208</v>
      </c>
      <c r="N6" s="336"/>
      <c r="O6" s="336"/>
      <c r="P6" s="336"/>
      <c r="Q6" s="336"/>
      <c r="R6" s="336"/>
      <c r="S6" s="337"/>
      <c r="T6" s="1228" t="s">
        <v>209</v>
      </c>
      <c r="U6" s="1218"/>
      <c r="V6" s="1218"/>
      <c r="W6" s="1218"/>
      <c r="X6" s="1218"/>
      <c r="Y6" s="1218"/>
      <c r="Z6" s="1219"/>
      <c r="AA6" s="1229" t="s">
        <v>210</v>
      </c>
      <c r="AB6" s="1218"/>
      <c r="AC6" s="1218"/>
      <c r="AD6" s="1218"/>
      <c r="AE6" s="1218"/>
      <c r="AF6" s="1218"/>
      <c r="AG6" s="1218"/>
      <c r="AH6" s="1218"/>
      <c r="AI6" s="1218"/>
      <c r="AJ6" s="1218"/>
      <c r="AK6" s="1218"/>
      <c r="AL6" s="1218"/>
      <c r="AM6" s="1218"/>
      <c r="AN6" s="1218"/>
      <c r="AO6" s="1218"/>
      <c r="AP6" s="1219"/>
      <c r="AQ6" s="339" t="s">
        <v>211</v>
      </c>
      <c r="AR6" s="339" t="s">
        <v>212</v>
      </c>
      <c r="AS6" s="339" t="s">
        <v>213</v>
      </c>
      <c r="AT6" s="1212"/>
      <c r="AU6" s="1213"/>
      <c r="AV6" s="1213"/>
      <c r="AW6" s="1213"/>
      <c r="AX6" s="1213"/>
      <c r="AY6" s="1213"/>
      <c r="AZ6" s="1213"/>
      <c r="BA6" s="1214"/>
      <c r="BB6" s="336"/>
      <c r="BC6" s="336"/>
      <c r="BD6" s="336"/>
      <c r="BE6" s="336"/>
      <c r="BF6" s="336"/>
      <c r="BG6" s="1212"/>
      <c r="BH6" s="1213"/>
      <c r="BI6" s="1213"/>
      <c r="BJ6" s="1213"/>
      <c r="BK6" s="1214"/>
      <c r="BL6" s="1212"/>
      <c r="BM6" s="1213"/>
      <c r="BN6" s="1213"/>
      <c r="BO6" s="1213"/>
      <c r="BP6" s="1213"/>
      <c r="BQ6" s="1214"/>
      <c r="BR6" s="1212"/>
      <c r="BS6" s="1213"/>
      <c r="BT6" s="1214"/>
      <c r="BU6" s="1237"/>
      <c r="BV6" s="1238"/>
      <c r="BW6" s="1238"/>
      <c r="BX6" s="1239"/>
      <c r="BY6" s="1212"/>
      <c r="BZ6" s="1213"/>
      <c r="CA6" s="1214"/>
    </row>
    <row r="7" spans="1:79" ht="38.25" customHeight="1">
      <c r="A7" s="335"/>
      <c r="B7" s="335"/>
      <c r="C7" s="335"/>
      <c r="D7" s="337"/>
      <c r="E7" s="337"/>
      <c r="F7" s="337"/>
      <c r="G7" s="338"/>
      <c r="H7" s="337"/>
      <c r="I7" s="337"/>
      <c r="J7" s="337"/>
      <c r="K7" s="337"/>
      <c r="L7" s="337"/>
      <c r="M7" s="337"/>
      <c r="N7" s="336" t="s">
        <v>214</v>
      </c>
      <c r="O7" s="336" t="s">
        <v>215</v>
      </c>
      <c r="P7" s="336" t="s">
        <v>216</v>
      </c>
      <c r="Q7" s="336" t="s">
        <v>217</v>
      </c>
      <c r="R7" s="336" t="s">
        <v>218</v>
      </c>
      <c r="S7" s="337"/>
      <c r="T7" s="340" t="s">
        <v>219</v>
      </c>
      <c r="U7" s="340" t="s">
        <v>220</v>
      </c>
      <c r="V7" s="340" t="s">
        <v>221</v>
      </c>
      <c r="W7" s="340" t="s">
        <v>222</v>
      </c>
      <c r="X7" s="340" t="s">
        <v>223</v>
      </c>
      <c r="Y7" s="340" t="s">
        <v>224</v>
      </c>
      <c r="Z7" s="340" t="s">
        <v>225</v>
      </c>
      <c r="AA7" s="339" t="s">
        <v>226</v>
      </c>
      <c r="AB7" s="341" t="s">
        <v>227</v>
      </c>
      <c r="AC7" s="339" t="s">
        <v>228</v>
      </c>
      <c r="AD7" s="341" t="s">
        <v>227</v>
      </c>
      <c r="AE7" s="339" t="s">
        <v>229</v>
      </c>
      <c r="AF7" s="341" t="s">
        <v>227</v>
      </c>
      <c r="AG7" s="339" t="s">
        <v>230</v>
      </c>
      <c r="AH7" s="341" t="s">
        <v>227</v>
      </c>
      <c r="AI7" s="339" t="s">
        <v>231</v>
      </c>
      <c r="AJ7" s="341" t="s">
        <v>227</v>
      </c>
      <c r="AK7" s="341" t="s">
        <v>232</v>
      </c>
      <c r="AL7" s="341" t="s">
        <v>227</v>
      </c>
      <c r="AM7" s="341" t="s">
        <v>233</v>
      </c>
      <c r="AN7" s="341" t="s">
        <v>227</v>
      </c>
      <c r="AO7" s="342" t="s">
        <v>234</v>
      </c>
      <c r="AP7" s="339" t="s">
        <v>235</v>
      </c>
      <c r="AQ7" s="339"/>
      <c r="AR7" s="342"/>
      <c r="AS7" s="342"/>
      <c r="AT7" s="343" t="s">
        <v>236</v>
      </c>
      <c r="AU7" s="1230" t="s">
        <v>206</v>
      </c>
      <c r="AV7" s="1219"/>
      <c r="AW7" s="343" t="s">
        <v>237</v>
      </c>
      <c r="AX7" s="1230" t="s">
        <v>207</v>
      </c>
      <c r="AY7" s="1219"/>
      <c r="AZ7" s="337"/>
      <c r="BA7" s="343" t="s">
        <v>238</v>
      </c>
      <c r="BB7" s="336" t="s">
        <v>214</v>
      </c>
      <c r="BC7" s="336" t="s">
        <v>215</v>
      </c>
      <c r="BD7" s="336" t="s">
        <v>216</v>
      </c>
      <c r="BE7" s="336" t="s">
        <v>217</v>
      </c>
      <c r="BF7" s="336" t="s">
        <v>218</v>
      </c>
      <c r="BG7" s="344" t="s">
        <v>239</v>
      </c>
      <c r="BH7" s="344" t="s">
        <v>240</v>
      </c>
      <c r="BI7" s="344" t="s">
        <v>241</v>
      </c>
      <c r="BJ7" s="344" t="s">
        <v>242</v>
      </c>
      <c r="BK7" s="344" t="s">
        <v>243</v>
      </c>
      <c r="BL7" s="345" t="s">
        <v>244</v>
      </c>
      <c r="BM7" s="345" t="s">
        <v>245</v>
      </c>
      <c r="BN7" s="345" t="s">
        <v>240</v>
      </c>
      <c r="BO7" s="345" t="s">
        <v>246</v>
      </c>
      <c r="BP7" s="345" t="s">
        <v>247</v>
      </c>
      <c r="BQ7" s="345" t="s">
        <v>248</v>
      </c>
      <c r="BR7" s="346" t="s">
        <v>249</v>
      </c>
      <c r="BS7" s="346" t="s">
        <v>250</v>
      </c>
      <c r="BT7" s="346" t="s">
        <v>251</v>
      </c>
      <c r="BU7" s="347" t="s">
        <v>249</v>
      </c>
      <c r="BV7" s="348" t="s">
        <v>250</v>
      </c>
      <c r="BW7" s="346" t="s">
        <v>251</v>
      </c>
      <c r="BX7" s="346" t="s">
        <v>1697</v>
      </c>
      <c r="BY7" s="346" t="s">
        <v>249</v>
      </c>
      <c r="BZ7" s="346" t="s">
        <v>250</v>
      </c>
      <c r="CA7" s="346" t="s">
        <v>251</v>
      </c>
    </row>
    <row r="8" spans="1:79" ht="171" customHeight="1">
      <c r="A8" s="1231" t="s">
        <v>5</v>
      </c>
      <c r="B8" s="1231" t="s">
        <v>252</v>
      </c>
      <c r="C8" s="1221" t="s">
        <v>253</v>
      </c>
      <c r="D8" s="1221" t="s">
        <v>254</v>
      </c>
      <c r="E8" s="1221" t="s">
        <v>255</v>
      </c>
      <c r="F8" s="1221" t="s">
        <v>256</v>
      </c>
      <c r="G8" s="1231" t="s">
        <v>18</v>
      </c>
      <c r="H8" s="1231">
        <v>3</v>
      </c>
      <c r="I8" s="1227" t="str">
        <f>IF(H8=5,"CASI SEGURO",IF(H8=4,"PROBABLE",IF(H8=3,"POSIBLE",IF(H8=2,"IMPROBABLE","RARA VEZ"))))</f>
        <v>POSIBLE</v>
      </c>
      <c r="J8" s="1231">
        <v>3</v>
      </c>
      <c r="K8" s="1227" t="str">
        <f>IF(J8=1,"INSIGNIFICANTE",IF(J8=2,"MENOR",IF(J8=3,"MODERADO",IF(J8=4,"MAYOR","CATASTRÓFICO"))))</f>
        <v>MODERADO</v>
      </c>
      <c r="L8" s="1227">
        <f>IF(J8=2,H8+20,IF(J8=3,H8+30,IF(J8=4,H8+40,IF(J8=5,H8+50,H8+10))))</f>
        <v>33</v>
      </c>
      <c r="M8" s="1232" t="str">
        <f>IF(J8=1,$N$8,IF(J8=2,$O$8,IF(J8=3,$P$8,IF(J8=4,$Q$8,$R$8))))</f>
        <v>ALTA 3:3</v>
      </c>
      <c r="N8" s="1231" t="str">
        <f>IF($L8=11,"BAJA 1:1",IF($L8=12,"BAJA 2:1",IF($L8=13,"BAJA 3:1",IF($L8=14,"MODERADA 4:1","ALTA 5:1"))))</f>
        <v>ALTA 5:1</v>
      </c>
      <c r="O8" s="1231" t="str">
        <f>IF($L8=21,"BAJA 1:2",IF($L8=22,"BAJA 2:2",IF($L8=23,"MODERADA 3:2",IF($L8=24,"ALTA 4:2","ALTA 5:2"))))</f>
        <v>ALTA 5:2</v>
      </c>
      <c r="P8" s="1231" t="str">
        <f>IF($L8=31,"MODERADA 1:3",IF($L8=32,"MODERADA 2:3",IF($L8=33,"ALTA 3:3",IF($L8=34,"ALTA 4:3","EXTREMA 5:3"))))</f>
        <v>ALTA 3:3</v>
      </c>
      <c r="Q8" s="1231" t="str">
        <f>IF($L8=41,"ALTA 1:4",IF($L8=42,"ALTA 2:4",IF($L8=43,"EXTREMA 3:4",IF($L8=44,"EXTREMA 4:4","EXTREMA 5:4"))))</f>
        <v>EXTREMA 5:4</v>
      </c>
      <c r="R8" s="1231" t="str">
        <f>IF($L8=51,"ALTA 1:5",IF($L8=52,"EXTREMA 2:5",IF($L8=53,"EXTREMA 3:5",IF($L8=54,"EXTREMA 4:5","EXTREMA 5:5"))))</f>
        <v>EXTREMA 5:5</v>
      </c>
      <c r="S8" s="1231" t="s">
        <v>257</v>
      </c>
      <c r="T8" s="349" t="s">
        <v>1686</v>
      </c>
      <c r="U8" s="349" t="s">
        <v>258</v>
      </c>
      <c r="V8" s="350" t="s">
        <v>259</v>
      </c>
      <c r="W8" s="349" t="s">
        <v>260</v>
      </c>
      <c r="X8" s="349" t="s">
        <v>261</v>
      </c>
      <c r="Y8" s="349" t="s">
        <v>262</v>
      </c>
      <c r="Z8" s="351" t="s">
        <v>263</v>
      </c>
      <c r="AA8" s="350" t="s">
        <v>264</v>
      </c>
      <c r="AB8" s="350">
        <f t="shared" ref="AB8:AB12" si="0">IF(AA8 = "Asignado",$AB$93,IF(AA8="No asignado",0,""))</f>
        <v>15</v>
      </c>
      <c r="AC8" s="350" t="s">
        <v>265</v>
      </c>
      <c r="AD8" s="350">
        <f t="shared" ref="AD8:AD12" si="1">IF(AC8 = "Adecuado",$AB$93,IF(AC8="No adecuado",0,""))</f>
        <v>15</v>
      </c>
      <c r="AE8" s="350" t="s">
        <v>266</v>
      </c>
      <c r="AF8" s="350">
        <f t="shared" ref="AF8:AF12" si="2">IF(AE8 = "Oportuna",$AB$93,IF(AE8="Inoportuna",0,""))</f>
        <v>15</v>
      </c>
      <c r="AG8" s="350" t="s">
        <v>267</v>
      </c>
      <c r="AH8" s="350">
        <f t="shared" ref="AH8:AH12" si="3">IF(AG8 = "Prevenir",$AB$93,IF(AG8="Detectar",$AB$94,IF(AG8="No es un control",0,"")))</f>
        <v>15</v>
      </c>
      <c r="AI8" s="350" t="s">
        <v>268</v>
      </c>
      <c r="AJ8" s="350">
        <f t="shared" ref="AJ8:AJ12" si="4">IF(AI8 = "Confiable",$AB$93,IF(AI8="No confiable",0,""))</f>
        <v>15</v>
      </c>
      <c r="AK8" s="351" t="s">
        <v>269</v>
      </c>
      <c r="AL8" s="350">
        <f t="shared" ref="AL8:AL12" si="5">IF(AK8 = "Se investigan y resuelven oportunamente",$AB$93,IF(AK8="No se investigan y resuelven oportunamente",0,""))</f>
        <v>0</v>
      </c>
      <c r="AM8" s="350" t="s">
        <v>270</v>
      </c>
      <c r="AN8" s="350">
        <f t="shared" ref="AN8:AN12" si="6">IF(AM8 = "Completa",$AB$93,IF(AM8="Incompleta",$AB$94,IF(AM8="No existe",0,"")))</f>
        <v>15</v>
      </c>
      <c r="AO8" s="350">
        <f t="shared" ref="AO8:AO12" si="7">+AB8+AD8+AF8+AH8+AJ8+AL8+AN8</f>
        <v>90</v>
      </c>
      <c r="AP8" s="350" t="str">
        <f>+IF(AO8&gt;96,"Fuerte",IF(AO8&lt;86,"Débil","Moderado"))</f>
        <v>Moderado</v>
      </c>
      <c r="AQ8" s="350" t="s">
        <v>271</v>
      </c>
      <c r="AR8" s="350" t="s">
        <v>271</v>
      </c>
      <c r="AS8" s="1240" t="s">
        <v>271</v>
      </c>
      <c r="AT8" s="1231" t="s">
        <v>272</v>
      </c>
      <c r="AU8" s="1231">
        <v>2</v>
      </c>
      <c r="AV8" s="1227" t="str">
        <f>IF(AU8=5,"CASI SEGURO",IF(AU8=4,"PROBABLE",IF(AU8=3,"POSIBLE",IF(AU8=2,"IMPROBABLE","RARA VEZ"))))</f>
        <v>IMPROBABLE</v>
      </c>
      <c r="AW8" s="1231" t="s">
        <v>272</v>
      </c>
      <c r="AX8" s="1231">
        <v>3</v>
      </c>
      <c r="AY8" s="1227" t="str">
        <f>IF(AX8=1,"INSIGNIFICANTE",IF(AX8=2,"MENOR",IF(AX8=3,"MODERADO",IF(AX8=4,"MAYOR","CATASTRÓFICO"))))</f>
        <v>MODERADO</v>
      </c>
      <c r="AZ8" s="1227">
        <f>IF(AX8=2,AU8+20,IF(AX8=3,AU8+30,IF(AX8=4,AU8+40,IF(AX8=5,AU8+50,AU8+10))))</f>
        <v>32</v>
      </c>
      <c r="BA8" s="1232" t="str">
        <f>IF(AX8=1,$BB8,IF(AX8=2,$BC$8,IF(AX8=3,$BD$8,IF(AX8=4,$BE$8,$BF$8))))</f>
        <v>MODERADA 2:3</v>
      </c>
      <c r="BB8" s="1231" t="str">
        <f>IF($AZ8=11,"BAJA 1:1",IF($AZ8=12,"BAJA 2:1",IF($AZ8=13,"BAJA 3:1",IF($AZ8=14,"MODERADA 4:1","ALTA 5:1"))))</f>
        <v>ALTA 5:1</v>
      </c>
      <c r="BC8" s="1231" t="str">
        <f>IF($AZ8=21,"BAJA 1:2",IF($AZ8=22,"BAJA 2:2",IF($AZ8=23,"MODERADA 3:2",IF($AZ8=24,"ALTA 4:2","ALTA 5:2"))))</f>
        <v>ALTA 5:2</v>
      </c>
      <c r="BD8" s="1231" t="str">
        <f>IF($AZ8=31,"MODERADA 1:3",IF($AZ8=32,"MODERADA 2:3",IF($AZ8=33,"ALTA 3:3",IF($AZ8=34,"ALTA 4:3","EXTREMA 5:3"))))</f>
        <v>MODERADA 2:3</v>
      </c>
      <c r="BE8" s="1231" t="str">
        <f>IF($AZ8=41,"ALTA 1:4",IF($AZ8=42,"ALTA 2:4",IF($AZ8=43,"EXTREMA 3:4",IF($AZ8=44,"EXTREMA 4:4","EXTREMA 5:4"))))</f>
        <v>EXTREMA 5:4</v>
      </c>
      <c r="BF8" s="1231" t="str">
        <f>IF($AZ8=51,"ALTA 1:5",IF($AZ8=52,"EXTREMA 2:5",IF($AZ8=53,"EXTREMA 3:5",IF($AZ8=54,"EXTREMA 4:5","EXTREMA 5:5"))))</f>
        <v>EXTREMA 5:5</v>
      </c>
      <c r="BG8" s="352" t="s">
        <v>273</v>
      </c>
      <c r="BH8" s="353" t="s">
        <v>274</v>
      </c>
      <c r="BI8" s="354">
        <v>43864</v>
      </c>
      <c r="BJ8" s="354">
        <v>44196</v>
      </c>
      <c r="BK8" s="353" t="s">
        <v>275</v>
      </c>
      <c r="BL8" s="355" t="s">
        <v>276</v>
      </c>
      <c r="BM8" s="355"/>
      <c r="BN8" s="355"/>
      <c r="BO8" s="355"/>
      <c r="BP8" s="355"/>
      <c r="BQ8" s="355"/>
      <c r="BR8" s="356" t="s">
        <v>1687</v>
      </c>
      <c r="BS8" s="357">
        <f>1/3</f>
        <v>0.33333333333333331</v>
      </c>
      <c r="BT8" s="355" t="s">
        <v>1688</v>
      </c>
      <c r="BU8" s="358"/>
      <c r="BV8" s="359"/>
      <c r="BW8" s="358"/>
      <c r="BX8" s="410"/>
      <c r="BY8" s="355"/>
      <c r="BZ8" s="355"/>
      <c r="CA8" s="355"/>
    </row>
    <row r="9" spans="1:79" ht="191.25" customHeight="1">
      <c r="A9" s="1222"/>
      <c r="B9" s="1222"/>
      <c r="C9" s="1222"/>
      <c r="D9" s="1222"/>
      <c r="E9" s="1222"/>
      <c r="F9" s="1222"/>
      <c r="G9" s="1222"/>
      <c r="H9" s="1222"/>
      <c r="I9" s="1222"/>
      <c r="J9" s="1222"/>
      <c r="K9" s="1222"/>
      <c r="L9" s="1222"/>
      <c r="M9" s="1222"/>
      <c r="N9" s="1222"/>
      <c r="O9" s="1222"/>
      <c r="P9" s="1222"/>
      <c r="Q9" s="1222"/>
      <c r="R9" s="1222"/>
      <c r="S9" s="1222"/>
      <c r="T9" s="360" t="s">
        <v>1689</v>
      </c>
      <c r="U9" s="360" t="s">
        <v>258</v>
      </c>
      <c r="V9" s="361" t="s">
        <v>277</v>
      </c>
      <c r="W9" s="360" t="s">
        <v>278</v>
      </c>
      <c r="X9" s="360" t="s">
        <v>279</v>
      </c>
      <c r="Y9" s="360" t="s">
        <v>280</v>
      </c>
      <c r="Z9" s="362" t="s">
        <v>263</v>
      </c>
      <c r="AA9" s="363" t="s">
        <v>264</v>
      </c>
      <c r="AB9" s="361">
        <f t="shared" si="0"/>
        <v>15</v>
      </c>
      <c r="AC9" s="363" t="s">
        <v>265</v>
      </c>
      <c r="AD9" s="361">
        <f t="shared" si="1"/>
        <v>15</v>
      </c>
      <c r="AE9" s="363" t="s">
        <v>266</v>
      </c>
      <c r="AF9" s="361">
        <f t="shared" si="2"/>
        <v>15</v>
      </c>
      <c r="AG9" s="363" t="s">
        <v>267</v>
      </c>
      <c r="AH9" s="361">
        <f t="shared" si="3"/>
        <v>15</v>
      </c>
      <c r="AI9" s="363" t="s">
        <v>268</v>
      </c>
      <c r="AJ9" s="361">
        <f t="shared" si="4"/>
        <v>15</v>
      </c>
      <c r="AK9" s="364" t="s">
        <v>281</v>
      </c>
      <c r="AL9" s="361">
        <f t="shared" si="5"/>
        <v>15</v>
      </c>
      <c r="AM9" s="363" t="s">
        <v>270</v>
      </c>
      <c r="AN9" s="361">
        <f t="shared" si="6"/>
        <v>15</v>
      </c>
      <c r="AO9" s="363">
        <f t="shared" si="7"/>
        <v>105</v>
      </c>
      <c r="AP9" s="363" t="str">
        <f t="shared" ref="AP9:AP12" si="8">+IF(AO9&gt;96,"Fuerte",IF(AO9&lt;85,"Débil","Moderado"))</f>
        <v>Fuerte</v>
      </c>
      <c r="AQ9" s="363" t="s">
        <v>271</v>
      </c>
      <c r="AR9" s="361" t="s">
        <v>271</v>
      </c>
      <c r="AS9" s="1222"/>
      <c r="AT9" s="1222"/>
      <c r="AU9" s="1222"/>
      <c r="AV9" s="1222"/>
      <c r="AW9" s="1222"/>
      <c r="AX9" s="1222"/>
      <c r="AY9" s="1222"/>
      <c r="AZ9" s="1222"/>
      <c r="BA9" s="1222"/>
      <c r="BB9" s="1222"/>
      <c r="BC9" s="1222"/>
      <c r="BD9" s="1222"/>
      <c r="BE9" s="1222"/>
      <c r="BF9" s="1222"/>
      <c r="BG9" s="352" t="s">
        <v>282</v>
      </c>
      <c r="BH9" s="353" t="s">
        <v>274</v>
      </c>
      <c r="BI9" s="354">
        <v>43864</v>
      </c>
      <c r="BJ9" s="354">
        <v>44196</v>
      </c>
      <c r="BK9" s="353" t="s">
        <v>283</v>
      </c>
      <c r="BL9" s="355" t="s">
        <v>276</v>
      </c>
      <c r="BM9" s="355"/>
      <c r="BN9" s="355"/>
      <c r="BO9" s="355"/>
      <c r="BP9" s="355"/>
      <c r="BQ9" s="355"/>
      <c r="BR9" s="356" t="s">
        <v>1690</v>
      </c>
      <c r="BS9" s="353" t="s">
        <v>276</v>
      </c>
      <c r="BT9" s="355" t="s">
        <v>1688</v>
      </c>
      <c r="BU9" s="358"/>
      <c r="BV9" s="359"/>
      <c r="BW9" s="358"/>
      <c r="BX9" s="411"/>
      <c r="BY9" s="355"/>
      <c r="BZ9" s="355"/>
      <c r="CA9" s="355"/>
    </row>
    <row r="10" spans="1:79" ht="119.25" customHeight="1">
      <c r="A10" s="1222"/>
      <c r="B10" s="1222"/>
      <c r="C10" s="1223"/>
      <c r="D10" s="1223"/>
      <c r="E10" s="1223"/>
      <c r="F10" s="1223"/>
      <c r="G10" s="1223"/>
      <c r="H10" s="1223"/>
      <c r="I10" s="1223"/>
      <c r="J10" s="1223"/>
      <c r="K10" s="1223"/>
      <c r="L10" s="1223"/>
      <c r="M10" s="1223"/>
      <c r="N10" s="1223"/>
      <c r="O10" s="1223"/>
      <c r="P10" s="1223"/>
      <c r="Q10" s="1223"/>
      <c r="R10" s="1223"/>
      <c r="S10" s="1223"/>
      <c r="T10" s="365" t="s">
        <v>1691</v>
      </c>
      <c r="U10" s="365" t="s">
        <v>258</v>
      </c>
      <c r="V10" s="366" t="s">
        <v>284</v>
      </c>
      <c r="W10" s="365" t="s">
        <v>285</v>
      </c>
      <c r="X10" s="365" t="s">
        <v>286</v>
      </c>
      <c r="Y10" s="365" t="s">
        <v>287</v>
      </c>
      <c r="Z10" s="367" t="s">
        <v>288</v>
      </c>
      <c r="AA10" s="366" t="s">
        <v>264</v>
      </c>
      <c r="AB10" s="366">
        <f t="shared" si="0"/>
        <v>15</v>
      </c>
      <c r="AC10" s="366" t="s">
        <v>265</v>
      </c>
      <c r="AD10" s="366">
        <f t="shared" si="1"/>
        <v>15</v>
      </c>
      <c r="AE10" s="366" t="s">
        <v>266</v>
      </c>
      <c r="AF10" s="366">
        <f t="shared" si="2"/>
        <v>15</v>
      </c>
      <c r="AG10" s="366" t="s">
        <v>267</v>
      </c>
      <c r="AH10" s="366">
        <f t="shared" si="3"/>
        <v>15</v>
      </c>
      <c r="AI10" s="366" t="s">
        <v>268</v>
      </c>
      <c r="AJ10" s="366">
        <f t="shared" si="4"/>
        <v>15</v>
      </c>
      <c r="AK10" s="367" t="s">
        <v>281</v>
      </c>
      <c r="AL10" s="366">
        <f t="shared" si="5"/>
        <v>15</v>
      </c>
      <c r="AM10" s="366" t="s">
        <v>270</v>
      </c>
      <c r="AN10" s="366">
        <f t="shared" si="6"/>
        <v>15</v>
      </c>
      <c r="AO10" s="366">
        <f t="shared" si="7"/>
        <v>105</v>
      </c>
      <c r="AP10" s="366" t="str">
        <f t="shared" si="8"/>
        <v>Fuerte</v>
      </c>
      <c r="AQ10" s="366" t="s">
        <v>271</v>
      </c>
      <c r="AR10" s="366" t="s">
        <v>271</v>
      </c>
      <c r="AS10" s="1223"/>
      <c r="AT10" s="1223"/>
      <c r="AU10" s="1223"/>
      <c r="AV10" s="1223"/>
      <c r="AW10" s="1223"/>
      <c r="AX10" s="1223"/>
      <c r="AY10" s="1223"/>
      <c r="AZ10" s="1223"/>
      <c r="BA10" s="1223"/>
      <c r="BB10" s="1223"/>
      <c r="BC10" s="1223"/>
      <c r="BD10" s="1223"/>
      <c r="BE10" s="1223"/>
      <c r="BF10" s="1223"/>
      <c r="BG10" s="352" t="s">
        <v>289</v>
      </c>
      <c r="BH10" s="353" t="s">
        <v>274</v>
      </c>
      <c r="BI10" s="354">
        <v>43864</v>
      </c>
      <c r="BJ10" s="354">
        <v>44196</v>
      </c>
      <c r="BK10" s="353" t="s">
        <v>290</v>
      </c>
      <c r="BL10" s="355" t="s">
        <v>276</v>
      </c>
      <c r="BM10" s="353"/>
      <c r="BN10" s="353"/>
      <c r="BO10" s="353"/>
      <c r="BP10" s="353"/>
      <c r="BQ10" s="353"/>
      <c r="BR10" s="352" t="s">
        <v>1692</v>
      </c>
      <c r="BS10" s="353" t="s">
        <v>276</v>
      </c>
      <c r="BT10" s="355" t="s">
        <v>1688</v>
      </c>
      <c r="BU10" s="368"/>
      <c r="BV10" s="369"/>
      <c r="BW10" s="358"/>
      <c r="BX10" s="412"/>
      <c r="BY10" s="353"/>
      <c r="BZ10" s="353"/>
      <c r="CA10" s="353"/>
    </row>
    <row r="11" spans="1:79" ht="241.5" customHeight="1">
      <c r="A11" s="1222"/>
      <c r="B11" s="1222"/>
      <c r="C11" s="352" t="s">
        <v>291</v>
      </c>
      <c r="D11" s="355" t="s">
        <v>292</v>
      </c>
      <c r="E11" s="355" t="s">
        <v>293</v>
      </c>
      <c r="F11" s="355" t="s">
        <v>294</v>
      </c>
      <c r="G11" s="353" t="s">
        <v>18</v>
      </c>
      <c r="H11" s="353">
        <v>3</v>
      </c>
      <c r="I11" s="370" t="str">
        <f t="shared" ref="I11:I12" si="9">IF(H11=5,"CASI SEGURO",IF(H11=4,"PROBABLE",IF(H11=3,"POSIBLE",IF(H11=2,"IMPROBABLE","RARA VEZ"))))</f>
        <v>POSIBLE</v>
      </c>
      <c r="J11" s="353">
        <v>3</v>
      </c>
      <c r="K11" s="371" t="str">
        <f t="shared" ref="K11:K12" si="10">IF(J11=1,"INSIGNIFICANTE",IF(J11=2,"MENOR",IF(J11=3,"MODERADO",IF(J11=4,"MAYOR","CATASTRÓFICO"))))</f>
        <v>MODERADO</v>
      </c>
      <c r="L11" s="370">
        <f t="shared" ref="L11:L12" si="11">IF(J11=2,H11+20,IF(J11=3,H11+30,IF(J11=4,H11+40,IF(J11=5,H11+50,H11+10))))</f>
        <v>33</v>
      </c>
      <c r="M11" s="372" t="str">
        <f>IF(J11=1,$N$11,IF(J11=2,$O$11,IF(J11=3,$P$11,IF(J11=4,$Q$11,$R$11))))</f>
        <v>ALTA 3:3</v>
      </c>
      <c r="N11" s="355" t="str">
        <f t="shared" ref="N11:N12" si="12">IF($L11=11,"BAJA 1:1",IF($L11=12,"BAJA 2:1",IF($L11=13,"BAJA 3:1",IF($L11=14,"MODERADA 4:1","ALTA 5:1"))))</f>
        <v>ALTA 5:1</v>
      </c>
      <c r="O11" s="355" t="str">
        <f t="shared" ref="O11:O12" si="13">IF($L11=21,"BAJA 1:2",IF($L11=22,"BAJA 2:2",IF($L11=23,"MODERADA 3:2",IF($L11=24,"ALTA 4:2","ALTA 5:2"))))</f>
        <v>ALTA 5:2</v>
      </c>
      <c r="P11" s="355" t="str">
        <f t="shared" ref="P11:P12" si="14">IF($L11=31,"MODERADA 1:3",IF($L11=32,"MODERADA 2:3",IF($L11=33,"ALTA 3:3",IF($L11=34,"ALTA 4:3","EXTREMA 5:3"))))</f>
        <v>ALTA 3:3</v>
      </c>
      <c r="Q11" s="355" t="str">
        <f t="shared" ref="Q11:Q12" si="15">IF($L11=41,"ALTA 1:4",IF($L11=42,"ALTA 2:4",IF($L11=43,"EXTREMA 3:4",IF($L11=44,"EXTREMA 4:4","EXTREMA 5:4"))))</f>
        <v>EXTREMA 5:4</v>
      </c>
      <c r="R11" s="355" t="str">
        <f t="shared" ref="R11:R12" si="16">IF($L11=51,"ALTA 1:5",IF($L11=52,"EXTREMA 2:5",IF($L11=53,"EXTREMA 3:5",IF($L11=54,"EXTREMA 4:5","EXTREMA 5:5"))))</f>
        <v>EXTREMA 5:5</v>
      </c>
      <c r="S11" s="353" t="s">
        <v>257</v>
      </c>
      <c r="T11" s="373" t="s">
        <v>1693</v>
      </c>
      <c r="U11" s="367" t="s">
        <v>258</v>
      </c>
      <c r="V11" s="367" t="s">
        <v>295</v>
      </c>
      <c r="W11" s="365" t="s">
        <v>296</v>
      </c>
      <c r="X11" s="365" t="s">
        <v>297</v>
      </c>
      <c r="Y11" s="365" t="s">
        <v>298</v>
      </c>
      <c r="Z11" s="367" t="s">
        <v>288</v>
      </c>
      <c r="AA11" s="366" t="s">
        <v>264</v>
      </c>
      <c r="AB11" s="366">
        <f t="shared" si="0"/>
        <v>15</v>
      </c>
      <c r="AC11" s="366" t="s">
        <v>265</v>
      </c>
      <c r="AD11" s="366">
        <f t="shared" si="1"/>
        <v>15</v>
      </c>
      <c r="AE11" s="366" t="s">
        <v>266</v>
      </c>
      <c r="AF11" s="366">
        <f t="shared" si="2"/>
        <v>15</v>
      </c>
      <c r="AG11" s="366" t="s">
        <v>267</v>
      </c>
      <c r="AH11" s="366">
        <f t="shared" si="3"/>
        <v>15</v>
      </c>
      <c r="AI11" s="366" t="s">
        <v>268</v>
      </c>
      <c r="AJ11" s="366">
        <f t="shared" si="4"/>
        <v>15</v>
      </c>
      <c r="AK11" s="367" t="s">
        <v>281</v>
      </c>
      <c r="AL11" s="366">
        <f t="shared" si="5"/>
        <v>15</v>
      </c>
      <c r="AM11" s="366" t="s">
        <v>270</v>
      </c>
      <c r="AN11" s="366">
        <f t="shared" si="6"/>
        <v>15</v>
      </c>
      <c r="AO11" s="366">
        <f t="shared" si="7"/>
        <v>105</v>
      </c>
      <c r="AP11" s="374" t="str">
        <f t="shared" si="8"/>
        <v>Fuerte</v>
      </c>
      <c r="AQ11" s="374" t="s">
        <v>271</v>
      </c>
      <c r="AR11" s="374" t="s">
        <v>271</v>
      </c>
      <c r="AS11" s="375" t="s">
        <v>271</v>
      </c>
      <c r="AT11" s="376" t="s">
        <v>272</v>
      </c>
      <c r="AU11" s="376">
        <v>2</v>
      </c>
      <c r="AV11" s="377" t="str">
        <f t="shared" ref="AV11:AV12" si="17">IF(AU11=5,"CASI SEGURO",IF(AU11=4,"PROBABLE",IF(AU11=3,"POSIBLE",IF(AU11=2,"IMPROBABLE","RARA VEZ"))))</f>
        <v>IMPROBABLE</v>
      </c>
      <c r="AW11" s="376" t="s">
        <v>299</v>
      </c>
      <c r="AX11" s="353">
        <v>3</v>
      </c>
      <c r="AY11" s="377" t="str">
        <f t="shared" ref="AY11:AY12" si="18">IF(AX11=1,"INSIGNIFICANTE",IF(AX11=2,"MENOR",IF(AX11=3,"MODERADO",IF(AX11=4,"MAYOR","CATASTRÓFICO"))))</f>
        <v>MODERADO</v>
      </c>
      <c r="AZ11" s="377">
        <f t="shared" ref="AZ11:AZ12" si="19">IF(AX11=2,AU11+20,IF(AX11=3,AU11+30,IF(AX11=4,AU11+40,IF(AX11=5,AU11+50,AU11+10))))</f>
        <v>32</v>
      </c>
      <c r="BA11" s="378" t="str">
        <f>IF(AX11=1,$BB11,IF(AX11=2,$BC$11,IF(AX11=3,$BD$11,IF(AX11=4,$BE$11,$BF$11))))</f>
        <v>MODERADA 2:3</v>
      </c>
      <c r="BB11" s="376" t="str">
        <f t="shared" ref="BB11:BB12" si="20">IF($AZ11=11,"BAJA 1:1",IF($AZ11=12,"BAJA 2:1",IF($AZ11=13,"BAJA 3:1",IF($AZ11=14,"MODERADA 4:1","ALTA 5:1"))))</f>
        <v>ALTA 5:1</v>
      </c>
      <c r="BC11" s="376" t="str">
        <f t="shared" ref="BC11:BC12" si="21">IF($AZ11=21,"BAJA 1:2",IF($AZ11=22,"BAJA 2:2",IF($AZ11=23,"MODERADA 3:2",IF($AZ11=24,"ALTA 4:2","ALTA 5:2"))))</f>
        <v>ALTA 5:2</v>
      </c>
      <c r="BD11" s="376" t="str">
        <f t="shared" ref="BD11:BD12" si="22">IF($AZ11=31,"MODERADA 1:3",IF($AZ11=32,"MODERADA 2:3",IF($AZ11=33,"ALTA 3:3",IF($AZ11=34,"ALTA 4:3","EXTREMA 5:3"))))</f>
        <v>MODERADA 2:3</v>
      </c>
      <c r="BE11" s="376" t="str">
        <f t="shared" ref="BE11:BE12" si="23">IF($AZ11=41,"ALTA 1:4",IF($AZ11=42,"ALTA 2:4",IF($AZ11=43,"EXTREMA 3:4",IF($AZ11=44,"EXTREMA 4:4","EXTREMA 5:4"))))</f>
        <v>EXTREMA 5:4</v>
      </c>
      <c r="BF11" s="376" t="str">
        <f t="shared" ref="BF11:BF12" si="24">IF($AZ11=51,"ALTA 1:5",IF($AZ11=52,"EXTREMA 2:5",IF($AZ11=53,"EXTREMA 3:5",IF($AZ11=54,"EXTREMA 4:5","EXTREMA 5:5"))))</f>
        <v>EXTREMA 5:5</v>
      </c>
      <c r="BG11" s="352" t="s">
        <v>300</v>
      </c>
      <c r="BH11" s="353" t="s">
        <v>274</v>
      </c>
      <c r="BI11" s="354">
        <v>43864</v>
      </c>
      <c r="BJ11" s="354">
        <v>44196</v>
      </c>
      <c r="BK11" s="353" t="s">
        <v>301</v>
      </c>
      <c r="BL11" s="355" t="s">
        <v>276</v>
      </c>
      <c r="BM11" s="365"/>
      <c r="BN11" s="365"/>
      <c r="BO11" s="367"/>
      <c r="BP11" s="366"/>
      <c r="BQ11" s="366"/>
      <c r="BR11" s="373" t="s">
        <v>1694</v>
      </c>
      <c r="BS11" s="355" t="s">
        <v>276</v>
      </c>
      <c r="BT11" s="355" t="s">
        <v>1688</v>
      </c>
      <c r="BU11" s="379"/>
      <c r="BV11" s="369"/>
      <c r="BW11" s="358"/>
      <c r="BX11" s="413"/>
      <c r="BY11" s="366"/>
      <c r="BZ11" s="366"/>
      <c r="CA11" s="367"/>
    </row>
    <row r="12" spans="1:79" ht="380.25" customHeight="1">
      <c r="A12" s="1223"/>
      <c r="B12" s="1223"/>
      <c r="C12" s="355" t="s">
        <v>302</v>
      </c>
      <c r="D12" s="355" t="s">
        <v>303</v>
      </c>
      <c r="E12" s="355" t="s">
        <v>304</v>
      </c>
      <c r="F12" s="355" t="s">
        <v>294</v>
      </c>
      <c r="G12" s="353" t="s">
        <v>305</v>
      </c>
      <c r="H12" s="353">
        <v>4</v>
      </c>
      <c r="I12" s="370" t="str">
        <f t="shared" si="9"/>
        <v>PROBABLE</v>
      </c>
      <c r="J12" s="353">
        <v>3</v>
      </c>
      <c r="K12" s="371" t="str">
        <f t="shared" si="10"/>
        <v>MODERADO</v>
      </c>
      <c r="L12" s="370">
        <f t="shared" si="11"/>
        <v>34</v>
      </c>
      <c r="M12" s="372" t="str">
        <f>IF(J12=1,$N$12,IF(J12=2,$O$12,IF(J12=3,$P$12,IF(J12=4,$Q$12,$R$12))))</f>
        <v>ALTA 4:3</v>
      </c>
      <c r="N12" s="355" t="str">
        <f t="shared" si="12"/>
        <v>ALTA 5:1</v>
      </c>
      <c r="O12" s="355" t="str">
        <f t="shared" si="13"/>
        <v>ALTA 5:2</v>
      </c>
      <c r="P12" s="355" t="str">
        <f t="shared" si="14"/>
        <v>ALTA 4:3</v>
      </c>
      <c r="Q12" s="355" t="str">
        <f t="shared" si="15"/>
        <v>EXTREMA 5:4</v>
      </c>
      <c r="R12" s="355" t="str">
        <f t="shared" si="16"/>
        <v>EXTREMA 5:5</v>
      </c>
      <c r="S12" s="353" t="s">
        <v>306</v>
      </c>
      <c r="T12" s="355" t="s">
        <v>1695</v>
      </c>
      <c r="U12" s="367" t="s">
        <v>258</v>
      </c>
      <c r="V12" s="367" t="s">
        <v>295</v>
      </c>
      <c r="W12" s="365" t="s">
        <v>307</v>
      </c>
      <c r="X12" s="355" t="s">
        <v>308</v>
      </c>
      <c r="Y12" s="355" t="s">
        <v>309</v>
      </c>
      <c r="Z12" s="367" t="s">
        <v>288</v>
      </c>
      <c r="AA12" s="366" t="s">
        <v>264</v>
      </c>
      <c r="AB12" s="366">
        <f t="shared" si="0"/>
        <v>15</v>
      </c>
      <c r="AC12" s="366" t="s">
        <v>265</v>
      </c>
      <c r="AD12" s="366">
        <f t="shared" si="1"/>
        <v>15</v>
      </c>
      <c r="AE12" s="366" t="s">
        <v>266</v>
      </c>
      <c r="AF12" s="366">
        <f t="shared" si="2"/>
        <v>15</v>
      </c>
      <c r="AG12" s="366" t="s">
        <v>267</v>
      </c>
      <c r="AH12" s="366">
        <f t="shared" si="3"/>
        <v>15</v>
      </c>
      <c r="AI12" s="366" t="s">
        <v>268</v>
      </c>
      <c r="AJ12" s="366">
        <f t="shared" si="4"/>
        <v>15</v>
      </c>
      <c r="AK12" s="367" t="s">
        <v>281</v>
      </c>
      <c r="AL12" s="366">
        <f t="shared" si="5"/>
        <v>15</v>
      </c>
      <c r="AM12" s="366" t="s">
        <v>270</v>
      </c>
      <c r="AN12" s="366">
        <f t="shared" si="6"/>
        <v>15</v>
      </c>
      <c r="AO12" s="366">
        <f t="shared" si="7"/>
        <v>105</v>
      </c>
      <c r="AP12" s="374" t="str">
        <f t="shared" si="8"/>
        <v>Fuerte</v>
      </c>
      <c r="AQ12" s="374" t="s">
        <v>271</v>
      </c>
      <c r="AR12" s="374" t="s">
        <v>271</v>
      </c>
      <c r="AS12" s="375" t="s">
        <v>271</v>
      </c>
      <c r="AT12" s="376" t="s">
        <v>272</v>
      </c>
      <c r="AU12" s="376">
        <v>4</v>
      </c>
      <c r="AV12" s="377" t="str">
        <f t="shared" si="17"/>
        <v>PROBABLE</v>
      </c>
      <c r="AW12" s="376" t="s">
        <v>299</v>
      </c>
      <c r="AX12" s="353">
        <v>3</v>
      </c>
      <c r="AY12" s="377" t="str">
        <f t="shared" si="18"/>
        <v>MODERADO</v>
      </c>
      <c r="AZ12" s="377">
        <f t="shared" si="19"/>
        <v>34</v>
      </c>
      <c r="BA12" s="378" t="str">
        <f>IF(AX12=1,$BB12,IF(AX12=2,$BC$12,IF(AX12=3,$BD$12,IF(AX12=4,$BE$12,$BF$12))))</f>
        <v>ALTA 4:3</v>
      </c>
      <c r="BB12" s="376" t="str">
        <f t="shared" si="20"/>
        <v>ALTA 5:1</v>
      </c>
      <c r="BC12" s="376" t="str">
        <f t="shared" si="21"/>
        <v>ALTA 5:2</v>
      </c>
      <c r="BD12" s="376" t="str">
        <f t="shared" si="22"/>
        <v>ALTA 4:3</v>
      </c>
      <c r="BE12" s="376" t="str">
        <f t="shared" si="23"/>
        <v>EXTREMA 5:4</v>
      </c>
      <c r="BF12" s="376" t="str">
        <f t="shared" si="24"/>
        <v>EXTREMA 5:5</v>
      </c>
      <c r="BG12" s="352" t="s">
        <v>310</v>
      </c>
      <c r="BH12" s="353" t="s">
        <v>274</v>
      </c>
      <c r="BI12" s="354">
        <v>43864</v>
      </c>
      <c r="BJ12" s="354">
        <v>44196</v>
      </c>
      <c r="BK12" s="380" t="s">
        <v>311</v>
      </c>
      <c r="BL12" s="355"/>
      <c r="BM12" s="355" t="s">
        <v>312</v>
      </c>
      <c r="BN12" s="355" t="s">
        <v>313</v>
      </c>
      <c r="BO12" s="355" t="s">
        <v>314</v>
      </c>
      <c r="BP12" s="355" t="s">
        <v>315</v>
      </c>
      <c r="BQ12" s="355" t="s">
        <v>316</v>
      </c>
      <c r="BR12" s="381" t="s">
        <v>1696</v>
      </c>
      <c r="BS12" s="355" t="s">
        <v>276</v>
      </c>
      <c r="BT12" s="355" t="s">
        <v>1688</v>
      </c>
      <c r="BU12" s="379"/>
      <c r="BV12" s="369"/>
      <c r="BW12" s="358"/>
      <c r="BX12" s="413"/>
      <c r="BY12" s="355"/>
      <c r="BZ12" s="355"/>
      <c r="CA12" s="355"/>
    </row>
    <row r="13" spans="1:79" ht="15.75">
      <c r="A13" s="382"/>
      <c r="B13" s="382"/>
      <c r="C13" s="382"/>
      <c r="D13" s="382"/>
      <c r="E13" s="383"/>
      <c r="F13" s="383"/>
      <c r="G13" s="384"/>
      <c r="H13" s="385"/>
      <c r="I13" s="385"/>
      <c r="J13" s="385"/>
      <c r="K13" s="385"/>
      <c r="L13" s="385"/>
      <c r="M13" s="385"/>
      <c r="N13" s="385"/>
      <c r="O13" s="385"/>
      <c r="P13" s="385"/>
      <c r="Q13" s="385"/>
      <c r="R13" s="385"/>
      <c r="S13" s="385"/>
      <c r="T13" s="382"/>
      <c r="U13" s="382"/>
      <c r="V13" s="382"/>
      <c r="W13" s="382"/>
      <c r="X13" s="382"/>
      <c r="Y13" s="382"/>
      <c r="Z13" s="382"/>
      <c r="AA13" s="382"/>
      <c r="AB13" s="382"/>
      <c r="AC13" s="382"/>
      <c r="AD13" s="382"/>
      <c r="AE13" s="382"/>
      <c r="AF13" s="382"/>
      <c r="AG13" s="386"/>
      <c r="AH13" s="382"/>
      <c r="AI13" s="382"/>
      <c r="AJ13" s="382"/>
      <c r="AK13" s="382"/>
      <c r="AL13" s="382"/>
      <c r="AM13" s="382"/>
      <c r="AN13" s="382"/>
      <c r="AO13" s="382"/>
      <c r="AP13" s="382"/>
      <c r="AQ13" s="382"/>
      <c r="AR13" s="382"/>
      <c r="AS13" s="387"/>
      <c r="AT13" s="388"/>
      <c r="AU13" s="388"/>
      <c r="AV13" s="389"/>
      <c r="AW13" s="389"/>
      <c r="AX13" s="328"/>
      <c r="AY13" s="389"/>
      <c r="AZ13" s="389"/>
      <c r="BA13" s="390"/>
      <c r="BB13" s="389"/>
      <c r="BC13" s="389"/>
      <c r="BD13" s="389"/>
      <c r="BE13" s="389"/>
      <c r="BF13" s="389"/>
      <c r="BG13" s="328"/>
      <c r="BH13" s="328"/>
      <c r="BI13" s="328"/>
      <c r="BJ13" s="328"/>
      <c r="BK13" s="328"/>
      <c r="BL13" s="328"/>
      <c r="BM13" s="328"/>
      <c r="BN13" s="328"/>
      <c r="BO13" s="328"/>
      <c r="BP13" s="328"/>
      <c r="BQ13" s="328"/>
      <c r="BR13" s="328"/>
      <c r="BS13" s="328"/>
      <c r="BT13" s="328"/>
      <c r="BU13" s="332"/>
      <c r="BV13" s="333"/>
      <c r="BW13" s="328"/>
      <c r="BX13" s="413"/>
      <c r="BY13" s="328"/>
      <c r="BZ13" s="328"/>
      <c r="CA13" s="328"/>
    </row>
    <row r="14" spans="1:79" ht="15.75">
      <c r="A14" s="382"/>
      <c r="B14" s="382"/>
      <c r="C14" s="382"/>
      <c r="D14" s="382"/>
      <c r="E14" s="383"/>
      <c r="F14" s="383"/>
      <c r="G14" s="384"/>
      <c r="H14" s="385"/>
      <c r="I14" s="385"/>
      <c r="J14" s="385"/>
      <c r="K14" s="385"/>
      <c r="L14" s="385"/>
      <c r="M14" s="391"/>
      <c r="N14" s="385"/>
      <c r="O14" s="385"/>
      <c r="P14" s="385"/>
      <c r="Q14" s="385"/>
      <c r="R14" s="385"/>
      <c r="S14" s="383"/>
      <c r="T14" s="382"/>
      <c r="U14" s="382"/>
      <c r="V14" s="382"/>
      <c r="W14" s="382"/>
      <c r="X14" s="382"/>
      <c r="Y14" s="382"/>
      <c r="Z14" s="382"/>
      <c r="AA14" s="382"/>
      <c r="AB14" s="382"/>
      <c r="AC14" s="382"/>
      <c r="AD14" s="382"/>
      <c r="AE14" s="382"/>
      <c r="AF14" s="382"/>
      <c r="AG14" s="386"/>
      <c r="AH14" s="382"/>
      <c r="AI14" s="382"/>
      <c r="AJ14" s="382"/>
      <c r="AK14" s="382"/>
      <c r="AL14" s="382"/>
      <c r="AM14" s="382"/>
      <c r="AN14" s="382"/>
      <c r="AO14" s="382"/>
      <c r="AP14" s="382"/>
      <c r="AQ14" s="382"/>
      <c r="AR14" s="382"/>
      <c r="AS14" s="387"/>
      <c r="AT14" s="388"/>
      <c r="AU14" s="388"/>
      <c r="AV14" s="389"/>
      <c r="AW14" s="389"/>
      <c r="AX14" s="389"/>
      <c r="AY14" s="389"/>
      <c r="AZ14" s="389"/>
      <c r="BA14" s="390"/>
      <c r="BB14" s="389"/>
      <c r="BC14" s="389"/>
      <c r="BD14" s="389"/>
      <c r="BE14" s="389"/>
      <c r="BF14" s="389"/>
      <c r="BG14" s="328"/>
      <c r="BH14" s="328"/>
      <c r="BI14" s="328"/>
      <c r="BJ14" s="328"/>
      <c r="BK14" s="328"/>
      <c r="BL14" s="328"/>
      <c r="BM14" s="328"/>
      <c r="BN14" s="328"/>
      <c r="BO14" s="328"/>
      <c r="BP14" s="328"/>
      <c r="BQ14" s="328"/>
      <c r="BR14" s="328"/>
      <c r="BS14" s="328"/>
      <c r="BT14" s="328"/>
      <c r="BU14" s="332"/>
      <c r="BV14" s="333"/>
      <c r="BW14" s="328"/>
      <c r="BX14" s="413"/>
      <c r="BY14" s="328"/>
      <c r="BZ14" s="328"/>
      <c r="CA14" s="328"/>
    </row>
    <row r="15" spans="1:79" ht="15.75">
      <c r="A15" s="382"/>
      <c r="B15" s="382"/>
      <c r="C15" s="382"/>
      <c r="D15" s="382"/>
      <c r="E15" s="383"/>
      <c r="F15" s="383"/>
      <c r="G15" s="384"/>
      <c r="H15" s="385"/>
      <c r="I15" s="385"/>
      <c r="J15" s="385"/>
      <c r="K15" s="385"/>
      <c r="L15" s="385"/>
      <c r="M15" s="391"/>
      <c r="N15" s="385"/>
      <c r="O15" s="385"/>
      <c r="P15" s="385"/>
      <c r="Q15" s="385"/>
      <c r="R15" s="385"/>
      <c r="S15" s="383"/>
      <c r="T15" s="382"/>
      <c r="U15" s="382"/>
      <c r="V15" s="382"/>
      <c r="W15" s="382"/>
      <c r="X15" s="382"/>
      <c r="Y15" s="382"/>
      <c r="Z15" s="382"/>
      <c r="AA15" s="382"/>
      <c r="AB15" s="382"/>
      <c r="AC15" s="382"/>
      <c r="AD15" s="382"/>
      <c r="AE15" s="382"/>
      <c r="AF15" s="382"/>
      <c r="AG15" s="386"/>
      <c r="AH15" s="382"/>
      <c r="AI15" s="328"/>
      <c r="AJ15" s="382"/>
      <c r="AK15" s="382"/>
      <c r="AL15" s="382"/>
      <c r="AM15" s="382"/>
      <c r="AN15" s="382"/>
      <c r="AO15" s="382"/>
      <c r="AP15" s="382"/>
      <c r="AQ15" s="382"/>
      <c r="AR15" s="382"/>
      <c r="AS15" s="387"/>
      <c r="AT15" s="388"/>
      <c r="AU15" s="388"/>
      <c r="AV15" s="389"/>
      <c r="AW15" s="389"/>
      <c r="AX15" s="389"/>
      <c r="AY15" s="389"/>
      <c r="AZ15" s="389"/>
      <c r="BA15" s="390"/>
      <c r="BB15" s="389"/>
      <c r="BC15" s="389"/>
      <c r="BD15" s="389"/>
      <c r="BE15" s="389"/>
      <c r="BF15" s="389"/>
      <c r="BG15" s="328"/>
      <c r="BH15" s="328"/>
      <c r="BI15" s="328"/>
      <c r="BJ15" s="328"/>
      <c r="BK15" s="328"/>
      <c r="BL15" s="328"/>
      <c r="BM15" s="328"/>
      <c r="BN15" s="328"/>
      <c r="BO15" s="328"/>
      <c r="BP15" s="328"/>
      <c r="BQ15" s="328"/>
      <c r="BR15" s="328"/>
      <c r="BS15" s="328"/>
      <c r="BT15" s="328"/>
      <c r="BU15" s="332"/>
      <c r="BV15" s="333"/>
      <c r="BW15" s="328"/>
      <c r="BX15" s="332"/>
      <c r="BY15" s="328"/>
      <c r="BZ15" s="328"/>
      <c r="CA15" s="328"/>
    </row>
    <row r="16" spans="1:79" ht="15.75">
      <c r="A16" s="382"/>
      <c r="B16" s="382"/>
      <c r="C16" s="382"/>
      <c r="D16" s="382"/>
      <c r="E16" s="383"/>
      <c r="F16" s="383"/>
      <c r="G16" s="384"/>
      <c r="H16" s="385"/>
      <c r="I16" s="385"/>
      <c r="J16" s="385"/>
      <c r="K16" s="385"/>
      <c r="L16" s="385"/>
      <c r="M16" s="391"/>
      <c r="N16" s="385"/>
      <c r="O16" s="385"/>
      <c r="P16" s="385"/>
      <c r="Q16" s="385"/>
      <c r="R16" s="385"/>
      <c r="S16" s="383"/>
      <c r="T16" s="382"/>
      <c r="U16" s="382"/>
      <c r="V16" s="382"/>
      <c r="W16" s="382"/>
      <c r="X16" s="382"/>
      <c r="Y16" s="382"/>
      <c r="Z16" s="382"/>
      <c r="AA16" s="382"/>
      <c r="AB16" s="382"/>
      <c r="AC16" s="382"/>
      <c r="AD16" s="382"/>
      <c r="AE16" s="382"/>
      <c r="AF16" s="382"/>
      <c r="AG16" s="386"/>
      <c r="AH16" s="382"/>
      <c r="AI16" s="328"/>
      <c r="AJ16" s="382"/>
      <c r="AK16" s="382"/>
      <c r="AL16" s="382"/>
      <c r="AM16" s="382"/>
      <c r="AN16" s="382"/>
      <c r="AO16" s="382"/>
      <c r="AP16" s="382"/>
      <c r="AQ16" s="382"/>
      <c r="AR16" s="382"/>
      <c r="AS16" s="387"/>
      <c r="AT16" s="388"/>
      <c r="AU16" s="388"/>
      <c r="AV16" s="389"/>
      <c r="AW16" s="389"/>
      <c r="AX16" s="389"/>
      <c r="AY16" s="389"/>
      <c r="AZ16" s="389"/>
      <c r="BA16" s="390"/>
      <c r="BB16" s="389"/>
      <c r="BC16" s="389"/>
      <c r="BD16" s="389"/>
      <c r="BE16" s="389"/>
      <c r="BF16" s="389"/>
      <c r="BG16" s="328"/>
      <c r="BH16" s="328"/>
      <c r="BI16" s="328"/>
      <c r="BJ16" s="328"/>
      <c r="BK16" s="328"/>
      <c r="BL16" s="328"/>
      <c r="BM16" s="328"/>
      <c r="BN16" s="328"/>
      <c r="BO16" s="328"/>
      <c r="BP16" s="328"/>
      <c r="BQ16" s="328"/>
      <c r="BR16" s="328"/>
      <c r="BS16" s="328"/>
      <c r="BT16" s="328"/>
      <c r="BU16" s="332"/>
      <c r="BV16" s="333"/>
      <c r="BW16" s="328"/>
      <c r="BX16" s="332"/>
      <c r="BY16" s="328"/>
      <c r="BZ16" s="328"/>
      <c r="CA16" s="328"/>
    </row>
    <row r="17" spans="1:79" ht="15.75">
      <c r="A17" s="382"/>
      <c r="B17" s="382"/>
      <c r="C17" s="382"/>
      <c r="D17" s="382"/>
      <c r="E17" s="383"/>
      <c r="F17" s="383"/>
      <c r="G17" s="385"/>
      <c r="H17" s="385"/>
      <c r="I17" s="385"/>
      <c r="J17" s="385"/>
      <c r="K17" s="385"/>
      <c r="L17" s="385"/>
      <c r="M17" s="391"/>
      <c r="N17" s="385"/>
      <c r="O17" s="385"/>
      <c r="P17" s="385"/>
      <c r="Q17" s="385"/>
      <c r="R17" s="385"/>
      <c r="S17" s="383"/>
      <c r="T17" s="382"/>
      <c r="U17" s="382"/>
      <c r="V17" s="382"/>
      <c r="W17" s="382"/>
      <c r="X17" s="382"/>
      <c r="Y17" s="382"/>
      <c r="Z17" s="382"/>
      <c r="AA17" s="382"/>
      <c r="AB17" s="382"/>
      <c r="AC17" s="382"/>
      <c r="AD17" s="382"/>
      <c r="AE17" s="382"/>
      <c r="AF17" s="382"/>
      <c r="AG17" s="386"/>
      <c r="AH17" s="382"/>
      <c r="AI17" s="328"/>
      <c r="AJ17" s="382"/>
      <c r="AK17" s="382"/>
      <c r="AL17" s="382"/>
      <c r="AM17" s="382"/>
      <c r="AN17" s="382"/>
      <c r="AO17" s="382"/>
      <c r="AP17" s="382"/>
      <c r="AQ17" s="382"/>
      <c r="AR17" s="382"/>
      <c r="AS17" s="387"/>
      <c r="AT17" s="388"/>
      <c r="AU17" s="388"/>
      <c r="AV17" s="389"/>
      <c r="AW17" s="389"/>
      <c r="AX17" s="389"/>
      <c r="AY17" s="389"/>
      <c r="AZ17" s="389"/>
      <c r="BA17" s="390"/>
      <c r="BB17" s="389"/>
      <c r="BC17" s="389"/>
      <c r="BD17" s="389"/>
      <c r="BE17" s="389"/>
      <c r="BF17" s="389"/>
      <c r="BG17" s="328"/>
      <c r="BH17" s="328"/>
      <c r="BI17" s="328"/>
      <c r="BJ17" s="328"/>
      <c r="BK17" s="328"/>
      <c r="BL17" s="328"/>
      <c r="BM17" s="328"/>
      <c r="BN17" s="328"/>
      <c r="BO17" s="328"/>
      <c r="BP17" s="328"/>
      <c r="BQ17" s="328"/>
      <c r="BR17" s="328"/>
      <c r="BS17" s="328"/>
      <c r="BT17" s="328"/>
      <c r="BU17" s="332"/>
      <c r="BV17" s="333"/>
      <c r="BW17" s="328"/>
      <c r="BX17" s="328"/>
      <c r="BY17" s="328"/>
      <c r="BZ17" s="328"/>
      <c r="CA17" s="328"/>
    </row>
    <row r="18" spans="1:79" ht="15.75">
      <c r="A18" s="382"/>
      <c r="B18" s="382"/>
      <c r="C18" s="382"/>
      <c r="D18" s="382"/>
      <c r="E18" s="383"/>
      <c r="F18" s="383"/>
      <c r="G18" s="385"/>
      <c r="H18" s="385"/>
      <c r="I18" s="385"/>
      <c r="J18" s="385"/>
      <c r="K18" s="385"/>
      <c r="L18" s="385"/>
      <c r="M18" s="391"/>
      <c r="N18" s="385"/>
      <c r="O18" s="385"/>
      <c r="P18" s="385"/>
      <c r="Q18" s="385"/>
      <c r="R18" s="385"/>
      <c r="S18" s="383"/>
      <c r="T18" s="382"/>
      <c r="U18" s="382"/>
      <c r="V18" s="382"/>
      <c r="W18" s="382"/>
      <c r="X18" s="382"/>
      <c r="Y18" s="382"/>
      <c r="Z18" s="382"/>
      <c r="AA18" s="382"/>
      <c r="AB18" s="382"/>
      <c r="AC18" s="382"/>
      <c r="AD18" s="382"/>
      <c r="AE18" s="382"/>
      <c r="AF18" s="382"/>
      <c r="AG18" s="386"/>
      <c r="AH18" s="382"/>
      <c r="AI18" s="328"/>
      <c r="AJ18" s="382"/>
      <c r="AK18" s="382"/>
      <c r="AL18" s="382"/>
      <c r="AM18" s="382"/>
      <c r="AN18" s="382"/>
      <c r="AO18" s="382"/>
      <c r="AP18" s="382"/>
      <c r="AQ18" s="382"/>
      <c r="AR18" s="382"/>
      <c r="AS18" s="387"/>
      <c r="AT18" s="388"/>
      <c r="AU18" s="388"/>
      <c r="AV18" s="389"/>
      <c r="AW18" s="389"/>
      <c r="AX18" s="389"/>
      <c r="AY18" s="389"/>
      <c r="AZ18" s="389"/>
      <c r="BA18" s="390"/>
      <c r="BB18" s="389"/>
      <c r="BC18" s="389"/>
      <c r="BD18" s="389"/>
      <c r="BE18" s="389"/>
      <c r="BF18" s="389"/>
      <c r="BG18" s="328"/>
      <c r="BH18" s="328"/>
      <c r="BI18" s="328"/>
      <c r="BJ18" s="328"/>
      <c r="BK18" s="328"/>
      <c r="BL18" s="328"/>
      <c r="BM18" s="328"/>
      <c r="BN18" s="328"/>
      <c r="BO18" s="328"/>
      <c r="BP18" s="328"/>
      <c r="BQ18" s="328"/>
      <c r="BR18" s="328"/>
      <c r="BS18" s="328"/>
      <c r="BT18" s="328"/>
      <c r="BU18" s="332"/>
      <c r="BV18" s="333"/>
      <c r="BW18" s="328"/>
      <c r="BX18" s="328"/>
      <c r="BY18" s="328"/>
      <c r="BZ18" s="328"/>
      <c r="CA18" s="328"/>
    </row>
    <row r="19" spans="1:79" ht="15.75">
      <c r="A19" s="382"/>
      <c r="B19" s="382"/>
      <c r="C19" s="382"/>
      <c r="D19" s="382"/>
      <c r="E19" s="383"/>
      <c r="F19" s="383"/>
      <c r="G19" s="385"/>
      <c r="H19" s="385"/>
      <c r="I19" s="385"/>
      <c r="J19" s="385"/>
      <c r="K19" s="385"/>
      <c r="L19" s="385"/>
      <c r="M19" s="391"/>
      <c r="N19" s="385"/>
      <c r="O19" s="385"/>
      <c r="P19" s="385"/>
      <c r="Q19" s="385"/>
      <c r="R19" s="385"/>
      <c r="S19" s="383"/>
      <c r="T19" s="382"/>
      <c r="U19" s="382"/>
      <c r="V19" s="382"/>
      <c r="W19" s="382"/>
      <c r="X19" s="382"/>
      <c r="Y19" s="382"/>
      <c r="Z19" s="382"/>
      <c r="AA19" s="382"/>
      <c r="AB19" s="382"/>
      <c r="AC19" s="382"/>
      <c r="AD19" s="382"/>
      <c r="AE19" s="382"/>
      <c r="AF19" s="382"/>
      <c r="AG19" s="386"/>
      <c r="AH19" s="382"/>
      <c r="AI19" s="328"/>
      <c r="AJ19" s="382"/>
      <c r="AK19" s="382"/>
      <c r="AL19" s="382"/>
      <c r="AM19" s="382"/>
      <c r="AN19" s="382"/>
      <c r="AO19" s="382"/>
      <c r="AP19" s="382"/>
      <c r="AQ19" s="382"/>
      <c r="AR19" s="382"/>
      <c r="AS19" s="387"/>
      <c r="AT19" s="388"/>
      <c r="AU19" s="388"/>
      <c r="AV19" s="389"/>
      <c r="AW19" s="389"/>
      <c r="AX19" s="389"/>
      <c r="AY19" s="389"/>
      <c r="AZ19" s="389"/>
      <c r="BA19" s="390"/>
      <c r="BB19" s="389"/>
      <c r="BC19" s="389"/>
      <c r="BD19" s="389"/>
      <c r="BE19" s="389"/>
      <c r="BF19" s="389"/>
      <c r="BG19" s="328"/>
      <c r="BH19" s="328"/>
      <c r="BI19" s="328"/>
      <c r="BJ19" s="328"/>
      <c r="BK19" s="328"/>
      <c r="BL19" s="328"/>
      <c r="BM19" s="328"/>
      <c r="BN19" s="328"/>
      <c r="BO19" s="328"/>
      <c r="BP19" s="328"/>
      <c r="BQ19" s="328"/>
      <c r="BR19" s="328"/>
      <c r="BS19" s="328"/>
      <c r="BT19" s="328"/>
      <c r="BU19" s="332"/>
      <c r="BV19" s="333"/>
      <c r="BW19" s="328"/>
      <c r="BX19" s="328"/>
      <c r="BY19" s="328"/>
      <c r="BZ19" s="328"/>
      <c r="CA19" s="328"/>
    </row>
    <row r="20" spans="1:79" ht="15.75">
      <c r="A20" s="382"/>
      <c r="B20" s="382"/>
      <c r="C20" s="382"/>
      <c r="D20" s="382"/>
      <c r="E20" s="383"/>
      <c r="F20" s="383"/>
      <c r="G20" s="385"/>
      <c r="H20" s="385"/>
      <c r="I20" s="385"/>
      <c r="J20" s="385"/>
      <c r="K20" s="385"/>
      <c r="L20" s="385"/>
      <c r="M20" s="391"/>
      <c r="N20" s="385"/>
      <c r="O20" s="385"/>
      <c r="P20" s="385"/>
      <c r="Q20" s="385"/>
      <c r="R20" s="385"/>
      <c r="S20" s="383"/>
      <c r="T20" s="382"/>
      <c r="U20" s="382"/>
      <c r="V20" s="382"/>
      <c r="W20" s="382"/>
      <c r="X20" s="382"/>
      <c r="Y20" s="382"/>
      <c r="Z20" s="382"/>
      <c r="AA20" s="382"/>
      <c r="AB20" s="382"/>
      <c r="AC20" s="382"/>
      <c r="AD20" s="382"/>
      <c r="AE20" s="382"/>
      <c r="AF20" s="382"/>
      <c r="AG20" s="386"/>
      <c r="AH20" s="382"/>
      <c r="AI20" s="328"/>
      <c r="AJ20" s="382"/>
      <c r="AK20" s="382"/>
      <c r="AL20" s="382"/>
      <c r="AM20" s="382"/>
      <c r="AN20" s="382"/>
      <c r="AO20" s="382"/>
      <c r="AP20" s="382"/>
      <c r="AQ20" s="382"/>
      <c r="AR20" s="382"/>
      <c r="AS20" s="387"/>
      <c r="AT20" s="388"/>
      <c r="AU20" s="388"/>
      <c r="AV20" s="389"/>
      <c r="AW20" s="389"/>
      <c r="AX20" s="389"/>
      <c r="AY20" s="389"/>
      <c r="AZ20" s="389"/>
      <c r="BA20" s="390"/>
      <c r="BB20" s="389"/>
      <c r="BC20" s="389"/>
      <c r="BD20" s="389"/>
      <c r="BE20" s="389"/>
      <c r="BF20" s="389"/>
      <c r="BG20" s="328"/>
      <c r="BH20" s="328"/>
      <c r="BI20" s="328"/>
      <c r="BJ20" s="328"/>
      <c r="BK20" s="328"/>
      <c r="BL20" s="328"/>
      <c r="BM20" s="328"/>
      <c r="BN20" s="328"/>
      <c r="BO20" s="328"/>
      <c r="BP20" s="328"/>
      <c r="BQ20" s="328"/>
      <c r="BR20" s="328"/>
      <c r="BS20" s="328"/>
      <c r="BT20" s="328"/>
      <c r="BU20" s="332"/>
      <c r="BV20" s="333"/>
      <c r="BW20" s="328"/>
      <c r="BX20" s="328"/>
      <c r="BY20" s="328"/>
      <c r="BZ20" s="328"/>
      <c r="CA20" s="328"/>
    </row>
    <row r="21" spans="1:79" ht="15.75" customHeight="1">
      <c r="A21" s="382"/>
      <c r="B21" s="382"/>
      <c r="C21" s="382"/>
      <c r="D21" s="382"/>
      <c r="E21" s="383"/>
      <c r="F21" s="383"/>
      <c r="G21" s="385"/>
      <c r="H21" s="385"/>
      <c r="I21" s="385"/>
      <c r="J21" s="385"/>
      <c r="K21" s="385"/>
      <c r="L21" s="385"/>
      <c r="M21" s="391"/>
      <c r="N21" s="385"/>
      <c r="O21" s="385"/>
      <c r="P21" s="385"/>
      <c r="Q21" s="385"/>
      <c r="R21" s="385"/>
      <c r="S21" s="383"/>
      <c r="T21" s="382"/>
      <c r="U21" s="382"/>
      <c r="V21" s="382"/>
      <c r="W21" s="382"/>
      <c r="X21" s="382"/>
      <c r="Y21" s="382"/>
      <c r="Z21" s="382"/>
      <c r="AA21" s="382"/>
      <c r="AB21" s="382"/>
      <c r="AC21" s="382"/>
      <c r="AD21" s="382"/>
      <c r="AE21" s="382"/>
      <c r="AF21" s="382"/>
      <c r="AG21" s="386"/>
      <c r="AH21" s="382"/>
      <c r="AI21" s="328"/>
      <c r="AJ21" s="382"/>
      <c r="AK21" s="382"/>
      <c r="AL21" s="382"/>
      <c r="AM21" s="382"/>
      <c r="AN21" s="382"/>
      <c r="AO21" s="382"/>
      <c r="AP21" s="382"/>
      <c r="AQ21" s="382"/>
      <c r="AR21" s="382"/>
      <c r="AS21" s="387"/>
      <c r="AT21" s="388"/>
      <c r="AU21" s="388"/>
      <c r="AV21" s="389"/>
      <c r="AW21" s="389"/>
      <c r="AX21" s="389"/>
      <c r="AY21" s="389"/>
      <c r="AZ21" s="389"/>
      <c r="BA21" s="390"/>
      <c r="BB21" s="389"/>
      <c r="BC21" s="389"/>
      <c r="BD21" s="389"/>
      <c r="BE21" s="389"/>
      <c r="BF21" s="389"/>
      <c r="BG21" s="328"/>
      <c r="BH21" s="328"/>
      <c r="BI21" s="328"/>
      <c r="BJ21" s="328"/>
      <c r="BK21" s="328"/>
      <c r="BL21" s="328"/>
      <c r="BM21" s="328"/>
      <c r="BN21" s="328"/>
      <c r="BO21" s="328"/>
      <c r="BP21" s="328"/>
      <c r="BQ21" s="328"/>
      <c r="BR21" s="328"/>
      <c r="BS21" s="328"/>
      <c r="BT21" s="328"/>
      <c r="BU21" s="332"/>
      <c r="BV21" s="333"/>
      <c r="BW21" s="328"/>
      <c r="BX21" s="328"/>
      <c r="BY21" s="328"/>
      <c r="BZ21" s="328"/>
      <c r="CA21" s="328"/>
    </row>
    <row r="22" spans="1:79" ht="15.75" customHeight="1">
      <c r="A22" s="382"/>
      <c r="B22" s="382"/>
      <c r="C22" s="382"/>
      <c r="D22" s="382"/>
      <c r="E22" s="383"/>
      <c r="F22" s="383"/>
      <c r="G22" s="385"/>
      <c r="H22" s="385"/>
      <c r="I22" s="385"/>
      <c r="J22" s="385"/>
      <c r="K22" s="385"/>
      <c r="L22" s="385"/>
      <c r="M22" s="391"/>
      <c r="N22" s="385"/>
      <c r="O22" s="385"/>
      <c r="P22" s="385"/>
      <c r="Q22" s="385"/>
      <c r="R22" s="385"/>
      <c r="S22" s="383"/>
      <c r="T22" s="382"/>
      <c r="U22" s="382"/>
      <c r="V22" s="382"/>
      <c r="W22" s="382"/>
      <c r="X22" s="382"/>
      <c r="Y22" s="382"/>
      <c r="Z22" s="382"/>
      <c r="AA22" s="382"/>
      <c r="AB22" s="382"/>
      <c r="AC22" s="382"/>
      <c r="AD22" s="382"/>
      <c r="AE22" s="382"/>
      <c r="AF22" s="382"/>
      <c r="AG22" s="386"/>
      <c r="AH22" s="382"/>
      <c r="AI22" s="328"/>
      <c r="AJ22" s="382"/>
      <c r="AK22" s="382"/>
      <c r="AL22" s="382"/>
      <c r="AM22" s="382"/>
      <c r="AN22" s="382"/>
      <c r="AO22" s="382"/>
      <c r="AP22" s="382"/>
      <c r="AQ22" s="382"/>
      <c r="AR22" s="382"/>
      <c r="AS22" s="387"/>
      <c r="AT22" s="388"/>
      <c r="AU22" s="388"/>
      <c r="AV22" s="389"/>
      <c r="AW22" s="389"/>
      <c r="AX22" s="389"/>
      <c r="AY22" s="389"/>
      <c r="AZ22" s="389"/>
      <c r="BA22" s="390"/>
      <c r="BB22" s="389"/>
      <c r="BC22" s="389"/>
      <c r="BD22" s="389"/>
      <c r="BE22" s="389"/>
      <c r="BF22" s="389"/>
      <c r="BG22" s="328"/>
      <c r="BH22" s="328"/>
      <c r="BI22" s="328"/>
      <c r="BJ22" s="328"/>
      <c r="BK22" s="328"/>
      <c r="BL22" s="328"/>
      <c r="BM22" s="328"/>
      <c r="BN22" s="328"/>
      <c r="BO22" s="328"/>
      <c r="BP22" s="328"/>
      <c r="BQ22" s="328"/>
      <c r="BR22" s="328"/>
      <c r="BS22" s="328"/>
      <c r="BT22" s="328"/>
      <c r="BU22" s="332"/>
      <c r="BV22" s="333"/>
      <c r="BW22" s="328"/>
      <c r="BX22" s="328"/>
      <c r="BY22" s="328"/>
      <c r="BZ22" s="328"/>
      <c r="CA22" s="328"/>
    </row>
    <row r="23" spans="1:79" ht="15.75" customHeight="1">
      <c r="A23" s="382"/>
      <c r="B23" s="382"/>
      <c r="C23" s="382"/>
      <c r="D23" s="382"/>
      <c r="E23" s="383"/>
      <c r="F23" s="383"/>
      <c r="G23" s="385"/>
      <c r="H23" s="385"/>
      <c r="I23" s="385"/>
      <c r="J23" s="385"/>
      <c r="K23" s="385"/>
      <c r="L23" s="385"/>
      <c r="M23" s="391"/>
      <c r="N23" s="385"/>
      <c r="O23" s="385"/>
      <c r="P23" s="385"/>
      <c r="Q23" s="385"/>
      <c r="R23" s="385"/>
      <c r="S23" s="383"/>
      <c r="T23" s="382"/>
      <c r="U23" s="382"/>
      <c r="V23" s="382"/>
      <c r="W23" s="382"/>
      <c r="X23" s="382"/>
      <c r="Y23" s="382"/>
      <c r="Z23" s="382"/>
      <c r="AA23" s="382"/>
      <c r="AB23" s="382"/>
      <c r="AC23" s="382"/>
      <c r="AD23" s="382"/>
      <c r="AE23" s="382"/>
      <c r="AF23" s="382"/>
      <c r="AG23" s="386"/>
      <c r="AH23" s="382"/>
      <c r="AI23" s="328"/>
      <c r="AJ23" s="382"/>
      <c r="AK23" s="382"/>
      <c r="AL23" s="382"/>
      <c r="AM23" s="382"/>
      <c r="AN23" s="382"/>
      <c r="AO23" s="382"/>
      <c r="AP23" s="382"/>
      <c r="AQ23" s="382"/>
      <c r="AR23" s="382"/>
      <c r="AS23" s="387"/>
      <c r="AT23" s="388"/>
      <c r="AU23" s="388"/>
      <c r="AV23" s="389"/>
      <c r="AW23" s="389"/>
      <c r="AX23" s="389"/>
      <c r="AY23" s="389"/>
      <c r="AZ23" s="389"/>
      <c r="BA23" s="390"/>
      <c r="BB23" s="389"/>
      <c r="BC23" s="389"/>
      <c r="BD23" s="389"/>
      <c r="BE23" s="389"/>
      <c r="BF23" s="389"/>
      <c r="BG23" s="328"/>
      <c r="BH23" s="328"/>
      <c r="BI23" s="328"/>
      <c r="BJ23" s="328"/>
      <c r="BK23" s="328"/>
      <c r="BL23" s="328"/>
      <c r="BM23" s="328"/>
      <c r="BN23" s="328"/>
      <c r="BO23" s="328"/>
      <c r="BP23" s="328"/>
      <c r="BQ23" s="328"/>
      <c r="BR23" s="328"/>
      <c r="BS23" s="328"/>
      <c r="BT23" s="328"/>
      <c r="BU23" s="332"/>
      <c r="BV23" s="333"/>
      <c r="BW23" s="328"/>
      <c r="BX23" s="328"/>
      <c r="BY23" s="328"/>
      <c r="BZ23" s="328"/>
      <c r="CA23" s="328"/>
    </row>
    <row r="24" spans="1:79" ht="15.75" customHeight="1">
      <c r="A24" s="382"/>
      <c r="B24" s="382"/>
      <c r="C24" s="382"/>
      <c r="D24" s="382"/>
      <c r="E24" s="383"/>
      <c r="F24" s="383"/>
      <c r="G24" s="385"/>
      <c r="H24" s="385"/>
      <c r="I24" s="385"/>
      <c r="J24" s="385"/>
      <c r="K24" s="385"/>
      <c r="L24" s="385"/>
      <c r="M24" s="391"/>
      <c r="N24" s="385"/>
      <c r="O24" s="385"/>
      <c r="P24" s="385"/>
      <c r="Q24" s="385"/>
      <c r="R24" s="385"/>
      <c r="S24" s="383"/>
      <c r="T24" s="382"/>
      <c r="U24" s="382"/>
      <c r="V24" s="382"/>
      <c r="W24" s="382"/>
      <c r="X24" s="382"/>
      <c r="Y24" s="382"/>
      <c r="Z24" s="382"/>
      <c r="AA24" s="382"/>
      <c r="AB24" s="382"/>
      <c r="AC24" s="382"/>
      <c r="AD24" s="382"/>
      <c r="AE24" s="382"/>
      <c r="AF24" s="382"/>
      <c r="AG24" s="386"/>
      <c r="AH24" s="382"/>
      <c r="AI24" s="328"/>
      <c r="AJ24" s="382"/>
      <c r="AK24" s="382"/>
      <c r="AL24" s="382"/>
      <c r="AM24" s="382"/>
      <c r="AN24" s="382"/>
      <c r="AO24" s="382"/>
      <c r="AP24" s="382"/>
      <c r="AQ24" s="382"/>
      <c r="AR24" s="382"/>
      <c r="AS24" s="387"/>
      <c r="AT24" s="388"/>
      <c r="AU24" s="388"/>
      <c r="AV24" s="389"/>
      <c r="AW24" s="389"/>
      <c r="AX24" s="389"/>
      <c r="AY24" s="389"/>
      <c r="AZ24" s="389"/>
      <c r="BA24" s="390"/>
      <c r="BB24" s="389"/>
      <c r="BC24" s="389"/>
      <c r="BD24" s="389"/>
      <c r="BE24" s="389"/>
      <c r="BF24" s="389"/>
      <c r="BG24" s="328"/>
      <c r="BH24" s="328"/>
      <c r="BI24" s="328"/>
      <c r="BJ24" s="328"/>
      <c r="BK24" s="328"/>
      <c r="BL24" s="328"/>
      <c r="BM24" s="328"/>
      <c r="BN24" s="328"/>
      <c r="BO24" s="328"/>
      <c r="BP24" s="328"/>
      <c r="BQ24" s="328"/>
      <c r="BR24" s="328"/>
      <c r="BS24" s="328"/>
      <c r="BT24" s="328"/>
      <c r="BU24" s="332"/>
      <c r="BV24" s="333"/>
      <c r="BW24" s="328"/>
      <c r="BX24" s="328"/>
      <c r="BY24" s="328"/>
      <c r="BZ24" s="328"/>
      <c r="CA24" s="328"/>
    </row>
    <row r="25" spans="1:79" ht="27" hidden="1" customHeight="1">
      <c r="A25" s="382"/>
      <c r="B25" s="382"/>
      <c r="C25" s="382"/>
      <c r="D25" s="382"/>
      <c r="E25" s="383"/>
      <c r="F25" s="383"/>
      <c r="G25" s="385"/>
      <c r="H25" s="385"/>
      <c r="I25" s="385"/>
      <c r="J25" s="385"/>
      <c r="K25" s="385"/>
      <c r="L25" s="385"/>
      <c r="M25" s="391"/>
      <c r="N25" s="385"/>
      <c r="O25" s="385"/>
      <c r="P25" s="385"/>
      <c r="Q25" s="385"/>
      <c r="R25" s="385"/>
      <c r="S25" s="383"/>
      <c r="T25" s="382"/>
      <c r="U25" s="382"/>
      <c r="V25" s="382"/>
      <c r="W25" s="382"/>
      <c r="X25" s="382"/>
      <c r="Y25" s="382"/>
      <c r="Z25" s="382"/>
      <c r="AA25" s="382"/>
      <c r="AB25" s="382"/>
      <c r="AC25" s="382"/>
      <c r="AD25" s="382"/>
      <c r="AE25" s="382"/>
      <c r="AF25" s="382"/>
      <c r="AG25" s="386"/>
      <c r="AH25" s="382"/>
      <c r="AI25" s="328">
        <v>1</v>
      </c>
      <c r="AJ25" s="382"/>
      <c r="AK25" s="382"/>
      <c r="AL25" s="382"/>
      <c r="AM25" s="382"/>
      <c r="AN25" s="382"/>
      <c r="AO25" s="382"/>
      <c r="AP25" s="382"/>
      <c r="AQ25" s="382"/>
      <c r="AR25" s="382"/>
      <c r="AS25" s="387"/>
      <c r="AT25" s="388"/>
      <c r="AU25" s="388"/>
      <c r="AV25" s="389"/>
      <c r="AW25" s="389"/>
      <c r="AX25" s="389"/>
      <c r="AY25" s="389"/>
      <c r="AZ25" s="389"/>
      <c r="BA25" s="390"/>
      <c r="BB25" s="389"/>
      <c r="BC25" s="389"/>
      <c r="BD25" s="389"/>
      <c r="BE25" s="389"/>
      <c r="BF25" s="389"/>
      <c r="BG25" s="328"/>
      <c r="BH25" s="328"/>
      <c r="BI25" s="328"/>
      <c r="BJ25" s="328"/>
      <c r="BK25" s="328"/>
      <c r="BL25" s="328"/>
      <c r="BM25" s="328"/>
      <c r="BN25" s="328"/>
      <c r="BO25" s="328"/>
      <c r="BP25" s="328"/>
      <c r="BQ25" s="328"/>
      <c r="BR25" s="328"/>
      <c r="BS25" s="328"/>
      <c r="BT25" s="328"/>
      <c r="BU25" s="332"/>
      <c r="BV25" s="333"/>
      <c r="BW25" s="328"/>
      <c r="BX25" s="328"/>
      <c r="BY25" s="328"/>
      <c r="BZ25" s="328"/>
      <c r="CA25" s="328"/>
    </row>
    <row r="26" spans="1:79" ht="27" hidden="1" customHeight="1">
      <c r="A26" s="382"/>
      <c r="B26" s="382"/>
      <c r="C26" s="382"/>
      <c r="D26" s="382"/>
      <c r="E26" s="383"/>
      <c r="F26" s="383"/>
      <c r="G26" s="385"/>
      <c r="H26" s="385"/>
      <c r="I26" s="385"/>
      <c r="J26" s="385"/>
      <c r="K26" s="385"/>
      <c r="L26" s="385"/>
      <c r="M26" s="391"/>
      <c r="N26" s="385"/>
      <c r="O26" s="385"/>
      <c r="P26" s="385"/>
      <c r="Q26" s="385"/>
      <c r="R26" s="385"/>
      <c r="S26" s="383"/>
      <c r="T26" s="382"/>
      <c r="U26" s="382"/>
      <c r="V26" s="382"/>
      <c r="W26" s="382"/>
      <c r="X26" s="382"/>
      <c r="Y26" s="382"/>
      <c r="Z26" s="382"/>
      <c r="AA26" s="382"/>
      <c r="AB26" s="382"/>
      <c r="AC26" s="382"/>
      <c r="AD26" s="382"/>
      <c r="AE26" s="382"/>
      <c r="AF26" s="382"/>
      <c r="AG26" s="386"/>
      <c r="AH26" s="382"/>
      <c r="AI26" s="328">
        <v>2</v>
      </c>
      <c r="AJ26" s="382"/>
      <c r="AK26" s="382"/>
      <c r="AL26" s="382"/>
      <c r="AM26" s="382"/>
      <c r="AN26" s="382"/>
      <c r="AO26" s="382"/>
      <c r="AP26" s="382"/>
      <c r="AQ26" s="382"/>
      <c r="AR26" s="382"/>
      <c r="AS26" s="387"/>
      <c r="AT26" s="388"/>
      <c r="AU26" s="388"/>
      <c r="AV26" s="389"/>
      <c r="AW26" s="389"/>
      <c r="AX26" s="389"/>
      <c r="AY26" s="389"/>
      <c r="AZ26" s="389"/>
      <c r="BA26" s="390"/>
      <c r="BB26" s="389"/>
      <c r="BC26" s="389"/>
      <c r="BD26" s="389"/>
      <c r="BE26" s="389"/>
      <c r="BF26" s="389"/>
      <c r="BG26" s="328"/>
      <c r="BH26" s="328"/>
      <c r="BI26" s="328"/>
      <c r="BJ26" s="328"/>
      <c r="BK26" s="328"/>
      <c r="BL26" s="328"/>
      <c r="BM26" s="328"/>
      <c r="BN26" s="328"/>
      <c r="BO26" s="328"/>
      <c r="BP26" s="328"/>
      <c r="BQ26" s="328"/>
      <c r="BR26" s="328"/>
      <c r="BS26" s="328"/>
      <c r="BT26" s="328"/>
      <c r="BU26" s="332"/>
      <c r="BV26" s="333"/>
      <c r="BW26" s="328"/>
      <c r="BX26" s="328"/>
      <c r="BY26" s="328"/>
      <c r="BZ26" s="328"/>
      <c r="CA26" s="328"/>
    </row>
    <row r="27" spans="1:79" ht="27" hidden="1" customHeight="1">
      <c r="A27" s="382"/>
      <c r="B27" s="382"/>
      <c r="C27" s="382"/>
      <c r="D27" s="382"/>
      <c r="E27" s="382"/>
      <c r="F27" s="382"/>
      <c r="G27" s="382"/>
      <c r="H27" s="382"/>
      <c r="I27" s="382"/>
      <c r="J27" s="1233">
        <v>6</v>
      </c>
      <c r="K27" s="382"/>
      <c r="L27" s="382"/>
      <c r="M27" s="382"/>
      <c r="N27" s="382"/>
      <c r="O27" s="382"/>
      <c r="P27" s="382"/>
      <c r="Q27" s="382"/>
      <c r="R27" s="382"/>
      <c r="S27" s="392" t="s">
        <v>317</v>
      </c>
      <c r="T27" s="392"/>
      <c r="U27" s="382"/>
      <c r="V27" s="382"/>
      <c r="W27" s="382"/>
      <c r="X27" s="382"/>
      <c r="Y27" s="382"/>
      <c r="Z27" s="382"/>
      <c r="AA27" s="382"/>
      <c r="AB27" s="382"/>
      <c r="AC27" s="382" t="s">
        <v>13</v>
      </c>
      <c r="AD27" s="382" t="s">
        <v>20</v>
      </c>
      <c r="AE27" s="382" t="s">
        <v>119</v>
      </c>
      <c r="AF27" s="382" t="s">
        <v>318</v>
      </c>
      <c r="AG27" s="386"/>
      <c r="AH27" s="382" t="s">
        <v>319</v>
      </c>
      <c r="AI27" s="328">
        <v>3</v>
      </c>
      <c r="AJ27" s="382"/>
      <c r="AK27" s="382"/>
      <c r="AL27" s="382"/>
      <c r="AM27" s="382"/>
      <c r="AN27" s="382"/>
      <c r="AO27" s="382"/>
      <c r="AP27" s="382"/>
      <c r="AQ27" s="382"/>
      <c r="AR27" s="382"/>
      <c r="AS27" s="382"/>
      <c r="AT27" s="382"/>
      <c r="AU27" s="382"/>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32"/>
      <c r="BV27" s="333"/>
      <c r="BW27" s="328"/>
      <c r="BX27" s="328"/>
      <c r="BY27" s="328"/>
      <c r="BZ27" s="328"/>
      <c r="CA27" s="328"/>
    </row>
    <row r="28" spans="1:79" ht="27" hidden="1" customHeight="1">
      <c r="A28" s="382"/>
      <c r="B28" s="382"/>
      <c r="C28" s="382"/>
      <c r="D28" s="382"/>
      <c r="E28" s="382"/>
      <c r="F28" s="382"/>
      <c r="G28" s="382"/>
      <c r="H28" s="382"/>
      <c r="I28" s="382"/>
      <c r="J28" s="1234"/>
      <c r="K28" s="382"/>
      <c r="L28" s="382"/>
      <c r="M28" s="382"/>
      <c r="N28" s="382"/>
      <c r="O28" s="382"/>
      <c r="P28" s="382"/>
      <c r="Q28" s="382"/>
      <c r="R28" s="382"/>
      <c r="S28" s="392" t="s">
        <v>320</v>
      </c>
      <c r="T28" s="392"/>
      <c r="U28" s="382"/>
      <c r="V28" s="382"/>
      <c r="W28" s="382"/>
      <c r="X28" s="382"/>
      <c r="Y28" s="382"/>
      <c r="Z28" s="382"/>
      <c r="AA28" s="382"/>
      <c r="AB28" s="382"/>
      <c r="AC28" s="382" t="s">
        <v>33</v>
      </c>
      <c r="AD28" s="382" t="s">
        <v>43</v>
      </c>
      <c r="AE28" s="382" t="s">
        <v>25</v>
      </c>
      <c r="AF28" s="382" t="s">
        <v>321</v>
      </c>
      <c r="AG28" s="386"/>
      <c r="AH28" s="382" t="s">
        <v>40</v>
      </c>
      <c r="AI28" s="328">
        <v>4</v>
      </c>
      <c r="AJ28" s="382"/>
      <c r="AK28" s="382"/>
      <c r="AL28" s="382"/>
      <c r="AM28" s="382"/>
      <c r="AN28" s="382"/>
      <c r="AO28" s="382"/>
      <c r="AP28" s="382"/>
      <c r="AQ28" s="382"/>
      <c r="AR28" s="382"/>
      <c r="AS28" s="382"/>
      <c r="AT28" s="382"/>
      <c r="AU28" s="382"/>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32"/>
      <c r="BV28" s="333"/>
      <c r="BW28" s="328"/>
      <c r="BX28" s="328"/>
      <c r="BY28" s="328"/>
      <c r="BZ28" s="328"/>
      <c r="CA28" s="328"/>
    </row>
    <row r="29" spans="1:79" ht="27" hidden="1" customHeight="1">
      <c r="A29" s="382"/>
      <c r="B29" s="382"/>
      <c r="C29" s="382"/>
      <c r="D29" s="382"/>
      <c r="E29" s="382"/>
      <c r="F29" s="382"/>
      <c r="G29" s="382"/>
      <c r="H29" s="382"/>
      <c r="I29" s="382"/>
      <c r="J29" s="1234"/>
      <c r="K29" s="382"/>
      <c r="L29" s="382"/>
      <c r="M29" s="382"/>
      <c r="N29" s="382"/>
      <c r="O29" s="382"/>
      <c r="P29" s="382"/>
      <c r="Q29" s="382"/>
      <c r="R29" s="382"/>
      <c r="S29" s="392" t="s">
        <v>322</v>
      </c>
      <c r="T29" s="392"/>
      <c r="U29" s="382"/>
      <c r="V29" s="382"/>
      <c r="W29" s="382"/>
      <c r="X29" s="382"/>
      <c r="Y29" s="382"/>
      <c r="Z29" s="382"/>
      <c r="AA29" s="382"/>
      <c r="AB29" s="382"/>
      <c r="AC29" s="382" t="s">
        <v>57</v>
      </c>
      <c r="AD29" s="382" t="s">
        <v>18</v>
      </c>
      <c r="AE29" s="382" t="s">
        <v>323</v>
      </c>
      <c r="AF29" s="382" t="s">
        <v>324</v>
      </c>
      <c r="AG29" s="386"/>
      <c r="AH29" s="382" t="s">
        <v>57</v>
      </c>
      <c r="AI29" s="328">
        <v>5</v>
      </c>
      <c r="AJ29" s="382"/>
      <c r="AK29" s="382"/>
      <c r="AL29" s="382"/>
      <c r="AM29" s="382"/>
      <c r="AN29" s="382"/>
      <c r="AO29" s="382"/>
      <c r="AP29" s="382"/>
      <c r="AQ29" s="382"/>
      <c r="AR29" s="382"/>
      <c r="AS29" s="382"/>
      <c r="AT29" s="382"/>
      <c r="AU29" s="382"/>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32"/>
      <c r="BV29" s="333"/>
      <c r="BW29" s="328"/>
      <c r="BX29" s="328"/>
      <c r="BY29" s="328"/>
      <c r="BZ29" s="328"/>
      <c r="CA29" s="328"/>
    </row>
    <row r="30" spans="1:79" ht="15.75" customHeight="1">
      <c r="A30" s="382"/>
      <c r="B30" s="382"/>
      <c r="C30" s="382"/>
      <c r="D30" s="382"/>
      <c r="E30" s="382"/>
      <c r="F30" s="382"/>
      <c r="G30" s="382"/>
      <c r="H30" s="382"/>
      <c r="I30" s="382"/>
      <c r="J30" s="1233">
        <v>7</v>
      </c>
      <c r="K30" s="382"/>
      <c r="L30" s="382"/>
      <c r="M30" s="382"/>
      <c r="N30" s="382"/>
      <c r="O30" s="382"/>
      <c r="P30" s="382"/>
      <c r="Q30" s="382"/>
      <c r="R30" s="382"/>
      <c r="S30" s="392" t="s">
        <v>325</v>
      </c>
      <c r="T30" s="392"/>
      <c r="U30" s="382"/>
      <c r="V30" s="382"/>
      <c r="W30" s="382"/>
      <c r="X30" s="382"/>
      <c r="Y30" s="382"/>
      <c r="Z30" s="382"/>
      <c r="AA30" s="382"/>
      <c r="AB30" s="382"/>
      <c r="AC30" s="382" t="s">
        <v>71</v>
      </c>
      <c r="AD30" s="382" t="s">
        <v>75</v>
      </c>
      <c r="AE30" s="382" t="s">
        <v>80</v>
      </c>
      <c r="AF30" s="382" t="s">
        <v>46</v>
      </c>
      <c r="AG30" s="386"/>
      <c r="AH30" s="382" t="s">
        <v>305</v>
      </c>
      <c r="AI30" s="328"/>
      <c r="AJ30" s="382"/>
      <c r="AK30" s="382"/>
      <c r="AL30" s="382"/>
      <c r="AM30" s="382"/>
      <c r="AN30" s="382"/>
      <c r="AO30" s="382"/>
      <c r="AP30" s="382"/>
      <c r="AQ30" s="382"/>
      <c r="AR30" s="382"/>
      <c r="AS30" s="382"/>
      <c r="AT30" s="382"/>
      <c r="AU30" s="382"/>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32"/>
      <c r="BV30" s="333"/>
      <c r="BW30" s="328"/>
      <c r="BX30" s="328"/>
      <c r="BY30" s="328"/>
      <c r="BZ30" s="328"/>
      <c r="CA30" s="328"/>
    </row>
    <row r="31" spans="1:79" ht="15.75" customHeight="1">
      <c r="A31" s="382"/>
      <c r="B31" s="382"/>
      <c r="C31" s="382"/>
      <c r="D31" s="382"/>
      <c r="E31" s="382"/>
      <c r="F31" s="382"/>
      <c r="G31" s="382"/>
      <c r="H31" s="382"/>
      <c r="I31" s="382"/>
      <c r="J31" s="1234"/>
      <c r="K31" s="382"/>
      <c r="L31" s="382"/>
      <c r="M31" s="382"/>
      <c r="N31" s="382"/>
      <c r="O31" s="382"/>
      <c r="P31" s="382"/>
      <c r="Q31" s="382"/>
      <c r="R31" s="382"/>
      <c r="S31" s="382"/>
      <c r="T31" s="382"/>
      <c r="U31" s="382"/>
      <c r="V31" s="382"/>
      <c r="W31" s="382"/>
      <c r="X31" s="382"/>
      <c r="Y31" s="382"/>
      <c r="Z31" s="382"/>
      <c r="AA31" s="382"/>
      <c r="AB31" s="382"/>
      <c r="AC31" s="382" t="s">
        <v>36</v>
      </c>
      <c r="AD31" s="382" t="s">
        <v>65</v>
      </c>
      <c r="AE31" s="382" t="s">
        <v>82</v>
      </c>
      <c r="AF31" s="382" t="s">
        <v>326</v>
      </c>
      <c r="AG31" s="386"/>
      <c r="AH31" s="382" t="s">
        <v>327</v>
      </c>
      <c r="AI31" s="328"/>
      <c r="AJ31" s="382"/>
      <c r="AK31" s="382"/>
      <c r="AL31" s="382"/>
      <c r="AM31" s="382"/>
      <c r="AN31" s="382"/>
      <c r="AO31" s="382"/>
      <c r="AP31" s="382"/>
      <c r="AQ31" s="382"/>
      <c r="AR31" s="382"/>
      <c r="AS31" s="382"/>
      <c r="AT31" s="382"/>
      <c r="AU31" s="382"/>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32"/>
      <c r="BV31" s="333"/>
      <c r="BW31" s="328"/>
      <c r="BX31" s="328"/>
      <c r="BY31" s="328"/>
      <c r="BZ31" s="328"/>
      <c r="CA31" s="328"/>
    </row>
    <row r="32" spans="1:79" ht="15.75" customHeight="1">
      <c r="A32" s="382"/>
      <c r="B32" s="382"/>
      <c r="C32" s="382"/>
      <c r="D32" s="382"/>
      <c r="E32" s="382"/>
      <c r="F32" s="382"/>
      <c r="G32" s="382"/>
      <c r="H32" s="382"/>
      <c r="I32" s="382"/>
      <c r="J32" s="1234"/>
      <c r="K32" s="382"/>
      <c r="L32" s="382"/>
      <c r="M32" s="382"/>
      <c r="N32" s="382"/>
      <c r="O32" s="382"/>
      <c r="P32" s="382"/>
      <c r="Q32" s="382"/>
      <c r="R32" s="382"/>
      <c r="S32" s="382"/>
      <c r="T32" s="382"/>
      <c r="U32" s="382"/>
      <c r="V32" s="382"/>
      <c r="W32" s="382"/>
      <c r="X32" s="382"/>
      <c r="Y32" s="382"/>
      <c r="Z32" s="382"/>
      <c r="AA32" s="382"/>
      <c r="AB32" s="382"/>
      <c r="AC32" s="382" t="s">
        <v>328</v>
      </c>
      <c r="AD32" s="382" t="s">
        <v>46</v>
      </c>
      <c r="AE32" s="382" t="s">
        <v>84</v>
      </c>
      <c r="AF32" s="382" t="s">
        <v>329</v>
      </c>
      <c r="AG32" s="386"/>
      <c r="AH32" s="382" t="s">
        <v>330</v>
      </c>
      <c r="AI32" s="328"/>
      <c r="AJ32" s="382"/>
      <c r="AK32" s="382"/>
      <c r="AL32" s="382"/>
      <c r="AM32" s="382"/>
      <c r="AN32" s="382"/>
      <c r="AO32" s="382"/>
      <c r="AP32" s="382"/>
      <c r="AQ32" s="382"/>
      <c r="AR32" s="382"/>
      <c r="AS32" s="382"/>
      <c r="AT32" s="382"/>
      <c r="AU32" s="382"/>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32"/>
      <c r="BV32" s="333"/>
      <c r="BW32" s="328"/>
      <c r="BX32" s="328"/>
      <c r="BY32" s="328"/>
      <c r="BZ32" s="328"/>
      <c r="CA32" s="328"/>
    </row>
    <row r="33" spans="1:79" ht="15.75" customHeight="1">
      <c r="A33" s="382"/>
      <c r="B33" s="382"/>
      <c r="C33" s="382"/>
      <c r="D33" s="382"/>
      <c r="E33" s="382"/>
      <c r="F33" s="382"/>
      <c r="G33" s="382"/>
      <c r="H33" s="382"/>
      <c r="I33" s="382"/>
      <c r="J33" s="1233">
        <v>8</v>
      </c>
      <c r="K33" s="382"/>
      <c r="L33" s="382"/>
      <c r="M33" s="382"/>
      <c r="N33" s="382"/>
      <c r="O33" s="382"/>
      <c r="P33" s="382"/>
      <c r="Q33" s="382"/>
      <c r="R33" s="382"/>
      <c r="S33" s="382"/>
      <c r="T33" s="382"/>
      <c r="U33" s="382"/>
      <c r="V33" s="382"/>
      <c r="W33" s="382"/>
      <c r="X33" s="382"/>
      <c r="Y33" s="382"/>
      <c r="Z33" s="382"/>
      <c r="AA33" s="382"/>
      <c r="AB33" s="382"/>
      <c r="AC33" s="382"/>
      <c r="AD33" s="382" t="s">
        <v>78</v>
      </c>
      <c r="AE33" s="382" t="s">
        <v>29</v>
      </c>
      <c r="AF33" s="382" t="s">
        <v>43</v>
      </c>
      <c r="AG33" s="386"/>
      <c r="AH33" s="382" t="s">
        <v>331</v>
      </c>
      <c r="AI33" s="328"/>
      <c r="AJ33" s="382"/>
      <c r="AK33" s="382"/>
      <c r="AL33" s="382"/>
      <c r="AM33" s="382"/>
      <c r="AN33" s="382"/>
      <c r="AO33" s="382"/>
      <c r="AP33" s="382"/>
      <c r="AQ33" s="382"/>
      <c r="AR33" s="382"/>
      <c r="AS33" s="382"/>
      <c r="AT33" s="382"/>
      <c r="AU33" s="382"/>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32"/>
      <c r="BV33" s="333"/>
      <c r="BW33" s="328"/>
      <c r="BX33" s="328"/>
      <c r="BY33" s="328"/>
      <c r="BZ33" s="328"/>
      <c r="CA33" s="328"/>
    </row>
    <row r="34" spans="1:79" ht="15.75" customHeight="1">
      <c r="A34" s="382"/>
      <c r="B34" s="382"/>
      <c r="C34" s="382"/>
      <c r="D34" s="382"/>
      <c r="E34" s="382"/>
      <c r="F34" s="382"/>
      <c r="G34" s="382"/>
      <c r="H34" s="382"/>
      <c r="I34" s="382"/>
      <c r="J34" s="1234"/>
      <c r="K34" s="382"/>
      <c r="L34" s="382"/>
      <c r="M34" s="382"/>
      <c r="N34" s="382"/>
      <c r="O34" s="382"/>
      <c r="P34" s="382"/>
      <c r="Q34" s="382"/>
      <c r="R34" s="382"/>
      <c r="S34" s="382"/>
      <c r="T34" s="382"/>
      <c r="U34" s="382"/>
      <c r="V34" s="382"/>
      <c r="W34" s="382"/>
      <c r="X34" s="382"/>
      <c r="Y34" s="382"/>
      <c r="Z34" s="382"/>
      <c r="AA34" s="382"/>
      <c r="AB34" s="382"/>
      <c r="AC34" s="382"/>
      <c r="AD34" s="382" t="s">
        <v>115</v>
      </c>
      <c r="AE34" s="382"/>
      <c r="AF34" s="382"/>
      <c r="AG34" s="393"/>
      <c r="AH34" s="382" t="s">
        <v>71</v>
      </c>
      <c r="AI34" s="328"/>
      <c r="AJ34" s="382"/>
      <c r="AK34" s="382"/>
      <c r="AL34" s="382"/>
      <c r="AM34" s="382"/>
      <c r="AN34" s="382"/>
      <c r="AO34" s="382"/>
      <c r="AP34" s="382"/>
      <c r="AQ34" s="382"/>
      <c r="AR34" s="382"/>
      <c r="AS34" s="382"/>
      <c r="AT34" s="382"/>
      <c r="AU34" s="382"/>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32"/>
      <c r="BV34" s="333"/>
      <c r="BW34" s="328"/>
      <c r="BX34" s="328"/>
      <c r="BY34" s="328"/>
      <c r="BZ34" s="328"/>
      <c r="CA34" s="328"/>
    </row>
    <row r="35" spans="1:79" ht="15.75" customHeight="1">
      <c r="A35" s="382"/>
      <c r="B35" s="382"/>
      <c r="C35" s="382"/>
      <c r="D35" s="382"/>
      <c r="E35" s="382"/>
      <c r="F35" s="382"/>
      <c r="G35" s="382"/>
      <c r="H35" s="382"/>
      <c r="I35" s="382"/>
      <c r="J35" s="1234"/>
      <c r="K35" s="382"/>
      <c r="L35" s="382"/>
      <c r="M35" s="382"/>
      <c r="N35" s="382"/>
      <c r="O35" s="382"/>
      <c r="P35" s="382"/>
      <c r="Q35" s="382"/>
      <c r="R35" s="382"/>
      <c r="S35" s="382"/>
      <c r="T35" s="382"/>
      <c r="U35" s="382"/>
      <c r="V35" s="382"/>
      <c r="W35" s="382"/>
      <c r="X35" s="382"/>
      <c r="Y35" s="382"/>
      <c r="Z35" s="382"/>
      <c r="AA35" s="382"/>
      <c r="AB35" s="382"/>
      <c r="AC35" s="382"/>
      <c r="AD35" s="382" t="s">
        <v>332</v>
      </c>
      <c r="AE35" s="382"/>
      <c r="AF35" s="382"/>
      <c r="AG35" s="382"/>
      <c r="AH35" s="382"/>
      <c r="AI35" s="328"/>
      <c r="AJ35" s="382"/>
      <c r="AK35" s="382"/>
      <c r="AL35" s="382"/>
      <c r="AM35" s="382"/>
      <c r="AN35" s="382"/>
      <c r="AO35" s="382"/>
      <c r="AP35" s="382"/>
      <c r="AQ35" s="382"/>
      <c r="AR35" s="382"/>
      <c r="AS35" s="382"/>
      <c r="AT35" s="382"/>
      <c r="AU35" s="382"/>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32"/>
      <c r="BV35" s="333"/>
      <c r="BW35" s="328"/>
      <c r="BX35" s="328"/>
      <c r="BY35" s="328"/>
      <c r="BZ35" s="328"/>
      <c r="CA35" s="328"/>
    </row>
    <row r="36" spans="1:79" ht="15.75" customHeight="1">
      <c r="A36" s="382"/>
      <c r="B36" s="382"/>
      <c r="C36" s="382"/>
      <c r="D36" s="382"/>
      <c r="E36" s="382"/>
      <c r="F36" s="382"/>
      <c r="G36" s="382"/>
      <c r="H36" s="382"/>
      <c r="I36" s="382"/>
      <c r="J36" s="1233">
        <v>9</v>
      </c>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93"/>
      <c r="AH36" s="382"/>
      <c r="AI36" s="382"/>
      <c r="AJ36" s="382"/>
      <c r="AK36" s="382"/>
      <c r="AL36" s="382"/>
      <c r="AM36" s="382"/>
      <c r="AN36" s="382"/>
      <c r="AO36" s="382"/>
      <c r="AP36" s="382"/>
      <c r="AQ36" s="382"/>
      <c r="AR36" s="382"/>
      <c r="AS36" s="382"/>
      <c r="AT36" s="382"/>
      <c r="AU36" s="382"/>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32"/>
      <c r="BV36" s="333"/>
      <c r="BW36" s="328"/>
      <c r="BX36" s="328"/>
      <c r="BY36" s="328"/>
      <c r="BZ36" s="328"/>
      <c r="CA36" s="328"/>
    </row>
    <row r="37" spans="1:79" ht="15.75" customHeight="1">
      <c r="A37" s="382"/>
      <c r="B37" s="382"/>
      <c r="C37" s="382"/>
      <c r="D37" s="382"/>
      <c r="E37" s="382"/>
      <c r="F37" s="382"/>
      <c r="G37" s="382"/>
      <c r="H37" s="382"/>
      <c r="I37" s="382"/>
      <c r="J37" s="1234"/>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93"/>
      <c r="AH37" s="382"/>
      <c r="AI37" s="382"/>
      <c r="AJ37" s="382"/>
      <c r="AK37" s="382"/>
      <c r="AL37" s="382"/>
      <c r="AM37" s="382"/>
      <c r="AN37" s="382"/>
      <c r="AO37" s="382"/>
      <c r="AP37" s="382"/>
      <c r="AQ37" s="382"/>
      <c r="AR37" s="382"/>
      <c r="AS37" s="382"/>
      <c r="AT37" s="382"/>
      <c r="AU37" s="382"/>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32"/>
      <c r="BV37" s="333"/>
      <c r="BW37" s="328"/>
      <c r="BX37" s="328"/>
      <c r="BY37" s="328"/>
      <c r="BZ37" s="328"/>
      <c r="CA37" s="328"/>
    </row>
    <row r="38" spans="1:79" ht="15.75" customHeight="1">
      <c r="A38" s="382"/>
      <c r="B38" s="382"/>
      <c r="C38" s="382"/>
      <c r="D38" s="382"/>
      <c r="E38" s="382"/>
      <c r="F38" s="382"/>
      <c r="G38" s="382"/>
      <c r="H38" s="382"/>
      <c r="I38" s="382"/>
      <c r="J38" s="1234"/>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93"/>
      <c r="AH38" s="382"/>
      <c r="AI38" s="382"/>
      <c r="AJ38" s="382"/>
      <c r="AK38" s="382"/>
      <c r="AL38" s="382"/>
      <c r="AM38" s="382"/>
      <c r="AN38" s="382"/>
      <c r="AO38" s="382"/>
      <c r="AP38" s="382"/>
      <c r="AQ38" s="382"/>
      <c r="AR38" s="382"/>
      <c r="AS38" s="382"/>
      <c r="AT38" s="382"/>
      <c r="AU38" s="382"/>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32"/>
      <c r="BV38" s="333"/>
      <c r="BW38" s="328"/>
      <c r="BX38" s="328"/>
      <c r="BY38" s="328"/>
      <c r="BZ38" s="328"/>
      <c r="CA38" s="328"/>
    </row>
    <row r="39" spans="1:79" ht="15" customHeight="1">
      <c r="A39" s="382"/>
      <c r="B39" s="382"/>
      <c r="C39" s="382"/>
      <c r="D39" s="382"/>
      <c r="E39" s="382"/>
      <c r="F39" s="382"/>
      <c r="G39" s="382"/>
      <c r="H39" s="382"/>
      <c r="I39" s="382"/>
      <c r="J39" s="388">
        <v>10</v>
      </c>
      <c r="K39" s="382"/>
      <c r="L39" s="382"/>
      <c r="M39" s="382"/>
      <c r="N39" s="382"/>
      <c r="O39" s="382"/>
      <c r="P39" s="382"/>
      <c r="Q39" s="382"/>
      <c r="R39" s="382"/>
      <c r="S39" s="382"/>
      <c r="T39" s="382"/>
      <c r="U39" s="382"/>
      <c r="V39" s="382"/>
      <c r="W39" s="382"/>
      <c r="X39" s="382"/>
      <c r="Y39" s="382"/>
      <c r="Z39" s="382"/>
      <c r="AA39" s="382"/>
      <c r="AB39" s="382"/>
      <c r="AC39" s="382"/>
      <c r="AD39" s="382"/>
      <c r="AE39" s="382"/>
      <c r="AF39" s="382"/>
      <c r="AG39" s="393"/>
      <c r="AH39" s="382"/>
      <c r="AI39" s="382"/>
      <c r="AJ39" s="382"/>
      <c r="AK39" s="382"/>
      <c r="AL39" s="382"/>
      <c r="AM39" s="382"/>
      <c r="AN39" s="382"/>
      <c r="AO39" s="382"/>
      <c r="AP39" s="382"/>
      <c r="AQ39" s="382"/>
      <c r="AR39" s="382"/>
      <c r="AS39" s="382"/>
      <c r="AT39" s="382"/>
      <c r="AU39" s="382"/>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32"/>
      <c r="BV39" s="333"/>
      <c r="BW39" s="328"/>
      <c r="BX39" s="328"/>
      <c r="BY39" s="328"/>
      <c r="BZ39" s="328"/>
      <c r="CA39" s="328"/>
    </row>
    <row r="40" spans="1:79" ht="15.75" customHeight="1">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32"/>
      <c r="BV40" s="333"/>
      <c r="BW40" s="328"/>
      <c r="BX40" s="328"/>
      <c r="BY40" s="328"/>
      <c r="BZ40" s="328"/>
      <c r="CA40" s="328"/>
    </row>
    <row r="41" spans="1:79" ht="15.75" customHeight="1">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32"/>
      <c r="BV41" s="333"/>
      <c r="BW41" s="328"/>
      <c r="BX41" s="328"/>
      <c r="BY41" s="328"/>
      <c r="BZ41" s="328"/>
      <c r="CA41" s="328"/>
    </row>
    <row r="42" spans="1:79" ht="15.75" customHeigh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c r="AF42" s="382" t="s">
        <v>12</v>
      </c>
      <c r="AG42" s="382"/>
      <c r="AH42" s="382"/>
      <c r="AI42" s="382"/>
      <c r="AJ42" s="382"/>
      <c r="AK42" s="382"/>
      <c r="AL42" s="382"/>
      <c r="AM42" s="382"/>
      <c r="AN42" s="382"/>
      <c r="AO42" s="382"/>
      <c r="AP42" s="382"/>
      <c r="AQ42" s="382"/>
      <c r="AR42" s="382"/>
      <c r="AS42" s="382"/>
      <c r="AT42" s="382"/>
      <c r="AU42" s="382"/>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32"/>
      <c r="BV42" s="333"/>
      <c r="BW42" s="328"/>
      <c r="BX42" s="328"/>
      <c r="BY42" s="328"/>
      <c r="BZ42" s="328"/>
      <c r="CA42" s="328"/>
    </row>
    <row r="43" spans="1:79" ht="15.75" customHeight="1">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t="s">
        <v>15</v>
      </c>
      <c r="AG43" s="382"/>
      <c r="AH43" s="382"/>
      <c r="AI43" s="382"/>
      <c r="AJ43" s="382"/>
      <c r="AK43" s="382"/>
      <c r="AL43" s="382"/>
      <c r="AM43" s="382"/>
      <c r="AN43" s="382"/>
      <c r="AO43" s="382"/>
      <c r="AP43" s="382"/>
      <c r="AQ43" s="382"/>
      <c r="AR43" s="382"/>
      <c r="AS43" s="382"/>
      <c r="AT43" s="382"/>
      <c r="AU43" s="382"/>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28"/>
      <c r="BS43" s="328"/>
      <c r="BT43" s="328"/>
      <c r="BU43" s="332"/>
      <c r="BV43" s="333"/>
      <c r="BW43" s="328"/>
      <c r="BX43" s="328"/>
      <c r="BY43" s="328"/>
      <c r="BZ43" s="328"/>
      <c r="CA43" s="328"/>
    </row>
    <row r="44" spans="1:79" ht="15.75" customHeight="1">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28"/>
      <c r="AW44" s="328"/>
      <c r="AX44" s="328"/>
      <c r="AY44" s="328"/>
      <c r="AZ44" s="328"/>
      <c r="BA44" s="328"/>
      <c r="BB44" s="328"/>
      <c r="BC44" s="328"/>
      <c r="BD44" s="328"/>
      <c r="BE44" s="328"/>
      <c r="BF44" s="328"/>
      <c r="BG44" s="328"/>
      <c r="BH44" s="328"/>
      <c r="BI44" s="328"/>
      <c r="BJ44" s="328"/>
      <c r="BK44" s="328"/>
      <c r="BL44" s="328"/>
      <c r="BM44" s="328"/>
      <c r="BN44" s="328"/>
      <c r="BO44" s="328"/>
      <c r="BP44" s="328"/>
      <c r="BQ44" s="328"/>
      <c r="BR44" s="328"/>
      <c r="BS44" s="328"/>
      <c r="BT44" s="328"/>
      <c r="BU44" s="332"/>
      <c r="BV44" s="333"/>
      <c r="BW44" s="328"/>
      <c r="BX44" s="328"/>
      <c r="BY44" s="328"/>
      <c r="BZ44" s="328"/>
      <c r="CA44" s="328"/>
    </row>
    <row r="45" spans="1:79" ht="15.75" customHeight="1">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t="s">
        <v>23</v>
      </c>
      <c r="AG45" s="382"/>
      <c r="AH45" s="382"/>
      <c r="AI45" s="382"/>
      <c r="AJ45" s="382"/>
      <c r="AK45" s="382"/>
      <c r="AL45" s="382"/>
      <c r="AM45" s="382"/>
      <c r="AN45" s="382"/>
      <c r="AO45" s="382"/>
      <c r="AP45" s="382"/>
      <c r="AQ45" s="382"/>
      <c r="AR45" s="382"/>
      <c r="AS45" s="382"/>
      <c r="AT45" s="382"/>
      <c r="AU45" s="382"/>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32"/>
      <c r="BV45" s="333"/>
      <c r="BW45" s="328"/>
      <c r="BX45" s="328"/>
      <c r="BY45" s="328"/>
      <c r="BZ45" s="328"/>
      <c r="CA45" s="328"/>
    </row>
    <row r="46" spans="1:79" ht="15.75" customHeight="1">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t="s">
        <v>130</v>
      </c>
      <c r="AG46" s="382"/>
      <c r="AH46" s="382"/>
      <c r="AI46" s="382"/>
      <c r="AJ46" s="382"/>
      <c r="AK46" s="382"/>
      <c r="AL46" s="382"/>
      <c r="AM46" s="382"/>
      <c r="AN46" s="382"/>
      <c r="AO46" s="382"/>
      <c r="AP46" s="382"/>
      <c r="AQ46" s="382"/>
      <c r="AR46" s="382"/>
      <c r="AS46" s="382"/>
      <c r="AT46" s="382"/>
      <c r="AU46" s="382"/>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c r="BR46" s="328"/>
      <c r="BS46" s="328"/>
      <c r="BT46" s="328"/>
      <c r="BU46" s="332"/>
      <c r="BV46" s="333"/>
      <c r="BW46" s="328"/>
      <c r="BX46" s="328"/>
      <c r="BY46" s="328"/>
      <c r="BZ46" s="328"/>
      <c r="CA46" s="328"/>
    </row>
    <row r="47" spans="1:79" ht="15.75" customHeight="1">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32"/>
      <c r="BV47" s="333"/>
      <c r="BW47" s="328"/>
      <c r="BX47" s="328"/>
      <c r="BY47" s="328"/>
      <c r="BZ47" s="328"/>
      <c r="CA47" s="328"/>
    </row>
    <row r="48" spans="1:79" ht="15.75" customHeight="1">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c r="BR48" s="328"/>
      <c r="BS48" s="328"/>
      <c r="BT48" s="328"/>
      <c r="BU48" s="332"/>
      <c r="BV48" s="333"/>
      <c r="BW48" s="328"/>
      <c r="BX48" s="328"/>
      <c r="BY48" s="328"/>
      <c r="BZ48" s="328"/>
      <c r="CA48" s="328"/>
    </row>
    <row r="49" spans="1:79" ht="15.75" customHeight="1">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28"/>
      <c r="AW49" s="328"/>
      <c r="AX49" s="328"/>
      <c r="AY49" s="328"/>
      <c r="AZ49" s="328"/>
      <c r="BA49" s="328"/>
      <c r="BB49" s="328"/>
      <c r="BC49" s="328"/>
      <c r="BD49" s="328"/>
      <c r="BE49" s="328"/>
      <c r="BF49" s="328"/>
      <c r="BG49" s="328"/>
      <c r="BH49" s="328"/>
      <c r="BI49" s="328"/>
      <c r="BJ49" s="328"/>
      <c r="BK49" s="328"/>
      <c r="BL49" s="328"/>
      <c r="BM49" s="328"/>
      <c r="BN49" s="328"/>
      <c r="BO49" s="328"/>
      <c r="BP49" s="328"/>
      <c r="BQ49" s="328"/>
      <c r="BR49" s="328"/>
      <c r="BS49" s="328"/>
      <c r="BT49" s="328"/>
      <c r="BU49" s="332"/>
      <c r="BV49" s="333"/>
      <c r="BW49" s="328"/>
      <c r="BX49" s="328"/>
      <c r="BY49" s="328"/>
      <c r="BZ49" s="328"/>
      <c r="CA49" s="328"/>
    </row>
    <row r="50" spans="1:79" ht="15.7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c r="BR50" s="328"/>
      <c r="BS50" s="328"/>
      <c r="BT50" s="328"/>
      <c r="BU50" s="332"/>
      <c r="BV50" s="333"/>
      <c r="BW50" s="328"/>
      <c r="BX50" s="328"/>
      <c r="BY50" s="328"/>
      <c r="BZ50" s="328"/>
      <c r="CA50" s="328"/>
    </row>
    <row r="51" spans="1:79" ht="15.75" customHeight="1">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c r="BT51" s="328"/>
      <c r="BU51" s="332"/>
      <c r="BV51" s="333"/>
      <c r="BW51" s="328"/>
      <c r="BX51" s="328"/>
      <c r="BY51" s="328"/>
      <c r="BZ51" s="328"/>
      <c r="CA51" s="328"/>
    </row>
    <row r="52" spans="1:79" ht="15.75" customHeight="1">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c r="BT52" s="328"/>
      <c r="BU52" s="332"/>
      <c r="BV52" s="333"/>
      <c r="BW52" s="328"/>
      <c r="BX52" s="328"/>
      <c r="BY52" s="328"/>
      <c r="BZ52" s="328"/>
      <c r="CA52" s="328"/>
    </row>
    <row r="53" spans="1:79" ht="15.75" customHeight="1">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c r="BS53" s="328"/>
      <c r="BT53" s="328"/>
      <c r="BU53" s="332"/>
      <c r="BV53" s="333"/>
      <c r="BW53" s="328"/>
      <c r="BX53" s="328"/>
      <c r="BY53" s="328"/>
      <c r="BZ53" s="328"/>
      <c r="CA53" s="328"/>
    </row>
    <row r="54" spans="1:79" ht="15.75" customHeight="1">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c r="BS54" s="328"/>
      <c r="BT54" s="328"/>
      <c r="BU54" s="332"/>
      <c r="BV54" s="333"/>
      <c r="BW54" s="328"/>
      <c r="BX54" s="328"/>
      <c r="BY54" s="328"/>
      <c r="BZ54" s="328"/>
      <c r="CA54" s="328"/>
    </row>
    <row r="55" spans="1:79" ht="15.75" customHeight="1">
      <c r="A55" s="328"/>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32"/>
      <c r="BV55" s="333"/>
      <c r="BW55" s="328"/>
      <c r="BX55" s="328"/>
      <c r="BY55" s="328"/>
      <c r="BZ55" s="328"/>
      <c r="CA55" s="328"/>
    </row>
    <row r="56" spans="1:79" ht="15.75" customHeight="1">
      <c r="A56" s="328"/>
      <c r="B56" s="328"/>
      <c r="C56" s="328"/>
      <c r="D56" s="328"/>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32"/>
      <c r="BV56" s="333"/>
      <c r="BW56" s="328"/>
      <c r="BX56" s="328"/>
      <c r="BY56" s="328"/>
      <c r="BZ56" s="328"/>
      <c r="CA56" s="328"/>
    </row>
    <row r="57" spans="1:79" ht="15.75" customHeight="1">
      <c r="A57" s="328"/>
      <c r="B57" s="328"/>
      <c r="C57" s="328"/>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8"/>
      <c r="AU57" s="328"/>
      <c r="AV57" s="328"/>
      <c r="AW57" s="328"/>
      <c r="AX57" s="328"/>
      <c r="AY57" s="328"/>
      <c r="AZ57" s="328"/>
      <c r="BA57" s="328"/>
      <c r="BB57" s="328"/>
      <c r="BC57" s="328"/>
      <c r="BD57" s="328"/>
      <c r="BE57" s="328"/>
      <c r="BF57" s="328"/>
      <c r="BG57" s="328"/>
      <c r="BH57" s="328"/>
      <c r="BI57" s="328"/>
      <c r="BJ57" s="328"/>
      <c r="BK57" s="328"/>
      <c r="BL57" s="328"/>
      <c r="BM57" s="328"/>
      <c r="BN57" s="328"/>
      <c r="BO57" s="328"/>
      <c r="BP57" s="328"/>
      <c r="BQ57" s="328"/>
      <c r="BR57" s="328"/>
      <c r="BS57" s="328"/>
      <c r="BT57" s="328"/>
      <c r="BU57" s="332"/>
      <c r="BV57" s="333"/>
      <c r="BW57" s="328"/>
      <c r="BX57" s="328"/>
      <c r="BY57" s="328"/>
      <c r="BZ57" s="328"/>
      <c r="CA57" s="328"/>
    </row>
    <row r="58" spans="1:79" ht="15.75" customHeight="1">
      <c r="A58" s="32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32"/>
      <c r="BV58" s="333"/>
      <c r="BW58" s="328"/>
      <c r="BX58" s="328"/>
      <c r="BY58" s="328"/>
      <c r="BZ58" s="328"/>
      <c r="CA58" s="328"/>
    </row>
    <row r="59" spans="1:79" ht="15.75" customHeight="1">
      <c r="A59" s="328"/>
      <c r="B59" s="328"/>
      <c r="C59" s="328"/>
      <c r="D59" s="328"/>
      <c r="E59" s="328"/>
      <c r="F59" s="328"/>
      <c r="G59" s="328"/>
      <c r="H59" s="328"/>
      <c r="I59" s="328"/>
      <c r="J59" s="328"/>
      <c r="K59" s="328"/>
      <c r="L59" s="328"/>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c r="AS59" s="328"/>
      <c r="AT59" s="328"/>
      <c r="AU59" s="328"/>
      <c r="AV59" s="328"/>
      <c r="AW59" s="328"/>
      <c r="AX59" s="328"/>
      <c r="AY59" s="328"/>
      <c r="AZ59" s="328"/>
      <c r="BA59" s="328"/>
      <c r="BB59" s="328"/>
      <c r="BC59" s="328"/>
      <c r="BD59" s="328"/>
      <c r="BE59" s="328"/>
      <c r="BF59" s="328"/>
      <c r="BG59" s="328"/>
      <c r="BH59" s="328"/>
      <c r="BI59" s="328"/>
      <c r="BJ59" s="328"/>
      <c r="BK59" s="328"/>
      <c r="BL59" s="328"/>
      <c r="BM59" s="328"/>
      <c r="BN59" s="328"/>
      <c r="BO59" s="328"/>
      <c r="BP59" s="328"/>
      <c r="BQ59" s="328"/>
      <c r="BR59" s="328"/>
      <c r="BS59" s="328"/>
      <c r="BT59" s="328"/>
      <c r="BU59" s="332"/>
      <c r="BV59" s="333"/>
      <c r="BW59" s="328"/>
      <c r="BX59" s="328"/>
      <c r="BY59" s="328"/>
      <c r="BZ59" s="328"/>
      <c r="CA59" s="328"/>
    </row>
    <row r="60" spans="1:79" ht="15.75" customHeight="1">
      <c r="A60" s="328"/>
      <c r="B60" s="328"/>
      <c r="C60" s="328"/>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28"/>
      <c r="AU60" s="328"/>
      <c r="AV60" s="328"/>
      <c r="AW60" s="328"/>
      <c r="AX60" s="328"/>
      <c r="AY60" s="328"/>
      <c r="AZ60" s="328"/>
      <c r="BA60" s="328"/>
      <c r="BB60" s="328"/>
      <c r="BC60" s="328"/>
      <c r="BD60" s="328"/>
      <c r="BE60" s="328"/>
      <c r="BF60" s="328"/>
      <c r="BG60" s="328"/>
      <c r="BH60" s="328"/>
      <c r="BI60" s="328"/>
      <c r="BJ60" s="328"/>
      <c r="BK60" s="328"/>
      <c r="BL60" s="328"/>
      <c r="BM60" s="328"/>
      <c r="BN60" s="328"/>
      <c r="BO60" s="328"/>
      <c r="BP60" s="328"/>
      <c r="BQ60" s="328"/>
      <c r="BR60" s="328"/>
      <c r="BS60" s="328"/>
      <c r="BT60" s="328"/>
      <c r="BU60" s="332"/>
      <c r="BV60" s="333"/>
      <c r="BW60" s="328"/>
      <c r="BX60" s="328"/>
      <c r="BY60" s="328"/>
      <c r="BZ60" s="328"/>
      <c r="CA60" s="328"/>
    </row>
    <row r="61" spans="1:79" ht="15.75" customHeight="1">
      <c r="A61" s="328"/>
      <c r="B61" s="328"/>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28"/>
      <c r="AU61" s="328"/>
      <c r="AV61" s="328"/>
      <c r="AW61" s="328"/>
      <c r="AX61" s="328"/>
      <c r="AY61" s="328"/>
      <c r="AZ61" s="328"/>
      <c r="BA61" s="328"/>
      <c r="BB61" s="328"/>
      <c r="BC61" s="328"/>
      <c r="BD61" s="328"/>
      <c r="BE61" s="328"/>
      <c r="BF61" s="328"/>
      <c r="BG61" s="328"/>
      <c r="BH61" s="328"/>
      <c r="BI61" s="328"/>
      <c r="BJ61" s="328"/>
      <c r="BK61" s="328"/>
      <c r="BL61" s="328"/>
      <c r="BM61" s="328"/>
      <c r="BN61" s="328"/>
      <c r="BO61" s="328"/>
      <c r="BP61" s="328"/>
      <c r="BQ61" s="328"/>
      <c r="BR61" s="328"/>
      <c r="BS61" s="328"/>
      <c r="BT61" s="328"/>
      <c r="BU61" s="332"/>
      <c r="BV61" s="333"/>
      <c r="BW61" s="328"/>
      <c r="BX61" s="328"/>
      <c r="BY61" s="328"/>
      <c r="BZ61" s="328"/>
      <c r="CA61" s="328"/>
    </row>
    <row r="62" spans="1:79" ht="15.75" customHeight="1">
      <c r="A62" s="328"/>
      <c r="B62" s="328"/>
      <c r="C62" s="328"/>
      <c r="D62" s="328"/>
      <c r="E62" s="328"/>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32"/>
      <c r="BV62" s="333"/>
      <c r="BW62" s="328"/>
      <c r="BX62" s="328"/>
      <c r="BY62" s="328"/>
      <c r="BZ62" s="328"/>
      <c r="CA62" s="328"/>
    </row>
    <row r="63" spans="1:79" ht="15.75" customHeight="1">
      <c r="A63" s="328"/>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328"/>
      <c r="BN63" s="328"/>
      <c r="BO63" s="328"/>
      <c r="BP63" s="328"/>
      <c r="BQ63" s="328"/>
      <c r="BR63" s="328"/>
      <c r="BS63" s="328"/>
      <c r="BT63" s="328"/>
      <c r="BU63" s="332"/>
      <c r="BV63" s="333"/>
      <c r="BW63" s="328"/>
      <c r="BX63" s="328"/>
      <c r="BY63" s="328"/>
      <c r="BZ63" s="328"/>
      <c r="CA63" s="328"/>
    </row>
    <row r="64" spans="1:79" ht="15.75" customHeight="1">
      <c r="A64" s="328"/>
      <c r="B64" s="328"/>
      <c r="C64" s="328"/>
      <c r="D64" s="328"/>
      <c r="E64" s="328"/>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c r="BR64" s="328"/>
      <c r="BS64" s="328"/>
      <c r="BT64" s="328"/>
      <c r="BU64" s="332"/>
      <c r="BV64" s="333"/>
      <c r="BW64" s="328"/>
      <c r="BX64" s="328"/>
      <c r="BY64" s="328"/>
      <c r="BZ64" s="328"/>
      <c r="CA64" s="328"/>
    </row>
    <row r="65" spans="1:79" ht="15.75" customHeight="1">
      <c r="A65" s="328"/>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c r="AS65" s="328"/>
      <c r="AT65" s="328"/>
      <c r="AU65" s="328"/>
      <c r="AV65" s="328"/>
      <c r="AW65" s="328"/>
      <c r="AX65" s="328"/>
      <c r="AY65" s="328"/>
      <c r="AZ65" s="328"/>
      <c r="BA65" s="328"/>
      <c r="BB65" s="328"/>
      <c r="BC65" s="328"/>
      <c r="BD65" s="328"/>
      <c r="BE65" s="328"/>
      <c r="BF65" s="328"/>
      <c r="BG65" s="328"/>
      <c r="BH65" s="328"/>
      <c r="BI65" s="328"/>
      <c r="BJ65" s="328"/>
      <c r="BK65" s="328"/>
      <c r="BL65" s="328"/>
      <c r="BM65" s="328"/>
      <c r="BN65" s="328"/>
      <c r="BO65" s="328"/>
      <c r="BP65" s="328"/>
      <c r="BQ65" s="328"/>
      <c r="BR65" s="328"/>
      <c r="BS65" s="328"/>
      <c r="BT65" s="328"/>
      <c r="BU65" s="332"/>
      <c r="BV65" s="333"/>
      <c r="BW65" s="328"/>
      <c r="BX65" s="328"/>
      <c r="BY65" s="328"/>
      <c r="BZ65" s="328"/>
      <c r="CA65" s="328"/>
    </row>
    <row r="66" spans="1:79" ht="15.75" customHeight="1">
      <c r="A66" s="328"/>
      <c r="B66" s="328"/>
      <c r="C66" s="328"/>
      <c r="D66" s="328"/>
      <c r="E66" s="328"/>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c r="BR66" s="328"/>
      <c r="BS66" s="328"/>
      <c r="BT66" s="328"/>
      <c r="BU66" s="332"/>
      <c r="BV66" s="333"/>
      <c r="BW66" s="328"/>
      <c r="BX66" s="328"/>
      <c r="BY66" s="328"/>
      <c r="BZ66" s="328"/>
      <c r="CA66" s="328"/>
    </row>
    <row r="67" spans="1:79" ht="15.75" customHeight="1">
      <c r="A67" s="328"/>
      <c r="B67" s="328"/>
      <c r="C67" s="328"/>
      <c r="D67" s="328"/>
      <c r="E67" s="328"/>
      <c r="F67" s="328"/>
      <c r="G67" s="328"/>
      <c r="H67" s="328"/>
      <c r="I67" s="328"/>
      <c r="J67" s="328"/>
      <c r="K67" s="328"/>
      <c r="L67" s="328"/>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c r="AS67" s="328"/>
      <c r="AT67" s="328"/>
      <c r="AU67" s="328"/>
      <c r="AV67" s="328"/>
      <c r="AW67" s="328"/>
      <c r="AX67" s="328"/>
      <c r="AY67" s="328"/>
      <c r="AZ67" s="328"/>
      <c r="BA67" s="328"/>
      <c r="BB67" s="328"/>
      <c r="BC67" s="328"/>
      <c r="BD67" s="328"/>
      <c r="BE67" s="328"/>
      <c r="BF67" s="328"/>
      <c r="BG67" s="328"/>
      <c r="BH67" s="328"/>
      <c r="BI67" s="328"/>
      <c r="BJ67" s="328"/>
      <c r="BK67" s="328"/>
      <c r="BL67" s="328"/>
      <c r="BM67" s="328"/>
      <c r="BN67" s="328"/>
      <c r="BO67" s="328"/>
      <c r="BP67" s="328"/>
      <c r="BQ67" s="328"/>
      <c r="BR67" s="328"/>
      <c r="BS67" s="328"/>
      <c r="BT67" s="328"/>
      <c r="BU67" s="332"/>
      <c r="BV67" s="333"/>
      <c r="BW67" s="328"/>
      <c r="BX67" s="328"/>
      <c r="BY67" s="328"/>
      <c r="BZ67" s="328"/>
      <c r="CA67" s="328"/>
    </row>
    <row r="68" spans="1:79" ht="15.75" customHeight="1">
      <c r="A68" s="328"/>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c r="BR68" s="328"/>
      <c r="BS68" s="328"/>
      <c r="BT68" s="328"/>
      <c r="BU68" s="332"/>
      <c r="BV68" s="333"/>
      <c r="BW68" s="328"/>
      <c r="BX68" s="328"/>
      <c r="BY68" s="328"/>
      <c r="BZ68" s="328"/>
      <c r="CA68" s="328"/>
    </row>
    <row r="69" spans="1:79" ht="15.75" customHeight="1">
      <c r="A69" s="328"/>
      <c r="B69" s="328"/>
      <c r="C69" s="328"/>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32"/>
      <c r="BV69" s="333"/>
      <c r="BW69" s="328"/>
      <c r="BX69" s="328"/>
      <c r="BY69" s="328"/>
      <c r="BZ69" s="328"/>
      <c r="CA69" s="328"/>
    </row>
    <row r="70" spans="1:79" ht="15.75" customHeight="1">
      <c r="A70" s="328"/>
      <c r="B70" s="328"/>
      <c r="C70" s="328"/>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32"/>
      <c r="BV70" s="333"/>
      <c r="BW70" s="328"/>
      <c r="BX70" s="328"/>
      <c r="BY70" s="328"/>
      <c r="BZ70" s="328"/>
      <c r="CA70" s="328"/>
    </row>
    <row r="71" spans="1:79" ht="15.75" customHeight="1">
      <c r="A71" s="328"/>
      <c r="B71" s="328"/>
      <c r="C71" s="328"/>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32"/>
      <c r="BV71" s="333"/>
      <c r="BW71" s="328"/>
      <c r="BX71" s="328"/>
      <c r="BY71" s="328"/>
      <c r="BZ71" s="328"/>
      <c r="CA71" s="328"/>
    </row>
    <row r="72" spans="1:79" ht="15.75" customHeight="1">
      <c r="A72" s="328"/>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32"/>
      <c r="BV72" s="333"/>
      <c r="BW72" s="328"/>
      <c r="BX72" s="328"/>
      <c r="BY72" s="328"/>
      <c r="BZ72" s="328"/>
      <c r="CA72" s="328"/>
    </row>
    <row r="73" spans="1:79" ht="15.75" customHeight="1">
      <c r="A73" s="328"/>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32"/>
      <c r="BV73" s="333"/>
      <c r="BW73" s="328"/>
      <c r="BX73" s="328"/>
      <c r="BY73" s="328"/>
      <c r="BZ73" s="328"/>
      <c r="CA73" s="328"/>
    </row>
    <row r="74" spans="1:79" ht="15.75" customHeight="1">
      <c r="A74" s="328"/>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32"/>
      <c r="BV74" s="333"/>
      <c r="BW74" s="328"/>
      <c r="BX74" s="328"/>
      <c r="BY74" s="328"/>
      <c r="BZ74" s="328"/>
      <c r="CA74" s="328"/>
    </row>
    <row r="75" spans="1:79" ht="15.75" customHeight="1">
      <c r="A75" s="328"/>
      <c r="B75" s="328"/>
      <c r="C75" s="328"/>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c r="BP75" s="328"/>
      <c r="BQ75" s="328"/>
      <c r="BR75" s="328"/>
      <c r="BS75" s="328"/>
      <c r="BT75" s="328"/>
      <c r="BU75" s="332"/>
      <c r="BV75" s="333"/>
      <c r="BW75" s="328"/>
      <c r="BX75" s="328"/>
      <c r="BY75" s="328"/>
      <c r="BZ75" s="328"/>
      <c r="CA75" s="328"/>
    </row>
    <row r="76" spans="1:79" ht="15.75" customHeight="1">
      <c r="A76" s="328"/>
      <c r="B76" s="328"/>
      <c r="C76" s="328"/>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c r="BP76" s="328"/>
      <c r="BQ76" s="328"/>
      <c r="BR76" s="328"/>
      <c r="BS76" s="328"/>
      <c r="BT76" s="328"/>
      <c r="BU76" s="332"/>
      <c r="BV76" s="333"/>
      <c r="BW76" s="328"/>
      <c r="BX76" s="328"/>
      <c r="BY76" s="328"/>
      <c r="BZ76" s="328"/>
      <c r="CA76" s="328"/>
    </row>
    <row r="77" spans="1:79" ht="15.75" customHeight="1">
      <c r="A77" s="328"/>
      <c r="B77" s="328"/>
      <c r="C77" s="328"/>
      <c r="D77" s="328"/>
      <c r="E77" s="328"/>
      <c r="F77" s="328"/>
      <c r="G77" s="328"/>
      <c r="H77" s="328"/>
      <c r="I77" s="328"/>
      <c r="J77" s="328"/>
      <c r="K77" s="328"/>
      <c r="L77" s="328"/>
      <c r="M77" s="328"/>
      <c r="N77" s="328"/>
      <c r="O77" s="328"/>
      <c r="P77" s="328"/>
      <c r="Q77" s="328"/>
      <c r="R77" s="328"/>
      <c r="S77" s="328"/>
      <c r="T77" s="328"/>
      <c r="U77" s="328"/>
      <c r="V77" s="328"/>
      <c r="W77" s="328"/>
      <c r="X77" s="328"/>
      <c r="Y77" s="328"/>
      <c r="Z77" s="328"/>
      <c r="AA77" s="328"/>
      <c r="AB77" s="328"/>
      <c r="AC77" s="328"/>
      <c r="AD77" s="328"/>
      <c r="AE77" s="328"/>
      <c r="AF77" s="328"/>
      <c r="AG77" s="328"/>
      <c r="AH77" s="328"/>
      <c r="AI77" s="328"/>
      <c r="AJ77" s="328"/>
      <c r="AK77" s="328"/>
      <c r="AL77" s="328"/>
      <c r="AM77" s="328"/>
      <c r="AN77" s="328"/>
      <c r="AO77" s="328"/>
      <c r="AP77" s="328"/>
      <c r="AQ77" s="328"/>
      <c r="AR77" s="328"/>
      <c r="AS77" s="328"/>
      <c r="AT77" s="328"/>
      <c r="AU77" s="328"/>
      <c r="AV77" s="328"/>
      <c r="AW77" s="328"/>
      <c r="AX77" s="328"/>
      <c r="AY77" s="328"/>
      <c r="AZ77" s="328"/>
      <c r="BA77" s="328"/>
      <c r="BB77" s="328"/>
      <c r="BC77" s="328"/>
      <c r="BD77" s="328"/>
      <c r="BE77" s="328"/>
      <c r="BF77" s="328"/>
      <c r="BG77" s="328"/>
      <c r="BH77" s="328"/>
      <c r="BI77" s="328"/>
      <c r="BJ77" s="328"/>
      <c r="BK77" s="328"/>
      <c r="BL77" s="328"/>
      <c r="BM77" s="328"/>
      <c r="BN77" s="328"/>
      <c r="BO77" s="328"/>
      <c r="BP77" s="328"/>
      <c r="BQ77" s="328"/>
      <c r="BR77" s="328"/>
      <c r="BS77" s="328"/>
      <c r="BT77" s="328"/>
      <c r="BU77" s="332"/>
      <c r="BV77" s="333"/>
      <c r="BW77" s="328"/>
      <c r="BX77" s="328"/>
      <c r="BY77" s="328"/>
      <c r="BZ77" s="328"/>
      <c r="CA77" s="328"/>
    </row>
    <row r="78" spans="1:79" ht="15.75" customHeight="1">
      <c r="A78" s="328"/>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28"/>
      <c r="AU78" s="328"/>
      <c r="AV78" s="328"/>
      <c r="AW78" s="328"/>
      <c r="AX78" s="328"/>
      <c r="AY78" s="328"/>
      <c r="AZ78" s="328"/>
      <c r="BA78" s="328"/>
      <c r="BB78" s="328"/>
      <c r="BC78" s="328"/>
      <c r="BD78" s="328"/>
      <c r="BE78" s="328"/>
      <c r="BF78" s="328"/>
      <c r="BG78" s="328"/>
      <c r="BH78" s="328"/>
      <c r="BI78" s="328"/>
      <c r="BJ78" s="328"/>
      <c r="BK78" s="328"/>
      <c r="BL78" s="328"/>
      <c r="BM78" s="328"/>
      <c r="BN78" s="328"/>
      <c r="BO78" s="328"/>
      <c r="BP78" s="328"/>
      <c r="BQ78" s="328"/>
      <c r="BR78" s="328"/>
      <c r="BS78" s="328"/>
      <c r="BT78" s="328"/>
      <c r="BU78" s="332"/>
      <c r="BV78" s="333"/>
      <c r="BW78" s="328"/>
      <c r="BX78" s="328"/>
      <c r="BY78" s="328"/>
      <c r="BZ78" s="328"/>
      <c r="CA78" s="328"/>
    </row>
    <row r="79" spans="1:79" ht="15.75" customHeight="1">
      <c r="A79" s="328"/>
      <c r="B79" s="328"/>
      <c r="C79" s="328"/>
      <c r="D79" s="328"/>
      <c r="E79" s="328"/>
      <c r="F79" s="328"/>
      <c r="G79" s="328"/>
      <c r="H79" s="328"/>
      <c r="I79" s="328"/>
      <c r="J79" s="328"/>
      <c r="K79" s="328"/>
      <c r="L79" s="328"/>
      <c r="M79" s="328"/>
      <c r="N79" s="328"/>
      <c r="O79" s="328"/>
      <c r="P79" s="328"/>
      <c r="Q79" s="328"/>
      <c r="R79" s="328"/>
      <c r="S79" s="328"/>
      <c r="T79" s="328"/>
      <c r="U79" s="328"/>
      <c r="V79" s="328"/>
      <c r="W79" s="328"/>
      <c r="X79" s="328"/>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32"/>
      <c r="BV79" s="333"/>
      <c r="BW79" s="328"/>
      <c r="BX79" s="328"/>
      <c r="BY79" s="328"/>
      <c r="BZ79" s="328"/>
      <c r="CA79" s="328"/>
    </row>
    <row r="80" spans="1:79" ht="15.75" hidden="1" customHeight="1">
      <c r="A80" s="328"/>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328"/>
      <c r="AF80" s="328"/>
      <c r="AG80" s="328"/>
      <c r="AH80" s="328"/>
      <c r="AI80" s="328"/>
      <c r="AJ80" s="328"/>
      <c r="AK80" s="328"/>
      <c r="AL80" s="328"/>
      <c r="AM80" s="328"/>
      <c r="AN80" s="328"/>
      <c r="AO80" s="328"/>
      <c r="AP80" s="328"/>
      <c r="AQ80" s="328"/>
      <c r="AR80" s="328"/>
      <c r="AS80" s="328"/>
      <c r="AT80" s="328"/>
      <c r="AU80" s="328"/>
      <c r="AV80" s="328"/>
      <c r="AW80" s="328"/>
      <c r="AX80" s="328"/>
      <c r="AY80" s="328"/>
      <c r="AZ80" s="328"/>
      <c r="BA80" s="328"/>
      <c r="BB80" s="328"/>
      <c r="BC80" s="328"/>
      <c r="BD80" s="328"/>
      <c r="BE80" s="328"/>
      <c r="BF80" s="328"/>
      <c r="BG80" s="328"/>
      <c r="BH80" s="328"/>
      <c r="BI80" s="328"/>
      <c r="BJ80" s="328"/>
      <c r="BK80" s="328"/>
      <c r="BL80" s="328"/>
      <c r="BM80" s="328"/>
      <c r="BN80" s="328"/>
      <c r="BO80" s="328"/>
      <c r="BP80" s="328"/>
      <c r="BQ80" s="328"/>
      <c r="BR80" s="328"/>
      <c r="BS80" s="328"/>
      <c r="BT80" s="328"/>
      <c r="BU80" s="332"/>
      <c r="BV80" s="333"/>
      <c r="BW80" s="328"/>
      <c r="BX80" s="328"/>
      <c r="BY80" s="328"/>
      <c r="BZ80" s="328"/>
      <c r="CA80" s="328"/>
    </row>
    <row r="81" spans="1:79" ht="15.75" hidden="1" customHeight="1">
      <c r="A81" s="328"/>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32"/>
      <c r="BV81" s="333"/>
      <c r="BW81" s="328"/>
      <c r="BX81" s="328"/>
      <c r="BY81" s="328"/>
      <c r="BZ81" s="328"/>
      <c r="CA81" s="328"/>
    </row>
    <row r="82" spans="1:79" ht="15.75" hidden="1" customHeight="1">
      <c r="A82" s="328"/>
      <c r="B82" s="328"/>
      <c r="C82" s="328"/>
      <c r="D82" s="328"/>
      <c r="E82" s="328"/>
      <c r="F82" s="328"/>
      <c r="G82" s="328"/>
      <c r="H82" s="328"/>
      <c r="I82" s="328"/>
      <c r="J82" s="328"/>
      <c r="K82" s="328"/>
      <c r="L82" s="328"/>
      <c r="M82" s="328"/>
      <c r="N82" s="328"/>
      <c r="O82" s="328"/>
      <c r="P82" s="328"/>
      <c r="Q82" s="328"/>
      <c r="R82" s="328"/>
      <c r="S82" s="328"/>
      <c r="T82" s="328"/>
      <c r="U82" s="328"/>
      <c r="V82" s="328"/>
      <c r="W82" s="328"/>
      <c r="X82" s="328"/>
      <c r="Y82" s="328"/>
      <c r="Z82" s="328"/>
      <c r="AA82" s="328"/>
      <c r="AB82" s="328"/>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328"/>
      <c r="BR82" s="328"/>
      <c r="BS82" s="328"/>
      <c r="BT82" s="328"/>
      <c r="BU82" s="332"/>
      <c r="BV82" s="333"/>
      <c r="BW82" s="328"/>
      <c r="BX82" s="328"/>
      <c r="BY82" s="328"/>
      <c r="BZ82" s="328"/>
      <c r="CA82" s="328"/>
    </row>
    <row r="83" spans="1:79" ht="15.75" hidden="1" customHeight="1">
      <c r="A83" s="328"/>
      <c r="B83" s="328"/>
      <c r="C83" s="328"/>
      <c r="D83" s="328"/>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328"/>
      <c r="AN83" s="328"/>
      <c r="AO83" s="328"/>
      <c r="AP83" s="328"/>
      <c r="AQ83" s="328"/>
      <c r="AR83" s="328"/>
      <c r="AS83" s="328"/>
      <c r="AT83" s="328"/>
      <c r="AU83" s="328"/>
      <c r="AV83" s="328"/>
      <c r="AW83" s="328"/>
      <c r="AX83" s="328"/>
      <c r="AY83" s="328"/>
      <c r="AZ83" s="328"/>
      <c r="BA83" s="328"/>
      <c r="BB83" s="328"/>
      <c r="BC83" s="328"/>
      <c r="BD83" s="328"/>
      <c r="BE83" s="328"/>
      <c r="BF83" s="328"/>
      <c r="BG83" s="328"/>
      <c r="BH83" s="328"/>
      <c r="BI83" s="328"/>
      <c r="BJ83" s="328"/>
      <c r="BK83" s="328"/>
      <c r="BL83" s="328"/>
      <c r="BM83" s="328"/>
      <c r="BN83" s="328"/>
      <c r="BO83" s="328"/>
      <c r="BP83" s="328"/>
      <c r="BQ83" s="328"/>
      <c r="BR83" s="328"/>
      <c r="BS83" s="328"/>
      <c r="BT83" s="328"/>
      <c r="BU83" s="332"/>
      <c r="BV83" s="333"/>
      <c r="BW83" s="328"/>
      <c r="BX83" s="328"/>
      <c r="BY83" s="328"/>
      <c r="BZ83" s="328"/>
      <c r="CA83" s="328"/>
    </row>
    <row r="84" spans="1:79" ht="15.75" hidden="1" customHeight="1">
      <c r="A84" s="328"/>
      <c r="B84" s="328"/>
      <c r="C84" s="328"/>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28"/>
      <c r="AU84" s="328"/>
      <c r="AV84" s="328"/>
      <c r="AW84" s="328"/>
      <c r="AX84" s="328"/>
      <c r="AY84" s="328"/>
      <c r="AZ84" s="328"/>
      <c r="BA84" s="328"/>
      <c r="BB84" s="328"/>
      <c r="BC84" s="328"/>
      <c r="BD84" s="328"/>
      <c r="BE84" s="328"/>
      <c r="BF84" s="328"/>
      <c r="BG84" s="328"/>
      <c r="BH84" s="328"/>
      <c r="BI84" s="328"/>
      <c r="BJ84" s="328"/>
      <c r="BK84" s="328"/>
      <c r="BL84" s="328"/>
      <c r="BM84" s="328"/>
      <c r="BN84" s="328"/>
      <c r="BO84" s="328"/>
      <c r="BP84" s="328"/>
      <c r="BQ84" s="328"/>
      <c r="BR84" s="328"/>
      <c r="BS84" s="328"/>
      <c r="BT84" s="328"/>
      <c r="BU84" s="332"/>
      <c r="BV84" s="333"/>
      <c r="BW84" s="328"/>
      <c r="BX84" s="328"/>
      <c r="BY84" s="328"/>
      <c r="BZ84" s="328"/>
      <c r="CA84" s="328"/>
    </row>
    <row r="85" spans="1:79" ht="15.75" hidden="1" customHeight="1">
      <c r="A85" s="328"/>
      <c r="B85" s="328"/>
      <c r="C85" s="328"/>
      <c r="D85" s="328"/>
      <c r="E85" s="328"/>
      <c r="F85" s="328"/>
      <c r="G85" s="328"/>
      <c r="H85" s="328"/>
      <c r="I85" s="328"/>
      <c r="J85" s="328"/>
      <c r="K85" s="328"/>
      <c r="L85" s="328"/>
      <c r="M85" s="328"/>
      <c r="N85" s="328"/>
      <c r="O85" s="328"/>
      <c r="P85" s="328"/>
      <c r="Q85" s="328"/>
      <c r="R85" s="328"/>
      <c r="S85" s="328"/>
      <c r="T85" s="328"/>
      <c r="U85" s="328"/>
      <c r="V85" s="328"/>
      <c r="W85" s="328"/>
      <c r="X85" s="328"/>
      <c r="Y85" s="328"/>
      <c r="Z85" s="328"/>
      <c r="AA85" s="328"/>
      <c r="AB85" s="328"/>
      <c r="AC85" s="328"/>
      <c r="AD85" s="328"/>
      <c r="AE85" s="328"/>
      <c r="AF85" s="328"/>
      <c r="AG85" s="328"/>
      <c r="AH85" s="328"/>
      <c r="AI85" s="328"/>
      <c r="AJ85" s="328"/>
      <c r="AK85" s="328"/>
      <c r="AL85" s="328"/>
      <c r="AM85" s="328"/>
      <c r="AN85" s="328"/>
      <c r="AO85" s="328"/>
      <c r="AP85" s="328"/>
      <c r="AQ85" s="328"/>
      <c r="AR85" s="328"/>
      <c r="AS85" s="328"/>
      <c r="AT85" s="328"/>
      <c r="AU85" s="328"/>
      <c r="AV85" s="328"/>
      <c r="AW85" s="328"/>
      <c r="AX85" s="328"/>
      <c r="AY85" s="328"/>
      <c r="AZ85" s="328"/>
      <c r="BA85" s="328"/>
      <c r="BB85" s="328"/>
      <c r="BC85" s="328"/>
      <c r="BD85" s="328"/>
      <c r="BE85" s="328"/>
      <c r="BF85" s="328"/>
      <c r="BG85" s="328"/>
      <c r="BH85" s="328"/>
      <c r="BI85" s="328"/>
      <c r="BJ85" s="328"/>
      <c r="BK85" s="328"/>
      <c r="BL85" s="328"/>
      <c r="BM85" s="328"/>
      <c r="BN85" s="328"/>
      <c r="BO85" s="328"/>
      <c r="BP85" s="328"/>
      <c r="BQ85" s="328"/>
      <c r="BR85" s="328"/>
      <c r="BS85" s="328"/>
      <c r="BT85" s="328"/>
      <c r="BU85" s="332"/>
      <c r="BV85" s="333"/>
      <c r="BW85" s="328"/>
      <c r="BX85" s="328"/>
      <c r="BY85" s="328"/>
      <c r="BZ85" s="328"/>
      <c r="CA85" s="328"/>
    </row>
    <row r="86" spans="1:79" ht="15.75" hidden="1" customHeight="1">
      <c r="A86" s="328"/>
      <c r="B86" s="328"/>
      <c r="C86" s="328"/>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c r="AQ86" s="328"/>
      <c r="AR86" s="328"/>
      <c r="AS86" s="328"/>
      <c r="AT86" s="328"/>
      <c r="AU86" s="328"/>
      <c r="AV86" s="328"/>
      <c r="AW86" s="328"/>
      <c r="AX86" s="328"/>
      <c r="AY86" s="328"/>
      <c r="AZ86" s="328"/>
      <c r="BA86" s="328"/>
      <c r="BB86" s="328"/>
      <c r="BC86" s="328"/>
      <c r="BD86" s="328"/>
      <c r="BE86" s="328"/>
      <c r="BF86" s="328"/>
      <c r="BG86" s="328"/>
      <c r="BH86" s="328"/>
      <c r="BI86" s="328"/>
      <c r="BJ86" s="328"/>
      <c r="BK86" s="328"/>
      <c r="BL86" s="328"/>
      <c r="BM86" s="328"/>
      <c r="BN86" s="328"/>
      <c r="BO86" s="328"/>
      <c r="BP86" s="328"/>
      <c r="BQ86" s="328"/>
      <c r="BR86" s="328"/>
      <c r="BS86" s="328"/>
      <c r="BT86" s="328"/>
      <c r="BU86" s="332"/>
      <c r="BV86" s="333"/>
      <c r="BW86" s="328"/>
      <c r="BX86" s="328"/>
      <c r="BY86" s="328"/>
      <c r="BZ86" s="328"/>
      <c r="CA86" s="328"/>
    </row>
    <row r="87" spans="1:79" ht="15.75" hidden="1" customHeight="1">
      <c r="A87" s="328"/>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328"/>
      <c r="AT87" s="328"/>
      <c r="AU87" s="328"/>
      <c r="AV87" s="328"/>
      <c r="AW87" s="328"/>
      <c r="AX87" s="328"/>
      <c r="AY87" s="328"/>
      <c r="AZ87" s="328"/>
      <c r="BA87" s="328"/>
      <c r="BB87" s="328"/>
      <c r="BC87" s="328"/>
      <c r="BD87" s="328"/>
      <c r="BE87" s="328"/>
      <c r="BF87" s="328"/>
      <c r="BG87" s="328"/>
      <c r="BH87" s="328"/>
      <c r="BI87" s="328"/>
      <c r="BJ87" s="328"/>
      <c r="BK87" s="328"/>
      <c r="BL87" s="328"/>
      <c r="BM87" s="328"/>
      <c r="BN87" s="328"/>
      <c r="BO87" s="328"/>
      <c r="BP87" s="328"/>
      <c r="BQ87" s="328"/>
      <c r="BR87" s="328"/>
      <c r="BS87" s="328"/>
      <c r="BT87" s="328"/>
      <c r="BU87" s="332"/>
      <c r="BV87" s="333"/>
      <c r="BW87" s="328"/>
      <c r="BX87" s="328"/>
      <c r="BY87" s="328"/>
      <c r="BZ87" s="328"/>
      <c r="CA87" s="328"/>
    </row>
    <row r="88" spans="1:79" ht="15.75" hidden="1" customHeight="1">
      <c r="A88" s="328"/>
      <c r="B88" s="328"/>
      <c r="C88" s="328"/>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32"/>
      <c r="BV88" s="333"/>
      <c r="BW88" s="328"/>
      <c r="BX88" s="328"/>
      <c r="BY88" s="328"/>
      <c r="BZ88" s="328"/>
      <c r="CA88" s="328"/>
    </row>
    <row r="89" spans="1:79" ht="15.75" hidden="1" customHeight="1">
      <c r="A89" s="328"/>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328"/>
      <c r="AF89" s="328"/>
      <c r="AG89" s="328"/>
      <c r="AH89" s="328"/>
      <c r="AI89" s="328"/>
      <c r="AJ89" s="328"/>
      <c r="AK89" s="328"/>
      <c r="AL89" s="328"/>
      <c r="AM89" s="328"/>
      <c r="AN89" s="328"/>
      <c r="AO89" s="328"/>
      <c r="AP89" s="328"/>
      <c r="AQ89" s="328"/>
      <c r="AR89" s="328"/>
      <c r="AS89" s="328"/>
      <c r="AT89" s="328"/>
      <c r="AU89" s="328"/>
      <c r="AV89" s="328"/>
      <c r="AW89" s="328"/>
      <c r="AX89" s="328"/>
      <c r="AY89" s="328"/>
      <c r="AZ89" s="328"/>
      <c r="BA89" s="328"/>
      <c r="BB89" s="328"/>
      <c r="BC89" s="328"/>
      <c r="BD89" s="328"/>
      <c r="BE89" s="328"/>
      <c r="BF89" s="328"/>
      <c r="BG89" s="328"/>
      <c r="BH89" s="328"/>
      <c r="BI89" s="328"/>
      <c r="BJ89" s="328"/>
      <c r="BK89" s="328"/>
      <c r="BL89" s="328"/>
      <c r="BM89" s="328"/>
      <c r="BN89" s="328"/>
      <c r="BO89" s="328"/>
      <c r="BP89" s="328"/>
      <c r="BQ89" s="328"/>
      <c r="BR89" s="328"/>
      <c r="BS89" s="328"/>
      <c r="BT89" s="328"/>
      <c r="BU89" s="332"/>
      <c r="BV89" s="333"/>
      <c r="BW89" s="328"/>
      <c r="BX89" s="328"/>
      <c r="BY89" s="328"/>
      <c r="BZ89" s="328"/>
      <c r="CA89" s="328"/>
    </row>
    <row r="90" spans="1:79" ht="15.75" hidden="1" customHeight="1">
      <c r="A90" s="328"/>
      <c r="B90" s="328"/>
      <c r="C90" s="328"/>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32"/>
      <c r="BV90" s="333"/>
      <c r="BW90" s="328"/>
      <c r="BX90" s="328"/>
      <c r="BY90" s="328"/>
      <c r="BZ90" s="328"/>
      <c r="CA90" s="328"/>
    </row>
    <row r="91" spans="1:79" ht="15.75" hidden="1" customHeight="1">
      <c r="A91" s="328"/>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c r="BL91" s="328"/>
      <c r="BM91" s="328"/>
      <c r="BN91" s="328"/>
      <c r="BO91" s="328"/>
      <c r="BP91" s="328"/>
      <c r="BQ91" s="328"/>
      <c r="BR91" s="328"/>
      <c r="BS91" s="328"/>
      <c r="BT91" s="328"/>
      <c r="BU91" s="332"/>
      <c r="BV91" s="333"/>
      <c r="BW91" s="328"/>
      <c r="BX91" s="328"/>
      <c r="BY91" s="328"/>
      <c r="BZ91" s="328"/>
      <c r="CA91" s="328"/>
    </row>
    <row r="92" spans="1:79" ht="15.75" hidden="1" customHeight="1">
      <c r="A92" s="328"/>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c r="BS92" s="328"/>
      <c r="BT92" s="328"/>
      <c r="BU92" s="332"/>
      <c r="BV92" s="333"/>
      <c r="BW92" s="328"/>
      <c r="BX92" s="328"/>
      <c r="BY92" s="328"/>
      <c r="BZ92" s="328"/>
      <c r="CA92" s="328"/>
    </row>
    <row r="93" spans="1:79" ht="15.75" hidden="1" customHeight="1">
      <c r="A93" s="328"/>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t="s">
        <v>264</v>
      </c>
      <c r="AB93" s="328">
        <v>15</v>
      </c>
      <c r="AC93" s="328" t="s">
        <v>265</v>
      </c>
      <c r="AD93" s="328">
        <v>15</v>
      </c>
      <c r="AE93" s="328" t="s">
        <v>266</v>
      </c>
      <c r="AF93" s="328"/>
      <c r="AG93" s="328" t="s">
        <v>267</v>
      </c>
      <c r="AH93" s="328"/>
      <c r="AI93" s="328" t="s">
        <v>268</v>
      </c>
      <c r="AJ93" s="328"/>
      <c r="AK93" s="328" t="s">
        <v>281</v>
      </c>
      <c r="AL93" s="328"/>
      <c r="AM93" s="328" t="s">
        <v>270</v>
      </c>
      <c r="AN93" s="328"/>
      <c r="AO93" s="328"/>
      <c r="AP93" s="328"/>
      <c r="AQ93" s="328" t="s">
        <v>333</v>
      </c>
      <c r="AR93" s="328"/>
      <c r="AS93" s="328"/>
      <c r="AT93" s="328" t="s">
        <v>272</v>
      </c>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32"/>
      <c r="BV93" s="333"/>
      <c r="BW93" s="328"/>
      <c r="BX93" s="328"/>
      <c r="BY93" s="328"/>
      <c r="BZ93" s="328"/>
      <c r="CA93" s="328"/>
    </row>
    <row r="94" spans="1:79" ht="15.75" hidden="1" customHeight="1">
      <c r="A94" s="328"/>
      <c r="B94" s="328"/>
      <c r="C94" s="328"/>
      <c r="D94" s="328"/>
      <c r="E94" s="328"/>
      <c r="F94" s="328"/>
      <c r="G94" s="328"/>
      <c r="H94" s="328"/>
      <c r="I94" s="328"/>
      <c r="J94" s="328"/>
      <c r="K94" s="328"/>
      <c r="L94" s="328"/>
      <c r="M94" s="328"/>
      <c r="N94" s="328"/>
      <c r="O94" s="328"/>
      <c r="P94" s="328"/>
      <c r="Q94" s="328"/>
      <c r="R94" s="328"/>
      <c r="S94" s="328"/>
      <c r="T94" s="328"/>
      <c r="U94" s="328"/>
      <c r="V94" s="328"/>
      <c r="W94" s="328"/>
      <c r="X94" s="328"/>
      <c r="Y94" s="328"/>
      <c r="Z94" s="328"/>
      <c r="AA94" s="328" t="s">
        <v>334</v>
      </c>
      <c r="AB94" s="328">
        <v>10</v>
      </c>
      <c r="AC94" s="328" t="s">
        <v>335</v>
      </c>
      <c r="AD94" s="328">
        <v>0</v>
      </c>
      <c r="AE94" s="328" t="s">
        <v>336</v>
      </c>
      <c r="AF94" s="328"/>
      <c r="AG94" s="328" t="s">
        <v>337</v>
      </c>
      <c r="AH94" s="328"/>
      <c r="AI94" s="328" t="s">
        <v>338</v>
      </c>
      <c r="AJ94" s="328"/>
      <c r="AK94" s="328" t="s">
        <v>269</v>
      </c>
      <c r="AL94" s="328"/>
      <c r="AM94" s="328" t="s">
        <v>339</v>
      </c>
      <c r="AN94" s="328"/>
      <c r="AO94" s="328"/>
      <c r="AP94" s="328"/>
      <c r="AQ94" s="328" t="s">
        <v>271</v>
      </c>
      <c r="AR94" s="328"/>
      <c r="AS94" s="328"/>
      <c r="AT94" s="328" t="s">
        <v>340</v>
      </c>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32"/>
      <c r="BV94" s="333"/>
      <c r="BW94" s="328"/>
      <c r="BX94" s="328"/>
      <c r="BY94" s="328"/>
      <c r="BZ94" s="328"/>
      <c r="CA94" s="328"/>
    </row>
    <row r="95" spans="1:79" ht="15.75" hidden="1" customHeight="1">
      <c r="A95" s="328"/>
      <c r="B95" s="328"/>
      <c r="C95" s="328"/>
      <c r="D95" s="328"/>
      <c r="E95" s="328"/>
      <c r="F95" s="328"/>
      <c r="G95" s="328"/>
      <c r="H95" s="328"/>
      <c r="I95" s="328"/>
      <c r="J95" s="328"/>
      <c r="K95" s="328"/>
      <c r="L95" s="328"/>
      <c r="M95" s="328"/>
      <c r="N95" s="328"/>
      <c r="O95" s="328"/>
      <c r="P95" s="328"/>
      <c r="Q95" s="328"/>
      <c r="R95" s="328"/>
      <c r="S95" s="328"/>
      <c r="T95" s="328"/>
      <c r="U95" s="328"/>
      <c r="V95" s="328"/>
      <c r="W95" s="328"/>
      <c r="X95" s="328"/>
      <c r="Y95" s="328"/>
      <c r="Z95" s="328"/>
      <c r="AA95" s="328"/>
      <c r="AB95" s="328">
        <v>5</v>
      </c>
      <c r="AC95" s="328"/>
      <c r="AD95" s="328"/>
      <c r="AE95" s="328"/>
      <c r="AF95" s="328"/>
      <c r="AG95" s="328" t="s">
        <v>341</v>
      </c>
      <c r="AH95" s="328"/>
      <c r="AI95" s="328"/>
      <c r="AJ95" s="328"/>
      <c r="AK95" s="328"/>
      <c r="AL95" s="328"/>
      <c r="AM95" s="328" t="s">
        <v>342</v>
      </c>
      <c r="AN95" s="328"/>
      <c r="AO95" s="328"/>
      <c r="AP95" s="328"/>
      <c r="AQ95" s="328" t="s">
        <v>343</v>
      </c>
      <c r="AR95" s="328"/>
      <c r="AS95" s="328"/>
      <c r="AT95" s="328" t="s">
        <v>299</v>
      </c>
      <c r="AU95" s="328"/>
      <c r="AV95" s="328"/>
      <c r="AW95" s="328"/>
      <c r="AX95" s="328"/>
      <c r="AY95" s="328"/>
      <c r="AZ95" s="328"/>
      <c r="BA95" s="328"/>
      <c r="BB95" s="328"/>
      <c r="BC95" s="328"/>
      <c r="BD95" s="328"/>
      <c r="BE95" s="328"/>
      <c r="BF95" s="328"/>
      <c r="BG95" s="328"/>
      <c r="BH95" s="328"/>
      <c r="BI95" s="328"/>
      <c r="BJ95" s="328"/>
      <c r="BK95" s="328"/>
      <c r="BL95" s="328"/>
      <c r="BM95" s="328"/>
      <c r="BN95" s="328"/>
      <c r="BO95" s="328"/>
      <c r="BP95" s="328"/>
      <c r="BQ95" s="328"/>
      <c r="BR95" s="328"/>
      <c r="BS95" s="328"/>
      <c r="BT95" s="328"/>
      <c r="BU95" s="332"/>
      <c r="BV95" s="333"/>
      <c r="BW95" s="328"/>
      <c r="BX95" s="328"/>
      <c r="BY95" s="328"/>
      <c r="BZ95" s="328"/>
      <c r="CA95" s="328"/>
    </row>
    <row r="96" spans="1:79" ht="15.75" hidden="1" customHeight="1">
      <c r="A96" s="328"/>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U96" s="332"/>
      <c r="BV96" s="333"/>
      <c r="BW96" s="328"/>
      <c r="BX96" s="328"/>
      <c r="BY96" s="328"/>
      <c r="BZ96" s="328"/>
      <c r="CA96" s="328"/>
    </row>
    <row r="97" spans="1:79" ht="15.75" hidden="1" customHeight="1">
      <c r="A97" s="328"/>
      <c r="B97" s="328"/>
      <c r="C97" s="328"/>
      <c r="D97" s="328"/>
      <c r="E97" s="328"/>
      <c r="F97" s="328"/>
      <c r="G97" s="328"/>
      <c r="H97" s="328"/>
      <c r="I97" s="328"/>
      <c r="J97" s="328"/>
      <c r="K97" s="328"/>
      <c r="L97" s="328"/>
      <c r="M97" s="328"/>
      <c r="N97" s="328"/>
      <c r="O97" s="328"/>
      <c r="P97" s="328"/>
      <c r="Q97" s="328"/>
      <c r="R97" s="328"/>
      <c r="S97" s="328"/>
      <c r="T97" s="328"/>
      <c r="U97" s="328"/>
      <c r="V97" s="328"/>
      <c r="W97" s="328"/>
      <c r="X97" s="328"/>
      <c r="Y97" s="328"/>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32"/>
      <c r="BV97" s="333"/>
      <c r="BW97" s="328"/>
      <c r="BX97" s="328"/>
      <c r="BY97" s="328"/>
      <c r="BZ97" s="328"/>
      <c r="CA97" s="328"/>
    </row>
    <row r="98" spans="1:79" ht="15.75" hidden="1" customHeight="1">
      <c r="A98" s="328"/>
      <c r="B98" s="328"/>
      <c r="C98" s="328"/>
      <c r="D98" s="328"/>
      <c r="E98" s="328"/>
      <c r="F98" s="328"/>
      <c r="G98" s="328"/>
      <c r="H98" s="328"/>
      <c r="I98" s="328"/>
      <c r="J98" s="328"/>
      <c r="K98" s="328"/>
      <c r="L98" s="328"/>
      <c r="M98" s="328"/>
      <c r="N98" s="328"/>
      <c r="O98" s="328"/>
      <c r="P98" s="328"/>
      <c r="Q98" s="328"/>
      <c r="R98" s="328"/>
      <c r="S98" s="328"/>
      <c r="T98" s="328"/>
      <c r="U98" s="328"/>
      <c r="V98" s="328"/>
      <c r="W98" s="328"/>
      <c r="X98" s="328"/>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328"/>
      <c r="BJ98" s="328"/>
      <c r="BK98" s="328"/>
      <c r="BL98" s="328"/>
      <c r="BM98" s="328"/>
      <c r="BN98" s="328"/>
      <c r="BO98" s="328"/>
      <c r="BP98" s="328"/>
      <c r="BQ98" s="328"/>
      <c r="BR98" s="328"/>
      <c r="BS98" s="328"/>
      <c r="BT98" s="328"/>
      <c r="BU98" s="332"/>
      <c r="BV98" s="333"/>
      <c r="BW98" s="328"/>
      <c r="BX98" s="328"/>
      <c r="BY98" s="328"/>
      <c r="BZ98" s="328"/>
      <c r="CA98" s="328"/>
    </row>
    <row r="99" spans="1:79" ht="15.75" hidden="1" customHeight="1">
      <c r="A99" s="328"/>
      <c r="B99" s="328"/>
      <c r="C99" s="328"/>
      <c r="D99" s="328"/>
      <c r="E99" s="328"/>
      <c r="F99" s="328"/>
      <c r="G99" s="328"/>
      <c r="H99" s="328"/>
      <c r="I99" s="328"/>
      <c r="J99" s="328"/>
      <c r="K99" s="328"/>
      <c r="L99" s="328"/>
      <c r="M99" s="328"/>
      <c r="N99" s="328"/>
      <c r="O99" s="328"/>
      <c r="P99" s="328"/>
      <c r="Q99" s="328"/>
      <c r="R99" s="328"/>
      <c r="S99" s="328"/>
      <c r="T99" s="328"/>
      <c r="U99" s="328"/>
      <c r="V99" s="328"/>
      <c r="W99" s="328"/>
      <c r="X99" s="328"/>
      <c r="Y99" s="328"/>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U99" s="332"/>
      <c r="BV99" s="333"/>
      <c r="BW99" s="328"/>
      <c r="BX99" s="328"/>
      <c r="BY99" s="328"/>
      <c r="BZ99" s="328"/>
      <c r="CA99" s="328"/>
    </row>
    <row r="100" spans="1:79" ht="15.75" hidden="1" customHeight="1">
      <c r="A100" s="328"/>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32"/>
      <c r="BV100" s="333"/>
      <c r="BW100" s="328"/>
      <c r="BX100" s="328"/>
      <c r="BY100" s="328"/>
      <c r="BZ100" s="328"/>
      <c r="CA100" s="328"/>
    </row>
    <row r="101" spans="1:79" ht="15.75" hidden="1" customHeight="1">
      <c r="A101" s="328"/>
      <c r="B101" s="328"/>
      <c r="C101" s="328"/>
      <c r="D101" s="328"/>
      <c r="E101" s="328"/>
      <c r="F101" s="328"/>
      <c r="G101" s="328"/>
      <c r="H101" s="328"/>
      <c r="I101" s="328"/>
      <c r="J101" s="328"/>
      <c r="K101" s="328"/>
      <c r="L101" s="328"/>
      <c r="M101" s="328"/>
      <c r="N101" s="328"/>
      <c r="O101" s="328"/>
      <c r="P101" s="328"/>
      <c r="Q101" s="328"/>
      <c r="R101" s="328"/>
      <c r="S101" s="328"/>
      <c r="T101" s="328"/>
      <c r="U101" s="328"/>
      <c r="V101" s="328"/>
      <c r="W101" s="328"/>
      <c r="X101" s="328"/>
      <c r="Y101" s="328"/>
      <c r="Z101" s="328"/>
      <c r="AA101" s="328"/>
      <c r="AB101" s="32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328"/>
      <c r="BI101" s="328"/>
      <c r="BJ101" s="328"/>
      <c r="BK101" s="328"/>
      <c r="BL101" s="328"/>
      <c r="BM101" s="328"/>
      <c r="BN101" s="328"/>
      <c r="BO101" s="328"/>
      <c r="BP101" s="328"/>
      <c r="BQ101" s="328"/>
      <c r="BR101" s="328"/>
      <c r="BS101" s="328"/>
      <c r="BT101" s="328"/>
      <c r="BU101" s="332"/>
      <c r="BV101" s="333"/>
      <c r="BW101" s="328"/>
      <c r="BX101" s="328"/>
      <c r="BY101" s="328"/>
      <c r="BZ101" s="328"/>
      <c r="CA101" s="328"/>
    </row>
    <row r="102" spans="1:79" ht="15.75" hidden="1" customHeight="1">
      <c r="A102" s="328"/>
      <c r="B102" s="328"/>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32"/>
      <c r="BV102" s="333"/>
      <c r="BW102" s="328"/>
      <c r="BX102" s="328"/>
      <c r="BY102" s="328"/>
      <c r="BZ102" s="328"/>
      <c r="CA102" s="328"/>
    </row>
    <row r="103" spans="1:79" ht="15.75" hidden="1" customHeight="1">
      <c r="A103" s="328"/>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32"/>
      <c r="BV103" s="333"/>
      <c r="BW103" s="328"/>
      <c r="BX103" s="328"/>
      <c r="BY103" s="328"/>
      <c r="BZ103" s="328"/>
      <c r="CA103" s="328"/>
    </row>
    <row r="104" spans="1:79" ht="15.75" hidden="1" customHeight="1">
      <c r="A104" s="328"/>
      <c r="B104" s="328"/>
      <c r="C104" s="328"/>
      <c r="D104" s="328"/>
      <c r="E104" s="328"/>
      <c r="F104" s="328"/>
      <c r="G104" s="328"/>
      <c r="H104" s="328"/>
      <c r="I104" s="328"/>
      <c r="J104" s="328"/>
      <c r="K104" s="328"/>
      <c r="L104" s="328"/>
      <c r="M104" s="328"/>
      <c r="N104" s="328"/>
      <c r="O104" s="328"/>
      <c r="P104" s="328"/>
      <c r="Q104" s="328"/>
      <c r="R104" s="328"/>
      <c r="S104" s="328"/>
      <c r="T104" s="328"/>
      <c r="U104" s="328"/>
      <c r="V104" s="328"/>
      <c r="W104" s="328"/>
      <c r="X104" s="328"/>
      <c r="Y104" s="328"/>
      <c r="Z104" s="328"/>
      <c r="AA104" s="328"/>
      <c r="AB104" s="32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328"/>
      <c r="BI104" s="328"/>
      <c r="BJ104" s="328"/>
      <c r="BK104" s="328"/>
      <c r="BL104" s="328"/>
      <c r="BM104" s="328"/>
      <c r="BN104" s="328"/>
      <c r="BO104" s="328"/>
      <c r="BP104" s="328"/>
      <c r="BQ104" s="328"/>
      <c r="BR104" s="328"/>
      <c r="BS104" s="328"/>
      <c r="BT104" s="328"/>
      <c r="BU104" s="332"/>
      <c r="BV104" s="333"/>
      <c r="BW104" s="328"/>
      <c r="BX104" s="328"/>
      <c r="BY104" s="328"/>
      <c r="BZ104" s="328"/>
      <c r="CA104" s="328"/>
    </row>
    <row r="105" spans="1:79" ht="15.75" hidden="1" customHeight="1">
      <c r="A105" s="328"/>
      <c r="B105" s="328"/>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32"/>
      <c r="BV105" s="333"/>
      <c r="BW105" s="328"/>
      <c r="BX105" s="328"/>
      <c r="BY105" s="328"/>
      <c r="BZ105" s="328"/>
      <c r="CA105" s="328"/>
    </row>
    <row r="106" spans="1:79" ht="15.75" hidden="1" customHeight="1">
      <c r="A106" s="328"/>
      <c r="B106" s="328"/>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32"/>
      <c r="BV106" s="333"/>
      <c r="BW106" s="328"/>
      <c r="BX106" s="328"/>
      <c r="BY106" s="328"/>
      <c r="BZ106" s="328"/>
      <c r="CA106" s="328"/>
    </row>
    <row r="107" spans="1:79" ht="15.75" hidden="1" customHeight="1">
      <c r="A107" s="328"/>
      <c r="B107" s="328"/>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32"/>
      <c r="BV107" s="333"/>
      <c r="BW107" s="328"/>
      <c r="BX107" s="328"/>
      <c r="BY107" s="328"/>
      <c r="BZ107" s="328"/>
      <c r="CA107" s="328"/>
    </row>
    <row r="108" spans="1:79" ht="15.75" hidden="1" customHeight="1">
      <c r="A108" s="328"/>
      <c r="B108" s="328"/>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32"/>
      <c r="BV108" s="333"/>
      <c r="BW108" s="328"/>
      <c r="BX108" s="328"/>
      <c r="BY108" s="328"/>
      <c r="BZ108" s="328"/>
      <c r="CA108" s="328"/>
    </row>
    <row r="109" spans="1:79" ht="15.75" hidden="1" customHeight="1">
      <c r="A109" s="328"/>
      <c r="B109" s="328"/>
      <c r="C109" s="328"/>
      <c r="D109" s="328"/>
      <c r="E109" s="328"/>
      <c r="F109" s="328"/>
      <c r="G109" s="328"/>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32"/>
      <c r="BV109" s="333"/>
      <c r="BW109" s="328"/>
      <c r="BX109" s="328"/>
      <c r="BY109" s="328"/>
      <c r="BZ109" s="328"/>
      <c r="CA109" s="328"/>
    </row>
    <row r="110" spans="1:79" ht="15.75" hidden="1" customHeight="1">
      <c r="A110" s="328"/>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32"/>
      <c r="BV110" s="333"/>
      <c r="BW110" s="328"/>
      <c r="BX110" s="328"/>
      <c r="BY110" s="328"/>
      <c r="BZ110" s="328"/>
      <c r="CA110" s="328"/>
    </row>
    <row r="111" spans="1:79" ht="15.75" hidden="1" customHeight="1">
      <c r="A111" s="328"/>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32"/>
      <c r="BV111" s="333"/>
      <c r="BW111" s="328"/>
      <c r="BX111" s="328"/>
      <c r="BY111" s="328"/>
      <c r="BZ111" s="328"/>
      <c r="CA111" s="328"/>
    </row>
    <row r="112" spans="1:79" ht="15.75" hidden="1" customHeight="1">
      <c r="A112" s="328"/>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32"/>
      <c r="BV112" s="333"/>
      <c r="BW112" s="328"/>
      <c r="BX112" s="328"/>
      <c r="BY112" s="328"/>
      <c r="BZ112" s="328"/>
      <c r="CA112" s="328"/>
    </row>
    <row r="113" spans="1:79" ht="15.75" hidden="1" customHeight="1">
      <c r="A113" s="328"/>
      <c r="B113" s="328"/>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32"/>
      <c r="BV113" s="333"/>
      <c r="BW113" s="328"/>
      <c r="BX113" s="328"/>
      <c r="BY113" s="328"/>
      <c r="BZ113" s="328"/>
      <c r="CA113" s="328"/>
    </row>
    <row r="114" spans="1:79" ht="15.75" hidden="1" customHeight="1">
      <c r="A114" s="328"/>
      <c r="B114" s="328"/>
      <c r="C114" s="328"/>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332"/>
      <c r="BV114" s="333"/>
      <c r="BW114" s="328"/>
      <c r="BX114" s="328"/>
      <c r="BY114" s="328"/>
      <c r="BZ114" s="328"/>
      <c r="CA114" s="328"/>
    </row>
    <row r="115" spans="1:79" ht="15.75" hidden="1" customHeight="1">
      <c r="A115" s="328"/>
      <c r="B115" s="328"/>
      <c r="C115" s="328"/>
      <c r="D115" s="328"/>
      <c r="E115" s="328"/>
      <c r="F115" s="328"/>
      <c r="G115" s="328"/>
      <c r="H115" s="328"/>
      <c r="I115" s="328"/>
      <c r="J115" s="328"/>
      <c r="K115" s="328"/>
      <c r="L115" s="328"/>
      <c r="M115" s="328"/>
      <c r="N115" s="328"/>
      <c r="O115" s="328"/>
      <c r="P115" s="328"/>
      <c r="Q115" s="328"/>
      <c r="R115" s="328"/>
      <c r="S115" s="328"/>
      <c r="T115" s="328"/>
      <c r="U115" s="328"/>
      <c r="V115" s="328"/>
      <c r="W115" s="328"/>
      <c r="X115" s="328"/>
      <c r="Y115" s="328"/>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c r="BP115" s="328"/>
      <c r="BQ115" s="328"/>
      <c r="BR115" s="328"/>
      <c r="BS115" s="328"/>
      <c r="BT115" s="328"/>
      <c r="BU115" s="332"/>
      <c r="BV115" s="333"/>
      <c r="BW115" s="328"/>
      <c r="BX115" s="328"/>
      <c r="BY115" s="328"/>
      <c r="BZ115" s="328"/>
      <c r="CA115" s="328"/>
    </row>
    <row r="116" spans="1:79" ht="15.75" customHeight="1">
      <c r="A116" s="328"/>
      <c r="B116" s="328"/>
      <c r="C116" s="328"/>
      <c r="D116" s="328"/>
      <c r="E116" s="328"/>
      <c r="F116" s="328"/>
      <c r="G116" s="328"/>
      <c r="H116" s="328"/>
      <c r="I116" s="328"/>
      <c r="J116" s="328"/>
      <c r="K116" s="328"/>
      <c r="L116" s="328"/>
      <c r="M116" s="328"/>
      <c r="N116" s="328"/>
      <c r="O116" s="328"/>
      <c r="P116" s="328"/>
      <c r="Q116" s="328"/>
      <c r="R116" s="328"/>
      <c r="S116" s="328"/>
      <c r="T116" s="328"/>
      <c r="U116" s="328"/>
      <c r="V116" s="328"/>
      <c r="W116" s="328"/>
      <c r="X116" s="328"/>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32"/>
      <c r="BV116" s="333"/>
      <c r="BW116" s="328"/>
      <c r="BX116" s="328"/>
      <c r="BY116" s="328"/>
      <c r="BZ116" s="328"/>
      <c r="CA116" s="328"/>
    </row>
    <row r="117" spans="1:79" ht="15.75" customHeight="1">
      <c r="A117" s="328"/>
      <c r="B117" s="328"/>
      <c r="C117" s="328"/>
      <c r="D117" s="328"/>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U117" s="332"/>
      <c r="BV117" s="333"/>
      <c r="BW117" s="328"/>
      <c r="BX117" s="328"/>
      <c r="BY117" s="328"/>
      <c r="BZ117" s="328"/>
      <c r="CA117" s="328"/>
    </row>
    <row r="118" spans="1:79" ht="15.75" customHeight="1">
      <c r="A118" s="328"/>
      <c r="B118" s="328"/>
      <c r="C118" s="328"/>
      <c r="D118" s="328"/>
      <c r="E118" s="328"/>
      <c r="F118" s="328"/>
      <c r="G118" s="328"/>
      <c r="H118" s="328"/>
      <c r="I118" s="328"/>
      <c r="J118" s="328"/>
      <c r="K118" s="328"/>
      <c r="L118" s="328"/>
      <c r="M118" s="328"/>
      <c r="N118" s="328"/>
      <c r="O118" s="328"/>
      <c r="P118" s="328"/>
      <c r="Q118" s="328"/>
      <c r="R118" s="328"/>
      <c r="S118" s="328"/>
      <c r="T118" s="328"/>
      <c r="U118" s="328"/>
      <c r="V118" s="328"/>
      <c r="W118" s="328"/>
      <c r="X118" s="328"/>
      <c r="Y118" s="328"/>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32"/>
      <c r="BV118" s="333"/>
      <c r="BW118" s="328"/>
      <c r="BX118" s="328"/>
      <c r="BY118" s="328"/>
      <c r="BZ118" s="328"/>
      <c r="CA118" s="328"/>
    </row>
    <row r="119" spans="1:79" ht="15.75" customHeight="1">
      <c r="A119" s="328"/>
      <c r="B119" s="328"/>
      <c r="C119" s="328"/>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U119" s="332"/>
      <c r="BV119" s="333"/>
      <c r="BW119" s="328"/>
      <c r="BX119" s="328"/>
      <c r="BY119" s="328"/>
      <c r="BZ119" s="328"/>
      <c r="CA119" s="328"/>
    </row>
    <row r="120" spans="1:79" ht="15.75" customHeight="1">
      <c r="A120" s="328"/>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c r="BP120" s="328"/>
      <c r="BQ120" s="328"/>
      <c r="BR120" s="328"/>
      <c r="BS120" s="328"/>
      <c r="BT120" s="328"/>
      <c r="BU120" s="332"/>
      <c r="BV120" s="333"/>
      <c r="BW120" s="328"/>
      <c r="BX120" s="328"/>
      <c r="BY120" s="328"/>
      <c r="BZ120" s="328"/>
      <c r="CA120" s="328"/>
    </row>
    <row r="121" spans="1:79" ht="15.75" customHeight="1">
      <c r="A121" s="328"/>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U121" s="332"/>
      <c r="BV121" s="333"/>
      <c r="BW121" s="328"/>
      <c r="BX121" s="328"/>
      <c r="BY121" s="328"/>
      <c r="BZ121" s="328"/>
      <c r="CA121" s="328"/>
    </row>
    <row r="122" spans="1:79" ht="15.75" customHeight="1">
      <c r="A122" s="328"/>
      <c r="B122" s="328"/>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U122" s="332"/>
      <c r="BV122" s="333"/>
      <c r="BW122" s="328"/>
      <c r="BX122" s="328"/>
      <c r="BY122" s="328"/>
      <c r="BZ122" s="328"/>
      <c r="CA122" s="328"/>
    </row>
    <row r="123" spans="1:79" ht="15.75" customHeight="1">
      <c r="A123" s="328"/>
      <c r="B123" s="328"/>
      <c r="C123" s="328"/>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c r="BP123" s="328"/>
      <c r="BQ123" s="328"/>
      <c r="BR123" s="328"/>
      <c r="BS123" s="328"/>
      <c r="BT123" s="328"/>
      <c r="BU123" s="332"/>
      <c r="BV123" s="333"/>
      <c r="BW123" s="328"/>
      <c r="BX123" s="328"/>
      <c r="BY123" s="328"/>
      <c r="BZ123" s="328"/>
      <c r="CA123" s="328"/>
    </row>
    <row r="124" spans="1:79" ht="15.75" customHeight="1">
      <c r="A124" s="328"/>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H124" s="328"/>
      <c r="BI124" s="328"/>
      <c r="BJ124" s="328"/>
      <c r="BK124" s="328"/>
      <c r="BL124" s="328"/>
      <c r="BM124" s="328"/>
      <c r="BN124" s="328"/>
      <c r="BO124" s="328"/>
      <c r="BP124" s="328"/>
      <c r="BQ124" s="328"/>
      <c r="BR124" s="328"/>
      <c r="BS124" s="328"/>
      <c r="BT124" s="328"/>
      <c r="BU124" s="332"/>
      <c r="BV124" s="333"/>
      <c r="BW124" s="328"/>
      <c r="BX124" s="328"/>
      <c r="BY124" s="328"/>
      <c r="BZ124" s="328"/>
      <c r="CA124" s="328"/>
    </row>
    <row r="125" spans="1:79" ht="15.75" customHeight="1">
      <c r="A125" s="328"/>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c r="AT125" s="328"/>
      <c r="AU125" s="328"/>
      <c r="AV125" s="328"/>
      <c r="AW125" s="328"/>
      <c r="AX125" s="328"/>
      <c r="AY125" s="328"/>
      <c r="AZ125" s="328"/>
      <c r="BA125" s="328"/>
      <c r="BB125" s="328"/>
      <c r="BC125" s="328"/>
      <c r="BD125" s="328"/>
      <c r="BE125" s="328"/>
      <c r="BF125" s="328"/>
      <c r="BG125" s="328"/>
      <c r="BH125" s="328"/>
      <c r="BI125" s="328"/>
      <c r="BJ125" s="328"/>
      <c r="BK125" s="328"/>
      <c r="BL125" s="328"/>
      <c r="BM125" s="328"/>
      <c r="BN125" s="328"/>
      <c r="BO125" s="328"/>
      <c r="BP125" s="328"/>
      <c r="BQ125" s="328"/>
      <c r="BR125" s="328"/>
      <c r="BS125" s="328"/>
      <c r="BT125" s="328"/>
      <c r="BU125" s="332"/>
      <c r="BV125" s="333"/>
      <c r="BW125" s="328"/>
      <c r="BX125" s="328"/>
      <c r="BY125" s="328"/>
      <c r="BZ125" s="328"/>
      <c r="CA125" s="328"/>
    </row>
    <row r="126" spans="1:79" ht="15.75" customHeight="1">
      <c r="A126" s="328"/>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U126" s="332"/>
      <c r="BV126" s="333"/>
      <c r="BW126" s="328"/>
      <c r="BX126" s="328"/>
      <c r="BY126" s="328"/>
      <c r="BZ126" s="328"/>
      <c r="CA126" s="328"/>
    </row>
    <row r="127" spans="1:79" ht="15.75" customHeight="1">
      <c r="A127" s="328"/>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U127" s="332"/>
      <c r="BV127" s="333"/>
      <c r="BW127" s="328"/>
      <c r="BX127" s="328"/>
      <c r="BY127" s="328"/>
      <c r="BZ127" s="328"/>
      <c r="CA127" s="328"/>
    </row>
    <row r="128" spans="1:79" ht="15.75" customHeight="1">
      <c r="A128" s="328"/>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32"/>
      <c r="BV128" s="333"/>
      <c r="BW128" s="328"/>
      <c r="BX128" s="328"/>
      <c r="BY128" s="328"/>
      <c r="BZ128" s="328"/>
      <c r="CA128" s="328"/>
    </row>
    <row r="129" spans="1:79" ht="15.75" customHeight="1">
      <c r="A129" s="328"/>
      <c r="B129" s="328"/>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32"/>
      <c r="BV129" s="333"/>
      <c r="BW129" s="328"/>
      <c r="BX129" s="328"/>
      <c r="BY129" s="328"/>
      <c r="BZ129" s="328"/>
      <c r="CA129" s="328"/>
    </row>
    <row r="130" spans="1:79" ht="15.75" customHeight="1">
      <c r="A130" s="328"/>
      <c r="B130" s="328"/>
      <c r="C130" s="328"/>
      <c r="D130" s="328"/>
      <c r="E130" s="328"/>
      <c r="F130" s="328"/>
      <c r="G130" s="328"/>
      <c r="H130" s="328"/>
      <c r="I130" s="328"/>
      <c r="J130" s="328"/>
      <c r="K130" s="328"/>
      <c r="L130" s="328"/>
      <c r="M130" s="328"/>
      <c r="N130" s="328"/>
      <c r="O130" s="328"/>
      <c r="P130" s="328"/>
      <c r="Q130" s="328"/>
      <c r="R130" s="328"/>
      <c r="S130" s="328"/>
      <c r="T130" s="328"/>
      <c r="U130" s="328"/>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U130" s="332"/>
      <c r="BV130" s="333"/>
      <c r="BW130" s="328"/>
      <c r="BX130" s="328"/>
      <c r="BY130" s="328"/>
      <c r="BZ130" s="328"/>
      <c r="CA130" s="328"/>
    </row>
    <row r="131" spans="1:79" ht="15.75" customHeight="1">
      <c r="A131" s="328"/>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U131" s="332"/>
      <c r="BV131" s="333"/>
      <c r="BW131" s="328"/>
      <c r="BX131" s="328"/>
      <c r="BY131" s="328"/>
      <c r="BZ131" s="328"/>
      <c r="CA131" s="328"/>
    </row>
    <row r="132" spans="1:79" ht="15.75" customHeight="1">
      <c r="A132" s="328"/>
      <c r="B132" s="328"/>
      <c r="C132" s="328"/>
      <c r="D132" s="328"/>
      <c r="E132" s="328"/>
      <c r="F132" s="328"/>
      <c r="G132" s="328"/>
      <c r="H132" s="328"/>
      <c r="I132" s="328"/>
      <c r="J132" s="328"/>
      <c r="K132" s="328"/>
      <c r="L132" s="328"/>
      <c r="M132" s="328"/>
      <c r="N132" s="328"/>
      <c r="O132" s="328"/>
      <c r="P132" s="328"/>
      <c r="Q132" s="328"/>
      <c r="R132" s="328"/>
      <c r="S132" s="328"/>
      <c r="T132" s="328"/>
      <c r="U132" s="328"/>
      <c r="V132" s="328"/>
      <c r="W132" s="328"/>
      <c r="X132" s="328"/>
      <c r="Y132" s="328"/>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U132" s="332"/>
      <c r="BV132" s="333"/>
      <c r="BW132" s="328"/>
      <c r="BX132" s="328"/>
      <c r="BY132" s="328"/>
      <c r="BZ132" s="328"/>
      <c r="CA132" s="328"/>
    </row>
    <row r="133" spans="1:79" ht="15.75" customHeight="1">
      <c r="A133" s="328"/>
      <c r="B133" s="328"/>
      <c r="C133" s="328"/>
      <c r="D133" s="328"/>
      <c r="E133" s="328"/>
      <c r="F133" s="328"/>
      <c r="G133" s="328"/>
      <c r="H133" s="328"/>
      <c r="I133" s="328"/>
      <c r="J133" s="328"/>
      <c r="K133" s="328"/>
      <c r="L133" s="328"/>
      <c r="M133" s="328"/>
      <c r="N133" s="328"/>
      <c r="O133" s="328"/>
      <c r="P133" s="328"/>
      <c r="Q133" s="328"/>
      <c r="R133" s="328"/>
      <c r="S133" s="328"/>
      <c r="T133" s="328"/>
      <c r="U133" s="328"/>
      <c r="V133" s="328"/>
      <c r="W133" s="328"/>
      <c r="X133" s="328"/>
      <c r="Y133" s="328"/>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c r="AT133" s="328"/>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U133" s="332"/>
      <c r="BV133" s="333"/>
      <c r="BW133" s="328"/>
      <c r="BX133" s="328"/>
      <c r="BY133" s="328"/>
      <c r="BZ133" s="328"/>
      <c r="CA133" s="328"/>
    </row>
    <row r="134" spans="1:79" ht="15.75" customHeight="1">
      <c r="A134" s="328"/>
      <c r="B134" s="328"/>
      <c r="C134" s="328"/>
      <c r="D134" s="328"/>
      <c r="E134" s="328"/>
      <c r="F134" s="328"/>
      <c r="G134" s="328"/>
      <c r="H134" s="328"/>
      <c r="I134" s="328"/>
      <c r="J134" s="328"/>
      <c r="K134" s="328"/>
      <c r="L134" s="328"/>
      <c r="M134" s="328"/>
      <c r="N134" s="328"/>
      <c r="O134" s="328"/>
      <c r="P134" s="328"/>
      <c r="Q134" s="328"/>
      <c r="R134" s="328"/>
      <c r="S134" s="328"/>
      <c r="T134" s="328"/>
      <c r="U134" s="328"/>
      <c r="V134" s="328"/>
      <c r="W134" s="328"/>
      <c r="X134" s="328"/>
      <c r="Y134" s="328"/>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U134" s="332"/>
      <c r="BV134" s="333"/>
      <c r="BW134" s="328"/>
      <c r="BX134" s="328"/>
      <c r="BY134" s="328"/>
      <c r="BZ134" s="328"/>
      <c r="CA134" s="328"/>
    </row>
    <row r="135" spans="1:79" ht="15.75" customHeight="1">
      <c r="A135" s="328"/>
      <c r="B135" s="328"/>
      <c r="C135" s="328"/>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c r="AT135" s="328"/>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U135" s="332"/>
      <c r="BV135" s="333"/>
      <c r="BW135" s="328"/>
      <c r="BX135" s="328"/>
      <c r="BY135" s="328"/>
      <c r="BZ135" s="328"/>
      <c r="CA135" s="328"/>
    </row>
    <row r="136" spans="1:79" ht="15.75" customHeight="1">
      <c r="A136" s="328"/>
      <c r="B136" s="328"/>
      <c r="C136" s="328"/>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32"/>
      <c r="BV136" s="333"/>
      <c r="BW136" s="328"/>
      <c r="BX136" s="328"/>
      <c r="BY136" s="328"/>
      <c r="BZ136" s="328"/>
      <c r="CA136" s="328"/>
    </row>
    <row r="137" spans="1:79" ht="15.75" customHeight="1">
      <c r="A137" s="328"/>
      <c r="B137" s="328"/>
      <c r="C137" s="328"/>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32"/>
      <c r="BV137" s="333"/>
      <c r="BW137" s="328"/>
      <c r="BX137" s="328"/>
      <c r="BY137" s="328"/>
      <c r="BZ137" s="328"/>
      <c r="CA137" s="328"/>
    </row>
    <row r="138" spans="1:79" ht="15.75" customHeight="1">
      <c r="A138" s="328"/>
      <c r="B138" s="328"/>
      <c r="C138" s="328"/>
      <c r="D138" s="328"/>
      <c r="E138" s="328"/>
      <c r="F138" s="328"/>
      <c r="G138" s="328"/>
      <c r="H138" s="328"/>
      <c r="I138" s="328"/>
      <c r="J138" s="328"/>
      <c r="K138" s="328"/>
      <c r="L138" s="328"/>
      <c r="M138" s="328"/>
      <c r="N138" s="328"/>
      <c r="O138" s="328"/>
      <c r="P138" s="328"/>
      <c r="Q138" s="328"/>
      <c r="R138" s="328"/>
      <c r="S138" s="328"/>
      <c r="T138" s="328"/>
      <c r="U138" s="328"/>
      <c r="V138" s="328"/>
      <c r="W138" s="328"/>
      <c r="X138" s="328"/>
      <c r="Y138" s="328"/>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32"/>
      <c r="BV138" s="333"/>
      <c r="BW138" s="328"/>
      <c r="BX138" s="328"/>
      <c r="BY138" s="328"/>
      <c r="BZ138" s="328"/>
      <c r="CA138" s="328"/>
    </row>
    <row r="139" spans="1:79" ht="15.75" customHeight="1">
      <c r="A139" s="328"/>
      <c r="B139" s="328"/>
      <c r="C139" s="328"/>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32"/>
      <c r="BV139" s="333"/>
      <c r="BW139" s="328"/>
      <c r="BX139" s="328"/>
      <c r="BY139" s="328"/>
      <c r="BZ139" s="328"/>
      <c r="CA139" s="328"/>
    </row>
    <row r="140" spans="1:79" ht="15.75" customHeight="1">
      <c r="A140" s="328"/>
      <c r="B140" s="328"/>
      <c r="C140" s="328"/>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32"/>
      <c r="BV140" s="333"/>
      <c r="BW140" s="328"/>
      <c r="BX140" s="328"/>
      <c r="BY140" s="328"/>
      <c r="BZ140" s="328"/>
      <c r="CA140" s="328"/>
    </row>
    <row r="141" spans="1:79" ht="15.75" customHeight="1">
      <c r="A141" s="328"/>
      <c r="B141" s="328"/>
      <c r="C141" s="328"/>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U141" s="332"/>
      <c r="BV141" s="333"/>
      <c r="BW141" s="328"/>
      <c r="BX141" s="328"/>
      <c r="BY141" s="328"/>
      <c r="BZ141" s="328"/>
      <c r="CA141" s="328"/>
    </row>
    <row r="142" spans="1:79" ht="15.75" customHeight="1">
      <c r="A142" s="328"/>
      <c r="B142" s="328"/>
      <c r="C142" s="328"/>
      <c r="D142" s="328"/>
      <c r="E142" s="328"/>
      <c r="F142" s="328"/>
      <c r="G142" s="328"/>
      <c r="H142" s="328"/>
      <c r="I142" s="328"/>
      <c r="J142" s="328"/>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U142" s="332"/>
      <c r="BV142" s="333"/>
      <c r="BW142" s="328"/>
      <c r="BX142" s="328"/>
      <c r="BY142" s="328"/>
      <c r="BZ142" s="328"/>
      <c r="CA142" s="328"/>
    </row>
    <row r="143" spans="1:79" ht="15.75" customHeight="1">
      <c r="A143" s="328"/>
      <c r="B143" s="328"/>
      <c r="C143" s="328"/>
      <c r="D143" s="328"/>
      <c r="E143" s="328"/>
      <c r="F143" s="328"/>
      <c r="G143" s="328"/>
      <c r="H143" s="328"/>
      <c r="I143" s="328"/>
      <c r="J143" s="328"/>
      <c r="K143" s="328"/>
      <c r="L143" s="328"/>
      <c r="M143" s="328"/>
      <c r="N143" s="328"/>
      <c r="O143" s="328"/>
      <c r="P143" s="328"/>
      <c r="Q143" s="328"/>
      <c r="R143" s="328"/>
      <c r="S143" s="328"/>
      <c r="T143" s="328"/>
      <c r="U143" s="328"/>
      <c r="V143" s="328"/>
      <c r="W143" s="328"/>
      <c r="X143" s="328"/>
      <c r="Y143" s="328"/>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U143" s="332"/>
      <c r="BV143" s="333"/>
      <c r="BW143" s="328"/>
      <c r="BX143" s="328"/>
      <c r="BY143" s="328"/>
      <c r="BZ143" s="328"/>
      <c r="CA143" s="328"/>
    </row>
    <row r="144" spans="1:79" ht="15.75" customHeight="1">
      <c r="A144" s="328"/>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328"/>
      <c r="AF144" s="328"/>
      <c r="AG144" s="328"/>
      <c r="AH144" s="328"/>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28"/>
      <c r="BT144" s="328"/>
      <c r="BU144" s="332"/>
      <c r="BV144" s="333"/>
      <c r="BW144" s="328"/>
      <c r="BX144" s="328"/>
      <c r="BY144" s="328"/>
      <c r="BZ144" s="328"/>
      <c r="CA144" s="328"/>
    </row>
    <row r="145" spans="1:79" ht="15.75" customHeight="1">
      <c r="A145" s="328"/>
      <c r="B145" s="328"/>
      <c r="C145" s="328"/>
      <c r="D145" s="328"/>
      <c r="E145" s="328"/>
      <c r="F145" s="328"/>
      <c r="G145" s="328"/>
      <c r="H145" s="328"/>
      <c r="I145" s="328"/>
      <c r="J145" s="328"/>
      <c r="K145" s="328"/>
      <c r="L145" s="328"/>
      <c r="M145" s="328"/>
      <c r="N145" s="328"/>
      <c r="O145" s="328"/>
      <c r="P145" s="328"/>
      <c r="Q145" s="328"/>
      <c r="R145" s="328"/>
      <c r="S145" s="328"/>
      <c r="T145" s="328"/>
      <c r="U145" s="328"/>
      <c r="V145" s="328"/>
      <c r="W145" s="328"/>
      <c r="X145" s="328"/>
      <c r="Y145" s="328"/>
      <c r="Z145" s="328"/>
      <c r="AA145" s="328"/>
      <c r="AB145" s="32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8"/>
      <c r="AW145" s="328"/>
      <c r="AX145" s="328"/>
      <c r="AY145" s="328"/>
      <c r="AZ145" s="328"/>
      <c r="BA145" s="328"/>
      <c r="BB145" s="328"/>
      <c r="BC145" s="328"/>
      <c r="BD145" s="328"/>
      <c r="BE145" s="328"/>
      <c r="BF145" s="328"/>
      <c r="BG145" s="328"/>
      <c r="BH145" s="328"/>
      <c r="BI145" s="328"/>
      <c r="BJ145" s="328"/>
      <c r="BK145" s="328"/>
      <c r="BL145" s="328"/>
      <c r="BM145" s="328"/>
      <c r="BN145" s="328"/>
      <c r="BO145" s="328"/>
      <c r="BP145" s="328"/>
      <c r="BQ145" s="328"/>
      <c r="BR145" s="328"/>
      <c r="BS145" s="328"/>
      <c r="BT145" s="328"/>
      <c r="BU145" s="332"/>
      <c r="BV145" s="333"/>
      <c r="BW145" s="328"/>
      <c r="BX145" s="328"/>
      <c r="BY145" s="328"/>
      <c r="BZ145" s="328"/>
      <c r="CA145" s="328"/>
    </row>
    <row r="146" spans="1:79" ht="15.75" customHeight="1">
      <c r="A146" s="328"/>
      <c r="B146" s="328"/>
      <c r="C146" s="328"/>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328"/>
      <c r="BI146" s="328"/>
      <c r="BJ146" s="328"/>
      <c r="BK146" s="328"/>
      <c r="BL146" s="328"/>
      <c r="BM146" s="328"/>
      <c r="BN146" s="328"/>
      <c r="BO146" s="328"/>
      <c r="BP146" s="328"/>
      <c r="BQ146" s="328"/>
      <c r="BR146" s="328"/>
      <c r="BS146" s="328"/>
      <c r="BT146" s="328"/>
      <c r="BU146" s="332"/>
      <c r="BV146" s="333"/>
      <c r="BW146" s="328"/>
      <c r="BX146" s="328"/>
      <c r="BY146" s="328"/>
      <c r="BZ146" s="328"/>
      <c r="CA146" s="328"/>
    </row>
    <row r="147" spans="1:79" ht="15.75" customHeight="1">
      <c r="A147" s="328"/>
      <c r="B147" s="328"/>
      <c r="C147" s="328"/>
      <c r="D147" s="328"/>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328"/>
      <c r="AC147" s="328"/>
      <c r="AD147" s="328"/>
      <c r="AE147" s="328"/>
      <c r="AF147" s="328"/>
      <c r="AG147" s="328"/>
      <c r="AH147" s="328"/>
      <c r="AI147" s="328"/>
      <c r="AJ147" s="328"/>
      <c r="AK147" s="328"/>
      <c r="AL147" s="328"/>
      <c r="AM147" s="328"/>
      <c r="AN147" s="328"/>
      <c r="AO147" s="328"/>
      <c r="AP147" s="328"/>
      <c r="AQ147" s="328"/>
      <c r="AR147" s="328"/>
      <c r="AS147" s="328"/>
      <c r="AT147" s="328"/>
      <c r="AU147" s="328"/>
      <c r="AV147" s="328"/>
      <c r="AW147" s="328"/>
      <c r="AX147" s="328"/>
      <c r="AY147" s="328"/>
      <c r="AZ147" s="328"/>
      <c r="BA147" s="328"/>
      <c r="BB147" s="328"/>
      <c r="BC147" s="328"/>
      <c r="BD147" s="328"/>
      <c r="BE147" s="328"/>
      <c r="BF147" s="328"/>
      <c r="BG147" s="328"/>
      <c r="BH147" s="328"/>
      <c r="BI147" s="328"/>
      <c r="BJ147" s="328"/>
      <c r="BK147" s="328"/>
      <c r="BL147" s="328"/>
      <c r="BM147" s="328"/>
      <c r="BN147" s="328"/>
      <c r="BO147" s="328"/>
      <c r="BP147" s="328"/>
      <c r="BQ147" s="328"/>
      <c r="BR147" s="328"/>
      <c r="BS147" s="328"/>
      <c r="BT147" s="328"/>
      <c r="BU147" s="332"/>
      <c r="BV147" s="333"/>
      <c r="BW147" s="328"/>
      <c r="BX147" s="328"/>
      <c r="BY147" s="328"/>
      <c r="BZ147" s="328"/>
      <c r="CA147" s="328"/>
    </row>
    <row r="148" spans="1:79" ht="15.75" customHeight="1">
      <c r="A148" s="328"/>
      <c r="B148" s="328"/>
      <c r="C148" s="328"/>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328"/>
      <c r="BJ148" s="328"/>
      <c r="BK148" s="328"/>
      <c r="BL148" s="328"/>
      <c r="BM148" s="328"/>
      <c r="BN148" s="328"/>
      <c r="BO148" s="328"/>
      <c r="BP148" s="328"/>
      <c r="BQ148" s="328"/>
      <c r="BR148" s="328"/>
      <c r="BS148" s="328"/>
      <c r="BT148" s="328"/>
      <c r="BU148" s="332"/>
      <c r="BV148" s="333"/>
      <c r="BW148" s="328"/>
      <c r="BX148" s="328"/>
      <c r="BY148" s="328"/>
      <c r="BZ148" s="328"/>
      <c r="CA148" s="328"/>
    </row>
    <row r="149" spans="1:79" ht="15.75" customHeight="1">
      <c r="A149" s="328"/>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28"/>
      <c r="BT149" s="328"/>
      <c r="BU149" s="332"/>
      <c r="BV149" s="333"/>
      <c r="BW149" s="328"/>
      <c r="BX149" s="328"/>
      <c r="BY149" s="328"/>
      <c r="BZ149" s="328"/>
      <c r="CA149" s="328"/>
    </row>
    <row r="150" spans="1:79" ht="15.75" customHeight="1">
      <c r="A150" s="328"/>
      <c r="B150" s="328"/>
      <c r="C150" s="328"/>
      <c r="D150" s="32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c r="AY150" s="328"/>
      <c r="AZ150" s="328"/>
      <c r="BA150" s="328"/>
      <c r="BB150" s="328"/>
      <c r="BC150" s="328"/>
      <c r="BD150" s="328"/>
      <c r="BE150" s="328"/>
      <c r="BF150" s="328"/>
      <c r="BG150" s="328"/>
      <c r="BH150" s="328"/>
      <c r="BI150" s="328"/>
      <c r="BJ150" s="328"/>
      <c r="BK150" s="328"/>
      <c r="BL150" s="328"/>
      <c r="BM150" s="328"/>
      <c r="BN150" s="328"/>
      <c r="BO150" s="328"/>
      <c r="BP150" s="328"/>
      <c r="BQ150" s="328"/>
      <c r="BR150" s="328"/>
      <c r="BS150" s="328"/>
      <c r="BT150" s="328"/>
      <c r="BU150" s="332"/>
      <c r="BV150" s="333"/>
      <c r="BW150" s="328"/>
      <c r="BX150" s="328"/>
      <c r="BY150" s="328"/>
      <c r="BZ150" s="328"/>
      <c r="CA150" s="328"/>
    </row>
    <row r="151" spans="1:79" ht="15.75" customHeight="1">
      <c r="A151" s="328"/>
      <c r="B151" s="328"/>
      <c r="C151" s="328"/>
      <c r="D151" s="328"/>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32"/>
      <c r="BV151" s="333"/>
      <c r="BW151" s="328"/>
      <c r="BX151" s="328"/>
      <c r="BY151" s="328"/>
      <c r="BZ151" s="328"/>
      <c r="CA151" s="328"/>
    </row>
    <row r="152" spans="1:79" ht="15.75" customHeight="1">
      <c r="A152" s="328"/>
      <c r="B152" s="328"/>
      <c r="C152" s="328"/>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8"/>
      <c r="AN152" s="328"/>
      <c r="AO152" s="328"/>
      <c r="AP152" s="328"/>
      <c r="AQ152" s="328"/>
      <c r="AR152" s="328"/>
      <c r="AS152" s="328"/>
      <c r="AT152" s="328"/>
      <c r="AU152" s="328"/>
      <c r="AV152" s="328"/>
      <c r="AW152" s="328"/>
      <c r="AX152" s="328"/>
      <c r="AY152" s="328"/>
      <c r="AZ152" s="328"/>
      <c r="BA152" s="328"/>
      <c r="BB152" s="328"/>
      <c r="BC152" s="328"/>
      <c r="BD152" s="328"/>
      <c r="BE152" s="328"/>
      <c r="BF152" s="328"/>
      <c r="BG152" s="328"/>
      <c r="BH152" s="328"/>
      <c r="BI152" s="328"/>
      <c r="BJ152" s="328"/>
      <c r="BK152" s="328"/>
      <c r="BL152" s="328"/>
      <c r="BM152" s="328"/>
      <c r="BN152" s="328"/>
      <c r="BO152" s="328"/>
      <c r="BP152" s="328"/>
      <c r="BQ152" s="328"/>
      <c r="BR152" s="328"/>
      <c r="BS152" s="328"/>
      <c r="BT152" s="328"/>
      <c r="BU152" s="332"/>
      <c r="BV152" s="333"/>
      <c r="BW152" s="328"/>
      <c r="BX152" s="328"/>
      <c r="BY152" s="328"/>
      <c r="BZ152" s="328"/>
      <c r="CA152" s="328"/>
    </row>
    <row r="153" spans="1:79" ht="15.75" customHeight="1">
      <c r="A153" s="328"/>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328"/>
      <c r="AF153" s="328"/>
      <c r="AG153" s="328"/>
      <c r="AH153" s="328"/>
      <c r="AI153" s="328"/>
      <c r="AJ153" s="328"/>
      <c r="AK153" s="328"/>
      <c r="AL153" s="328"/>
      <c r="AM153" s="328"/>
      <c r="AN153" s="328"/>
      <c r="AO153" s="328"/>
      <c r="AP153" s="328"/>
      <c r="AQ153" s="328"/>
      <c r="AR153" s="328"/>
      <c r="AS153" s="328"/>
      <c r="AT153" s="328"/>
      <c r="AU153" s="328"/>
      <c r="AV153" s="328"/>
      <c r="AW153" s="328"/>
      <c r="AX153" s="328"/>
      <c r="AY153" s="328"/>
      <c r="AZ153" s="328"/>
      <c r="BA153" s="328"/>
      <c r="BB153" s="328"/>
      <c r="BC153" s="328"/>
      <c r="BD153" s="328"/>
      <c r="BE153" s="328"/>
      <c r="BF153" s="328"/>
      <c r="BG153" s="328"/>
      <c r="BH153" s="328"/>
      <c r="BI153" s="328"/>
      <c r="BJ153" s="328"/>
      <c r="BK153" s="328"/>
      <c r="BL153" s="328"/>
      <c r="BM153" s="328"/>
      <c r="BN153" s="328"/>
      <c r="BO153" s="328"/>
      <c r="BP153" s="328"/>
      <c r="BQ153" s="328"/>
      <c r="BR153" s="328"/>
      <c r="BS153" s="328"/>
      <c r="BT153" s="328"/>
      <c r="BU153" s="332"/>
      <c r="BV153" s="333"/>
      <c r="BW153" s="328"/>
      <c r="BX153" s="328"/>
      <c r="BY153" s="328"/>
      <c r="BZ153" s="328"/>
      <c r="CA153" s="328"/>
    </row>
    <row r="154" spans="1:79" ht="15.75" customHeight="1">
      <c r="A154" s="328"/>
      <c r="B154" s="328"/>
      <c r="C154" s="328"/>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32"/>
      <c r="BV154" s="333"/>
      <c r="BW154" s="328"/>
      <c r="BX154" s="328"/>
      <c r="BY154" s="328"/>
      <c r="BZ154" s="328"/>
      <c r="CA154" s="328"/>
    </row>
    <row r="155" spans="1:79" ht="15.75" customHeight="1">
      <c r="A155" s="328"/>
      <c r="B155" s="328"/>
      <c r="C155" s="328"/>
      <c r="D155" s="328"/>
      <c r="E155" s="328"/>
      <c r="F155" s="328"/>
      <c r="G155" s="328"/>
      <c r="H155" s="328"/>
      <c r="I155" s="328"/>
      <c r="J155" s="328"/>
      <c r="K155" s="328"/>
      <c r="L155" s="328"/>
      <c r="M155" s="328"/>
      <c r="N155" s="328"/>
      <c r="O155" s="328"/>
      <c r="P155" s="328"/>
      <c r="Q155" s="328"/>
      <c r="R155" s="328"/>
      <c r="S155" s="328"/>
      <c r="T155" s="328"/>
      <c r="U155" s="328"/>
      <c r="V155" s="328"/>
      <c r="W155" s="328"/>
      <c r="X155" s="328"/>
      <c r="Y155" s="328"/>
      <c r="Z155" s="328"/>
      <c r="AA155" s="328"/>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32"/>
      <c r="BV155" s="333"/>
      <c r="BW155" s="328"/>
      <c r="BX155" s="328"/>
      <c r="BY155" s="328"/>
      <c r="BZ155" s="328"/>
      <c r="CA155" s="328"/>
    </row>
    <row r="156" spans="1:79" ht="15.75" customHeight="1">
      <c r="A156" s="328"/>
      <c r="B156" s="328"/>
      <c r="C156" s="328"/>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32"/>
      <c r="BV156" s="333"/>
      <c r="BW156" s="328"/>
      <c r="BX156" s="328"/>
      <c r="BY156" s="328"/>
      <c r="BZ156" s="328"/>
      <c r="CA156" s="328"/>
    </row>
    <row r="157" spans="1:79" ht="15.75" customHeight="1">
      <c r="A157" s="328"/>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32"/>
      <c r="BV157" s="333"/>
      <c r="BW157" s="328"/>
      <c r="BX157" s="328"/>
      <c r="BY157" s="328"/>
      <c r="BZ157" s="328"/>
      <c r="CA157" s="328"/>
    </row>
    <row r="158" spans="1:79" ht="15.75" customHeight="1">
      <c r="A158" s="328"/>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32"/>
      <c r="BV158" s="333"/>
      <c r="BW158" s="328"/>
      <c r="BX158" s="328"/>
      <c r="BY158" s="328"/>
      <c r="BZ158" s="328"/>
      <c r="CA158" s="328"/>
    </row>
    <row r="159" spans="1:79" ht="15.75" customHeight="1">
      <c r="A159" s="328"/>
      <c r="B159" s="328"/>
      <c r="C159" s="328"/>
      <c r="D159" s="328"/>
      <c r="E159" s="328"/>
      <c r="F159" s="328"/>
      <c r="G159" s="328"/>
      <c r="H159" s="328"/>
      <c r="I159" s="328"/>
      <c r="J159" s="328"/>
      <c r="K159" s="328"/>
      <c r="L159" s="328"/>
      <c r="M159" s="328"/>
      <c r="N159" s="328"/>
      <c r="O159" s="328"/>
      <c r="P159" s="328"/>
      <c r="Q159" s="328"/>
      <c r="R159" s="328"/>
      <c r="S159" s="328"/>
      <c r="T159" s="328"/>
      <c r="U159" s="328"/>
      <c r="V159" s="328"/>
      <c r="W159" s="328"/>
      <c r="X159" s="328"/>
      <c r="Y159" s="328"/>
      <c r="Z159" s="328"/>
      <c r="AA159" s="328"/>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32"/>
      <c r="BV159" s="333"/>
      <c r="BW159" s="328"/>
      <c r="BX159" s="328"/>
      <c r="BY159" s="328"/>
      <c r="BZ159" s="328"/>
      <c r="CA159" s="328"/>
    </row>
    <row r="160" spans="1:79" ht="15.75" customHeight="1">
      <c r="A160" s="328"/>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32"/>
      <c r="BV160" s="333"/>
      <c r="BW160" s="328"/>
      <c r="BX160" s="328"/>
      <c r="BY160" s="328"/>
      <c r="BZ160" s="328"/>
      <c r="CA160" s="328"/>
    </row>
    <row r="161" spans="1:79" ht="15.75" customHeight="1">
      <c r="A161" s="328"/>
      <c r="B161" s="328"/>
      <c r="C161" s="328"/>
      <c r="D161" s="328"/>
      <c r="E161" s="328"/>
      <c r="F161" s="328"/>
      <c r="G161" s="328"/>
      <c r="H161" s="328"/>
      <c r="I161" s="328"/>
      <c r="J161" s="328"/>
      <c r="K161" s="328"/>
      <c r="L161" s="328"/>
      <c r="M161" s="328"/>
      <c r="N161" s="328"/>
      <c r="O161" s="328"/>
      <c r="P161" s="328"/>
      <c r="Q161" s="328"/>
      <c r="R161" s="328"/>
      <c r="S161" s="328"/>
      <c r="T161" s="328"/>
      <c r="U161" s="328"/>
      <c r="V161" s="328"/>
      <c r="W161" s="328"/>
      <c r="X161" s="328"/>
      <c r="Y161" s="328"/>
      <c r="Z161" s="328"/>
      <c r="AA161" s="328"/>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32"/>
      <c r="BV161" s="333"/>
      <c r="BW161" s="328"/>
      <c r="BX161" s="328"/>
      <c r="BY161" s="328"/>
      <c r="BZ161" s="328"/>
      <c r="CA161" s="328"/>
    </row>
    <row r="162" spans="1:79" ht="15.75" customHeight="1">
      <c r="A162" s="328"/>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32"/>
      <c r="BV162" s="333"/>
      <c r="BW162" s="328"/>
      <c r="BX162" s="328"/>
      <c r="BY162" s="328"/>
      <c r="BZ162" s="328"/>
      <c r="CA162" s="328"/>
    </row>
    <row r="163" spans="1:79" ht="15.75" customHeight="1">
      <c r="A163" s="328"/>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32"/>
      <c r="BV163" s="333"/>
      <c r="BW163" s="328"/>
      <c r="BX163" s="328"/>
      <c r="BY163" s="328"/>
      <c r="BZ163" s="328"/>
      <c r="CA163" s="328"/>
    </row>
    <row r="164" spans="1:79" ht="15.75" customHeight="1">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32"/>
      <c r="BV164" s="333"/>
      <c r="BW164" s="328"/>
      <c r="BX164" s="328"/>
      <c r="BY164" s="328"/>
      <c r="BZ164" s="328"/>
      <c r="CA164" s="328"/>
    </row>
    <row r="165" spans="1:79" ht="15.75" customHeight="1">
      <c r="A165" s="328"/>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32"/>
      <c r="BV165" s="333"/>
      <c r="BW165" s="328"/>
      <c r="BX165" s="328"/>
      <c r="BY165" s="328"/>
      <c r="BZ165" s="328"/>
      <c r="CA165" s="328"/>
    </row>
    <row r="166" spans="1:79" ht="15.75" customHeight="1">
      <c r="A166" s="328"/>
      <c r="B166" s="328"/>
      <c r="C166" s="328"/>
      <c r="D166" s="328"/>
      <c r="E166" s="328"/>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32"/>
      <c r="BV166" s="333"/>
      <c r="BW166" s="328"/>
      <c r="BX166" s="328"/>
      <c r="BY166" s="328"/>
      <c r="BZ166" s="328"/>
      <c r="CA166" s="328"/>
    </row>
    <row r="167" spans="1:79" ht="15.75" customHeight="1">
      <c r="A167" s="328"/>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32"/>
      <c r="BV167" s="333"/>
      <c r="BW167" s="328"/>
      <c r="BX167" s="328"/>
      <c r="BY167" s="328"/>
      <c r="BZ167" s="328"/>
      <c r="CA167" s="328"/>
    </row>
    <row r="168" spans="1:79" ht="15.75" customHeight="1">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32"/>
      <c r="BV168" s="333"/>
      <c r="BW168" s="328"/>
      <c r="BX168" s="328"/>
      <c r="BY168" s="328"/>
      <c r="BZ168" s="328"/>
      <c r="CA168" s="328"/>
    </row>
    <row r="169" spans="1:79" ht="15.75" customHeight="1">
      <c r="A169" s="328"/>
      <c r="B169" s="328"/>
      <c r="C169" s="328"/>
      <c r="D169" s="328"/>
      <c r="E169" s="328"/>
      <c r="F169" s="328"/>
      <c r="G169" s="328"/>
      <c r="H169" s="328"/>
      <c r="I169" s="328"/>
      <c r="J169" s="328"/>
      <c r="K169" s="328"/>
      <c r="L169" s="328"/>
      <c r="M169" s="328"/>
      <c r="N169" s="328"/>
      <c r="O169" s="328"/>
      <c r="P169" s="328"/>
      <c r="Q169" s="328"/>
      <c r="R169" s="328"/>
      <c r="S169" s="328"/>
      <c r="T169" s="328"/>
      <c r="U169" s="328"/>
      <c r="V169" s="328"/>
      <c r="W169" s="328"/>
      <c r="X169" s="328"/>
      <c r="Y169" s="328"/>
      <c r="Z169" s="328"/>
      <c r="AA169" s="328"/>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32"/>
      <c r="BV169" s="333"/>
      <c r="BW169" s="328"/>
      <c r="BX169" s="328"/>
      <c r="BY169" s="328"/>
      <c r="BZ169" s="328"/>
      <c r="CA169" s="328"/>
    </row>
    <row r="170" spans="1:79" ht="15.75" customHeight="1">
      <c r="A170" s="328"/>
      <c r="B170" s="328"/>
      <c r="C170" s="328"/>
      <c r="D170" s="328"/>
      <c r="E170" s="328"/>
      <c r="F170" s="328"/>
      <c r="G170" s="328"/>
      <c r="H170" s="328"/>
      <c r="I170" s="328"/>
      <c r="J170" s="328"/>
      <c r="K170" s="328"/>
      <c r="L170" s="328"/>
      <c r="M170" s="328"/>
      <c r="N170" s="328"/>
      <c r="O170" s="328"/>
      <c r="P170" s="328"/>
      <c r="Q170" s="328"/>
      <c r="R170" s="328"/>
      <c r="S170" s="328"/>
      <c r="T170" s="328"/>
      <c r="U170" s="328"/>
      <c r="V170" s="328"/>
      <c r="W170" s="328"/>
      <c r="X170" s="328"/>
      <c r="Y170" s="328"/>
      <c r="Z170" s="328"/>
      <c r="AA170" s="328"/>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32"/>
      <c r="BV170" s="333"/>
      <c r="BW170" s="328"/>
      <c r="BX170" s="328"/>
      <c r="BY170" s="328"/>
      <c r="BZ170" s="328"/>
      <c r="CA170" s="328"/>
    </row>
    <row r="171" spans="1:79" ht="15.75" customHeight="1">
      <c r="A171" s="328"/>
      <c r="B171" s="328"/>
      <c r="C171" s="328"/>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32"/>
      <c r="BV171" s="333"/>
      <c r="BW171" s="328"/>
      <c r="BX171" s="328"/>
      <c r="BY171" s="328"/>
      <c r="BZ171" s="328"/>
      <c r="CA171" s="328"/>
    </row>
    <row r="172" spans="1:79" ht="15.75" customHeight="1">
      <c r="A172" s="328"/>
      <c r="B172" s="328"/>
      <c r="C172" s="328"/>
      <c r="D172" s="328"/>
      <c r="E172" s="328"/>
      <c r="F172" s="328"/>
      <c r="G172" s="328"/>
      <c r="H172" s="328"/>
      <c r="I172" s="328"/>
      <c r="J172" s="328"/>
      <c r="K172" s="328"/>
      <c r="L172" s="328"/>
      <c r="M172" s="328"/>
      <c r="N172" s="328"/>
      <c r="O172" s="328"/>
      <c r="P172" s="328"/>
      <c r="Q172" s="328"/>
      <c r="R172" s="328"/>
      <c r="S172" s="328"/>
      <c r="T172" s="328"/>
      <c r="U172" s="328"/>
      <c r="V172" s="328"/>
      <c r="W172" s="328"/>
      <c r="X172" s="328"/>
      <c r="Y172" s="328"/>
      <c r="Z172" s="328"/>
      <c r="AA172" s="328"/>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32"/>
      <c r="BV172" s="333"/>
      <c r="BW172" s="328"/>
      <c r="BX172" s="328"/>
      <c r="BY172" s="328"/>
      <c r="BZ172" s="328"/>
      <c r="CA172" s="328"/>
    </row>
    <row r="173" spans="1:79" ht="15.75" customHeight="1">
      <c r="A173" s="328"/>
      <c r="B173" s="328"/>
      <c r="C173" s="328"/>
      <c r="D173" s="328"/>
      <c r="E173" s="328"/>
      <c r="F173" s="328"/>
      <c r="G173" s="328"/>
      <c r="H173" s="328"/>
      <c r="I173" s="328"/>
      <c r="J173" s="328"/>
      <c r="K173" s="328"/>
      <c r="L173" s="328"/>
      <c r="M173" s="328"/>
      <c r="N173" s="328"/>
      <c r="O173" s="328"/>
      <c r="P173" s="328"/>
      <c r="Q173" s="328"/>
      <c r="R173" s="328"/>
      <c r="S173" s="328"/>
      <c r="T173" s="328"/>
      <c r="U173" s="328"/>
      <c r="V173" s="328"/>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32"/>
      <c r="BV173" s="333"/>
      <c r="BW173" s="328"/>
      <c r="BX173" s="328"/>
      <c r="BY173" s="328"/>
      <c r="BZ173" s="328"/>
      <c r="CA173" s="328"/>
    </row>
    <row r="174" spans="1:79" ht="15.75" customHeight="1">
      <c r="A174" s="328"/>
      <c r="B174" s="328"/>
      <c r="C174" s="328"/>
      <c r="D174" s="328"/>
      <c r="E174" s="328"/>
      <c r="F174" s="328"/>
      <c r="G174" s="328"/>
      <c r="H174" s="328"/>
      <c r="I174" s="328"/>
      <c r="J174" s="328"/>
      <c r="K174" s="328"/>
      <c r="L174" s="328"/>
      <c r="M174" s="328"/>
      <c r="N174" s="328"/>
      <c r="O174" s="328"/>
      <c r="P174" s="328"/>
      <c r="Q174" s="328"/>
      <c r="R174" s="328"/>
      <c r="S174" s="328"/>
      <c r="T174" s="328"/>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32"/>
      <c r="BV174" s="333"/>
      <c r="BW174" s="328"/>
      <c r="BX174" s="328"/>
      <c r="BY174" s="328"/>
      <c r="BZ174" s="328"/>
      <c r="CA174" s="328"/>
    </row>
    <row r="175" spans="1:79" ht="15.75" customHeight="1">
      <c r="A175" s="328"/>
      <c r="B175" s="328"/>
      <c r="C175" s="328"/>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32"/>
      <c r="BV175" s="333"/>
      <c r="BW175" s="328"/>
      <c r="BX175" s="328"/>
      <c r="BY175" s="328"/>
      <c r="BZ175" s="328"/>
      <c r="CA175" s="328"/>
    </row>
    <row r="176" spans="1:79" ht="15.75" customHeight="1">
      <c r="A176" s="328"/>
      <c r="B176" s="328"/>
      <c r="C176" s="328"/>
      <c r="D176" s="328"/>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32"/>
      <c r="BV176" s="333"/>
      <c r="BW176" s="328"/>
      <c r="BX176" s="328"/>
      <c r="BY176" s="328"/>
      <c r="BZ176" s="328"/>
      <c r="CA176" s="328"/>
    </row>
    <row r="177" spans="1:79" ht="15.75" customHeight="1">
      <c r="A177" s="328"/>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32"/>
      <c r="BV177" s="333"/>
      <c r="BW177" s="328"/>
      <c r="BX177" s="328"/>
      <c r="BY177" s="328"/>
      <c r="BZ177" s="328"/>
      <c r="CA177" s="328"/>
    </row>
    <row r="178" spans="1:79" ht="15.75" customHeight="1">
      <c r="A178" s="328"/>
      <c r="B178" s="328"/>
      <c r="C178" s="328"/>
      <c r="D178" s="328"/>
      <c r="E178" s="328"/>
      <c r="F178" s="328"/>
      <c r="G178" s="328"/>
      <c r="H178" s="328"/>
      <c r="I178" s="328"/>
      <c r="J178" s="328"/>
      <c r="K178" s="328"/>
      <c r="L178" s="328"/>
      <c r="M178" s="328"/>
      <c r="N178" s="328"/>
      <c r="O178" s="328"/>
      <c r="P178" s="328"/>
      <c r="Q178" s="328"/>
      <c r="R178" s="328"/>
      <c r="S178" s="328"/>
      <c r="T178" s="328"/>
      <c r="U178" s="328"/>
      <c r="V178" s="328"/>
      <c r="W178" s="328"/>
      <c r="X178" s="328"/>
      <c r="Y178" s="328"/>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32"/>
      <c r="BV178" s="333"/>
      <c r="BW178" s="328"/>
      <c r="BX178" s="328"/>
      <c r="BY178" s="328"/>
      <c r="BZ178" s="328"/>
      <c r="CA178" s="328"/>
    </row>
    <row r="179" spans="1:79" ht="15.75" customHeight="1">
      <c r="A179" s="328"/>
      <c r="B179" s="328"/>
      <c r="C179" s="328"/>
      <c r="D179" s="328"/>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32"/>
      <c r="BV179" s="333"/>
      <c r="BW179" s="328"/>
      <c r="BX179" s="328"/>
      <c r="BY179" s="328"/>
      <c r="BZ179" s="328"/>
      <c r="CA179" s="328"/>
    </row>
    <row r="180" spans="1:79" ht="15.75" customHeight="1">
      <c r="A180" s="328"/>
      <c r="B180" s="328"/>
      <c r="C180" s="328"/>
      <c r="D180" s="328"/>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28"/>
      <c r="BS180" s="328"/>
      <c r="BT180" s="328"/>
      <c r="BU180" s="332"/>
      <c r="BV180" s="333"/>
      <c r="BW180" s="328"/>
      <c r="BX180" s="328"/>
      <c r="BY180" s="328"/>
      <c r="BZ180" s="328"/>
      <c r="CA180" s="328"/>
    </row>
    <row r="181" spans="1:79" ht="15.75" customHeight="1">
      <c r="A181" s="328"/>
      <c r="B181" s="328"/>
      <c r="C181" s="328"/>
      <c r="D181" s="328"/>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328"/>
      <c r="AC181" s="328"/>
      <c r="AD181" s="328"/>
      <c r="AE181" s="328"/>
      <c r="AF181" s="328"/>
      <c r="AG181" s="328"/>
      <c r="AH181" s="328"/>
      <c r="AI181" s="328"/>
      <c r="AJ181" s="328"/>
      <c r="AK181" s="328"/>
      <c r="AL181" s="328"/>
      <c r="AM181" s="328"/>
      <c r="AN181" s="328"/>
      <c r="AO181" s="328"/>
      <c r="AP181" s="328"/>
      <c r="AQ181" s="328"/>
      <c r="AR181" s="328"/>
      <c r="AS181" s="328"/>
      <c r="AT181" s="328"/>
      <c r="AU181" s="328"/>
      <c r="AV181" s="328"/>
      <c r="AW181" s="328"/>
      <c r="AX181" s="328"/>
      <c r="AY181" s="328"/>
      <c r="AZ181" s="328"/>
      <c r="BA181" s="328"/>
      <c r="BB181" s="328"/>
      <c r="BC181" s="328"/>
      <c r="BD181" s="328"/>
      <c r="BE181" s="328"/>
      <c r="BF181" s="328"/>
      <c r="BG181" s="328"/>
      <c r="BH181" s="328"/>
      <c r="BI181" s="328"/>
      <c r="BJ181" s="328"/>
      <c r="BK181" s="328"/>
      <c r="BL181" s="328"/>
      <c r="BM181" s="328"/>
      <c r="BN181" s="328"/>
      <c r="BO181" s="328"/>
      <c r="BP181" s="328"/>
      <c r="BQ181" s="328"/>
      <c r="BR181" s="328"/>
      <c r="BS181" s="328"/>
      <c r="BT181" s="328"/>
      <c r="BU181" s="332"/>
      <c r="BV181" s="333"/>
      <c r="BW181" s="328"/>
      <c r="BX181" s="328"/>
      <c r="BY181" s="328"/>
      <c r="BZ181" s="328"/>
      <c r="CA181" s="328"/>
    </row>
    <row r="182" spans="1:79" ht="15.75" customHeight="1">
      <c r="A182" s="328"/>
      <c r="B182" s="328"/>
      <c r="C182" s="328"/>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28"/>
      <c r="BS182" s="328"/>
      <c r="BT182" s="328"/>
      <c r="BU182" s="332"/>
      <c r="BV182" s="333"/>
      <c r="BW182" s="328"/>
      <c r="BX182" s="328"/>
      <c r="BY182" s="328"/>
      <c r="BZ182" s="328"/>
      <c r="CA182" s="328"/>
    </row>
    <row r="183" spans="1:79" ht="15.75" customHeight="1">
      <c r="A183" s="328"/>
      <c r="B183" s="328"/>
      <c r="C183" s="328"/>
      <c r="D183" s="328"/>
      <c r="E183" s="328"/>
      <c r="F183" s="328"/>
      <c r="G183" s="328"/>
      <c r="H183" s="328"/>
      <c r="I183" s="328"/>
      <c r="J183" s="328"/>
      <c r="K183" s="328"/>
      <c r="L183" s="328"/>
      <c r="M183" s="328"/>
      <c r="N183" s="328"/>
      <c r="O183" s="328"/>
      <c r="P183" s="328"/>
      <c r="Q183" s="328"/>
      <c r="R183" s="328"/>
      <c r="S183" s="328"/>
      <c r="T183" s="328"/>
      <c r="U183" s="328"/>
      <c r="V183" s="328"/>
      <c r="W183" s="328"/>
      <c r="X183" s="328"/>
      <c r="Y183" s="328"/>
      <c r="Z183" s="328"/>
      <c r="AA183" s="328"/>
      <c r="AB183" s="328"/>
      <c r="AC183" s="328"/>
      <c r="AD183" s="328"/>
      <c r="AE183" s="328"/>
      <c r="AF183" s="328"/>
      <c r="AG183" s="328"/>
      <c r="AH183" s="328"/>
      <c r="AI183" s="328"/>
      <c r="AJ183" s="328"/>
      <c r="AK183" s="328"/>
      <c r="AL183" s="328"/>
      <c r="AM183" s="328"/>
      <c r="AN183" s="328"/>
      <c r="AO183" s="328"/>
      <c r="AP183" s="328"/>
      <c r="AQ183" s="328"/>
      <c r="AR183" s="328"/>
      <c r="AS183" s="328"/>
      <c r="AT183" s="328"/>
      <c r="AU183" s="328"/>
      <c r="AV183" s="328"/>
      <c r="AW183" s="328"/>
      <c r="AX183" s="328"/>
      <c r="AY183" s="328"/>
      <c r="AZ183" s="328"/>
      <c r="BA183" s="328"/>
      <c r="BB183" s="328"/>
      <c r="BC183" s="328"/>
      <c r="BD183" s="328"/>
      <c r="BE183" s="328"/>
      <c r="BF183" s="328"/>
      <c r="BG183" s="328"/>
      <c r="BH183" s="328"/>
      <c r="BI183" s="328"/>
      <c r="BJ183" s="328"/>
      <c r="BK183" s="328"/>
      <c r="BL183" s="328"/>
      <c r="BM183" s="328"/>
      <c r="BN183" s="328"/>
      <c r="BO183" s="328"/>
      <c r="BP183" s="328"/>
      <c r="BQ183" s="328"/>
      <c r="BR183" s="328"/>
      <c r="BS183" s="328"/>
      <c r="BT183" s="328"/>
      <c r="BU183" s="332"/>
      <c r="BV183" s="333"/>
      <c r="BW183" s="328"/>
      <c r="BX183" s="328"/>
      <c r="BY183" s="328"/>
      <c r="BZ183" s="328"/>
      <c r="CA183" s="328"/>
    </row>
    <row r="184" spans="1:79" ht="15.75" customHeight="1">
      <c r="A184" s="328"/>
      <c r="B184" s="328"/>
      <c r="C184" s="328"/>
      <c r="D184" s="328"/>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32"/>
      <c r="BV184" s="333"/>
      <c r="BW184" s="328"/>
      <c r="BX184" s="328"/>
      <c r="BY184" s="328"/>
      <c r="BZ184" s="328"/>
      <c r="CA184" s="328"/>
    </row>
    <row r="185" spans="1:79" ht="15.75" customHeight="1">
      <c r="A185" s="328"/>
      <c r="B185" s="328"/>
      <c r="C185" s="328"/>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32"/>
      <c r="BV185" s="333"/>
      <c r="BW185" s="328"/>
      <c r="BX185" s="328"/>
      <c r="BY185" s="328"/>
      <c r="BZ185" s="328"/>
      <c r="CA185" s="328"/>
    </row>
    <row r="186" spans="1:79" ht="15.75" customHeight="1">
      <c r="A186" s="328"/>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32"/>
      <c r="BV186" s="333"/>
      <c r="BW186" s="328"/>
      <c r="BX186" s="328"/>
      <c r="BY186" s="328"/>
      <c r="BZ186" s="328"/>
      <c r="CA186" s="328"/>
    </row>
    <row r="187" spans="1:79" ht="15.75" customHeight="1">
      <c r="A187" s="328"/>
      <c r="B187" s="328"/>
      <c r="C187" s="328"/>
      <c r="D187" s="328"/>
      <c r="E187" s="328"/>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32"/>
      <c r="BV187" s="333"/>
      <c r="BW187" s="328"/>
      <c r="BX187" s="328"/>
      <c r="BY187" s="328"/>
      <c r="BZ187" s="328"/>
      <c r="CA187" s="328"/>
    </row>
    <row r="188" spans="1:79" ht="15.75" customHeight="1">
      <c r="A188" s="328"/>
      <c r="B188" s="328"/>
      <c r="C188" s="328"/>
      <c r="D188" s="328"/>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328"/>
      <c r="AQ188" s="328"/>
      <c r="AR188" s="328"/>
      <c r="AS188" s="328"/>
      <c r="AT188" s="328"/>
      <c r="AU188" s="328"/>
      <c r="AV188" s="328"/>
      <c r="AW188" s="328"/>
      <c r="AX188" s="328"/>
      <c r="AY188" s="328"/>
      <c r="AZ188" s="328"/>
      <c r="BA188" s="328"/>
      <c r="BB188" s="328"/>
      <c r="BC188" s="328"/>
      <c r="BD188" s="328"/>
      <c r="BE188" s="328"/>
      <c r="BF188" s="328"/>
      <c r="BG188" s="328"/>
      <c r="BH188" s="328"/>
      <c r="BI188" s="328"/>
      <c r="BJ188" s="328"/>
      <c r="BK188" s="328"/>
      <c r="BL188" s="328"/>
      <c r="BM188" s="328"/>
      <c r="BN188" s="328"/>
      <c r="BO188" s="328"/>
      <c r="BP188" s="328"/>
      <c r="BQ188" s="328"/>
      <c r="BR188" s="328"/>
      <c r="BS188" s="328"/>
      <c r="BT188" s="328"/>
      <c r="BU188" s="332"/>
      <c r="BV188" s="333"/>
      <c r="BW188" s="328"/>
      <c r="BX188" s="328"/>
      <c r="BY188" s="328"/>
      <c r="BZ188" s="328"/>
      <c r="CA188" s="328"/>
    </row>
    <row r="189" spans="1:79" ht="15.75" customHeight="1">
      <c r="A189" s="328"/>
      <c r="B189" s="328"/>
      <c r="C189" s="328"/>
      <c r="D189" s="328"/>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328"/>
      <c r="BI189" s="328"/>
      <c r="BJ189" s="328"/>
      <c r="BK189" s="328"/>
      <c r="BL189" s="328"/>
      <c r="BM189" s="328"/>
      <c r="BN189" s="328"/>
      <c r="BO189" s="328"/>
      <c r="BP189" s="328"/>
      <c r="BQ189" s="328"/>
      <c r="BR189" s="328"/>
      <c r="BS189" s="328"/>
      <c r="BT189" s="328"/>
      <c r="BU189" s="332"/>
      <c r="BV189" s="333"/>
      <c r="BW189" s="328"/>
      <c r="BX189" s="328"/>
      <c r="BY189" s="328"/>
      <c r="BZ189" s="328"/>
      <c r="CA189" s="328"/>
    </row>
    <row r="190" spans="1:79" ht="15.75" customHeight="1">
      <c r="A190" s="328"/>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c r="AF190" s="328"/>
      <c r="AG190" s="328"/>
      <c r="AH190" s="328"/>
      <c r="AI190" s="328"/>
      <c r="AJ190" s="328"/>
      <c r="AK190" s="328"/>
      <c r="AL190" s="328"/>
      <c r="AM190" s="328"/>
      <c r="AN190" s="328"/>
      <c r="AO190" s="328"/>
      <c r="AP190" s="328"/>
      <c r="AQ190" s="328"/>
      <c r="AR190" s="328"/>
      <c r="AS190" s="328"/>
      <c r="AT190" s="328"/>
      <c r="AU190" s="328"/>
      <c r="AV190" s="328"/>
      <c r="AW190" s="328"/>
      <c r="AX190" s="328"/>
      <c r="AY190" s="328"/>
      <c r="AZ190" s="328"/>
      <c r="BA190" s="328"/>
      <c r="BB190" s="328"/>
      <c r="BC190" s="328"/>
      <c r="BD190" s="328"/>
      <c r="BE190" s="328"/>
      <c r="BF190" s="328"/>
      <c r="BG190" s="328"/>
      <c r="BH190" s="328"/>
      <c r="BI190" s="328"/>
      <c r="BJ190" s="328"/>
      <c r="BK190" s="328"/>
      <c r="BL190" s="328"/>
      <c r="BM190" s="328"/>
      <c r="BN190" s="328"/>
      <c r="BO190" s="328"/>
      <c r="BP190" s="328"/>
      <c r="BQ190" s="328"/>
      <c r="BR190" s="328"/>
      <c r="BS190" s="328"/>
      <c r="BT190" s="328"/>
      <c r="BU190" s="332"/>
      <c r="BV190" s="333"/>
      <c r="BW190" s="328"/>
      <c r="BX190" s="328"/>
      <c r="BY190" s="328"/>
      <c r="BZ190" s="328"/>
      <c r="CA190" s="328"/>
    </row>
    <row r="191" spans="1:79" ht="15.75" customHeight="1">
      <c r="A191" s="328"/>
      <c r="B191" s="328"/>
      <c r="C191" s="328"/>
      <c r="D191" s="328"/>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328"/>
      <c r="BS191" s="328"/>
      <c r="BT191" s="328"/>
      <c r="BU191" s="332"/>
      <c r="BV191" s="333"/>
      <c r="BW191" s="328"/>
      <c r="BX191" s="328"/>
      <c r="BY191" s="328"/>
      <c r="BZ191" s="328"/>
      <c r="CA191" s="328"/>
    </row>
    <row r="192" spans="1:79" ht="15.75" customHeight="1">
      <c r="A192" s="328"/>
      <c r="B192" s="328"/>
      <c r="C192" s="328"/>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c r="AA192" s="328"/>
      <c r="AB192" s="328"/>
      <c r="AC192" s="328"/>
      <c r="AD192" s="328"/>
      <c r="AE192" s="328"/>
      <c r="AF192" s="328"/>
      <c r="AG192" s="328"/>
      <c r="AH192" s="328"/>
      <c r="AI192" s="328"/>
      <c r="AJ192" s="328"/>
      <c r="AK192" s="328"/>
      <c r="AL192" s="328"/>
      <c r="AM192" s="328"/>
      <c r="AN192" s="328"/>
      <c r="AO192" s="328"/>
      <c r="AP192" s="328"/>
      <c r="AQ192" s="328"/>
      <c r="AR192" s="328"/>
      <c r="AS192" s="328"/>
      <c r="AT192" s="328"/>
      <c r="AU192" s="328"/>
      <c r="AV192" s="328"/>
      <c r="AW192" s="328"/>
      <c r="AX192" s="328"/>
      <c r="AY192" s="328"/>
      <c r="AZ192" s="328"/>
      <c r="BA192" s="328"/>
      <c r="BB192" s="328"/>
      <c r="BC192" s="328"/>
      <c r="BD192" s="328"/>
      <c r="BE192" s="328"/>
      <c r="BF192" s="328"/>
      <c r="BG192" s="328"/>
      <c r="BH192" s="328"/>
      <c r="BI192" s="328"/>
      <c r="BJ192" s="328"/>
      <c r="BK192" s="328"/>
      <c r="BL192" s="328"/>
      <c r="BM192" s="328"/>
      <c r="BN192" s="328"/>
      <c r="BO192" s="328"/>
      <c r="BP192" s="328"/>
      <c r="BQ192" s="328"/>
      <c r="BR192" s="328"/>
      <c r="BS192" s="328"/>
      <c r="BT192" s="328"/>
      <c r="BU192" s="332"/>
      <c r="BV192" s="333"/>
      <c r="BW192" s="328"/>
      <c r="BX192" s="328"/>
      <c r="BY192" s="328"/>
      <c r="BZ192" s="328"/>
      <c r="CA192" s="328"/>
    </row>
    <row r="193" spans="1:79" ht="15.75" customHeight="1">
      <c r="A193" s="328"/>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328"/>
      <c r="AE193" s="328"/>
      <c r="AF193" s="328"/>
      <c r="AG193" s="328"/>
      <c r="AH193" s="328"/>
      <c r="AI193" s="328"/>
      <c r="AJ193" s="328"/>
      <c r="AK193" s="328"/>
      <c r="AL193" s="328"/>
      <c r="AM193" s="328"/>
      <c r="AN193" s="328"/>
      <c r="AO193" s="328"/>
      <c r="AP193" s="328"/>
      <c r="AQ193" s="328"/>
      <c r="AR193" s="328"/>
      <c r="AS193" s="328"/>
      <c r="AT193" s="328"/>
      <c r="AU193" s="328"/>
      <c r="AV193" s="328"/>
      <c r="AW193" s="328"/>
      <c r="AX193" s="328"/>
      <c r="AY193" s="328"/>
      <c r="AZ193" s="328"/>
      <c r="BA193" s="328"/>
      <c r="BB193" s="328"/>
      <c r="BC193" s="328"/>
      <c r="BD193" s="328"/>
      <c r="BE193" s="328"/>
      <c r="BF193" s="328"/>
      <c r="BG193" s="328"/>
      <c r="BH193" s="328"/>
      <c r="BI193" s="328"/>
      <c r="BJ193" s="328"/>
      <c r="BK193" s="328"/>
      <c r="BL193" s="328"/>
      <c r="BM193" s="328"/>
      <c r="BN193" s="328"/>
      <c r="BO193" s="328"/>
      <c r="BP193" s="328"/>
      <c r="BQ193" s="328"/>
      <c r="BR193" s="328"/>
      <c r="BS193" s="328"/>
      <c r="BT193" s="328"/>
      <c r="BU193" s="332"/>
      <c r="BV193" s="333"/>
      <c r="BW193" s="328"/>
      <c r="BX193" s="328"/>
      <c r="BY193" s="328"/>
      <c r="BZ193" s="328"/>
      <c r="CA193" s="328"/>
    </row>
    <row r="194" spans="1:79" ht="15.75" customHeight="1">
      <c r="A194" s="328"/>
      <c r="B194" s="328"/>
      <c r="C194" s="328"/>
      <c r="D194" s="328"/>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328"/>
      <c r="AC194" s="328"/>
      <c r="AD194" s="328"/>
      <c r="AE194" s="328"/>
      <c r="AF194" s="328"/>
      <c r="AG194" s="328"/>
      <c r="AH194" s="328"/>
      <c r="AI194" s="328"/>
      <c r="AJ194" s="328"/>
      <c r="AK194" s="328"/>
      <c r="AL194" s="328"/>
      <c r="AM194" s="328"/>
      <c r="AN194" s="328"/>
      <c r="AO194" s="328"/>
      <c r="AP194" s="328"/>
      <c r="AQ194" s="328"/>
      <c r="AR194" s="328"/>
      <c r="AS194" s="328"/>
      <c r="AT194" s="328"/>
      <c r="AU194" s="328"/>
      <c r="AV194" s="328"/>
      <c r="AW194" s="328"/>
      <c r="AX194" s="328"/>
      <c r="AY194" s="328"/>
      <c r="AZ194" s="328"/>
      <c r="BA194" s="328"/>
      <c r="BB194" s="328"/>
      <c r="BC194" s="328"/>
      <c r="BD194" s="328"/>
      <c r="BE194" s="328"/>
      <c r="BF194" s="328"/>
      <c r="BG194" s="328"/>
      <c r="BH194" s="328"/>
      <c r="BI194" s="328"/>
      <c r="BJ194" s="328"/>
      <c r="BK194" s="328"/>
      <c r="BL194" s="328"/>
      <c r="BM194" s="328"/>
      <c r="BN194" s="328"/>
      <c r="BO194" s="328"/>
      <c r="BP194" s="328"/>
      <c r="BQ194" s="328"/>
      <c r="BR194" s="328"/>
      <c r="BS194" s="328"/>
      <c r="BT194" s="328"/>
      <c r="BU194" s="332"/>
      <c r="BV194" s="333"/>
      <c r="BW194" s="328"/>
      <c r="BX194" s="328"/>
      <c r="BY194" s="328"/>
      <c r="BZ194" s="328"/>
      <c r="CA194" s="328"/>
    </row>
    <row r="195" spans="1:79" ht="15.75" customHeight="1">
      <c r="A195" s="328"/>
      <c r="B195" s="328"/>
      <c r="C195" s="328"/>
      <c r="D195" s="328"/>
      <c r="E195" s="328"/>
      <c r="F195" s="328"/>
      <c r="G195" s="328"/>
      <c r="H195" s="328"/>
      <c r="I195" s="328"/>
      <c r="J195" s="328"/>
      <c r="K195" s="328"/>
      <c r="L195" s="328"/>
      <c r="M195" s="328"/>
      <c r="N195" s="328"/>
      <c r="O195" s="328"/>
      <c r="P195" s="328"/>
      <c r="Q195" s="328"/>
      <c r="R195" s="328"/>
      <c r="S195" s="328"/>
      <c r="T195" s="328"/>
      <c r="U195" s="328"/>
      <c r="V195" s="328"/>
      <c r="W195" s="328"/>
      <c r="X195" s="328"/>
      <c r="Y195" s="328"/>
      <c r="Z195" s="328"/>
      <c r="AA195" s="328"/>
      <c r="AB195" s="328"/>
      <c r="AC195" s="328"/>
      <c r="AD195" s="328"/>
      <c r="AE195" s="328"/>
      <c r="AF195" s="328"/>
      <c r="AG195" s="328"/>
      <c r="AH195" s="328"/>
      <c r="AI195" s="328"/>
      <c r="AJ195" s="328"/>
      <c r="AK195" s="328"/>
      <c r="AL195" s="328"/>
      <c r="AM195" s="328"/>
      <c r="AN195" s="328"/>
      <c r="AO195" s="328"/>
      <c r="AP195" s="328"/>
      <c r="AQ195" s="328"/>
      <c r="AR195" s="328"/>
      <c r="AS195" s="328"/>
      <c r="AT195" s="328"/>
      <c r="AU195" s="328"/>
      <c r="AV195" s="328"/>
      <c r="AW195" s="328"/>
      <c r="AX195" s="328"/>
      <c r="AY195" s="328"/>
      <c r="AZ195" s="328"/>
      <c r="BA195" s="328"/>
      <c r="BB195" s="328"/>
      <c r="BC195" s="328"/>
      <c r="BD195" s="328"/>
      <c r="BE195" s="328"/>
      <c r="BF195" s="328"/>
      <c r="BG195" s="328"/>
      <c r="BH195" s="328"/>
      <c r="BI195" s="328"/>
      <c r="BJ195" s="328"/>
      <c r="BK195" s="328"/>
      <c r="BL195" s="328"/>
      <c r="BM195" s="328"/>
      <c r="BN195" s="328"/>
      <c r="BO195" s="328"/>
      <c r="BP195" s="328"/>
      <c r="BQ195" s="328"/>
      <c r="BR195" s="328"/>
      <c r="BS195" s="328"/>
      <c r="BT195" s="328"/>
      <c r="BU195" s="332"/>
      <c r="BV195" s="333"/>
      <c r="BW195" s="328"/>
      <c r="BX195" s="328"/>
      <c r="BY195" s="328"/>
      <c r="BZ195" s="328"/>
      <c r="CA195" s="328"/>
    </row>
    <row r="196" spans="1:79" ht="15.75" customHeight="1">
      <c r="A196" s="328"/>
      <c r="B196" s="328"/>
      <c r="C196" s="328"/>
      <c r="D196" s="328"/>
      <c r="E196" s="328"/>
      <c r="F196" s="328"/>
      <c r="G196" s="328"/>
      <c r="H196" s="328"/>
      <c r="I196" s="328"/>
      <c r="J196" s="328"/>
      <c r="K196" s="328"/>
      <c r="L196" s="328"/>
      <c r="M196" s="328"/>
      <c r="N196" s="328"/>
      <c r="O196" s="328"/>
      <c r="P196" s="328"/>
      <c r="Q196" s="328"/>
      <c r="R196" s="328"/>
      <c r="S196" s="328"/>
      <c r="T196" s="328"/>
      <c r="U196" s="328"/>
      <c r="V196" s="328"/>
      <c r="W196" s="328"/>
      <c r="X196" s="328"/>
      <c r="Y196" s="328"/>
      <c r="Z196" s="328"/>
      <c r="AA196" s="328"/>
      <c r="AB196" s="328"/>
      <c r="AC196" s="328"/>
      <c r="AD196" s="328"/>
      <c r="AE196" s="328"/>
      <c r="AF196" s="328"/>
      <c r="AG196" s="328"/>
      <c r="AH196" s="328"/>
      <c r="AI196" s="328"/>
      <c r="AJ196" s="328"/>
      <c r="AK196" s="328"/>
      <c r="AL196" s="328"/>
      <c r="AM196" s="328"/>
      <c r="AN196" s="328"/>
      <c r="AO196" s="328"/>
      <c r="AP196" s="328"/>
      <c r="AQ196" s="328"/>
      <c r="AR196" s="328"/>
      <c r="AS196" s="328"/>
      <c r="AT196" s="328"/>
      <c r="AU196" s="328"/>
      <c r="AV196" s="328"/>
      <c r="AW196" s="328"/>
      <c r="AX196" s="328"/>
      <c r="AY196" s="328"/>
      <c r="AZ196" s="328"/>
      <c r="BA196" s="328"/>
      <c r="BB196" s="328"/>
      <c r="BC196" s="328"/>
      <c r="BD196" s="328"/>
      <c r="BE196" s="328"/>
      <c r="BF196" s="328"/>
      <c r="BG196" s="328"/>
      <c r="BH196" s="328"/>
      <c r="BI196" s="328"/>
      <c r="BJ196" s="328"/>
      <c r="BK196" s="328"/>
      <c r="BL196" s="328"/>
      <c r="BM196" s="328"/>
      <c r="BN196" s="328"/>
      <c r="BO196" s="328"/>
      <c r="BP196" s="328"/>
      <c r="BQ196" s="328"/>
      <c r="BR196" s="328"/>
      <c r="BS196" s="328"/>
      <c r="BT196" s="328"/>
      <c r="BU196" s="332"/>
      <c r="BV196" s="333"/>
      <c r="BW196" s="328"/>
      <c r="BX196" s="328"/>
      <c r="BY196" s="328"/>
      <c r="BZ196" s="328"/>
      <c r="CA196" s="328"/>
    </row>
    <row r="197" spans="1:79" ht="15.75" customHeight="1">
      <c r="A197" s="328"/>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328"/>
      <c r="AF197" s="328"/>
      <c r="AG197" s="328"/>
      <c r="AH197" s="328"/>
      <c r="AI197" s="328"/>
      <c r="AJ197" s="328"/>
      <c r="AK197" s="328"/>
      <c r="AL197" s="328"/>
      <c r="AM197" s="328"/>
      <c r="AN197" s="328"/>
      <c r="AO197" s="328"/>
      <c r="AP197" s="328"/>
      <c r="AQ197" s="328"/>
      <c r="AR197" s="328"/>
      <c r="AS197" s="328"/>
      <c r="AT197" s="328"/>
      <c r="AU197" s="328"/>
      <c r="AV197" s="328"/>
      <c r="AW197" s="328"/>
      <c r="AX197" s="328"/>
      <c r="AY197" s="328"/>
      <c r="AZ197" s="328"/>
      <c r="BA197" s="328"/>
      <c r="BB197" s="328"/>
      <c r="BC197" s="328"/>
      <c r="BD197" s="328"/>
      <c r="BE197" s="328"/>
      <c r="BF197" s="328"/>
      <c r="BG197" s="328"/>
      <c r="BH197" s="328"/>
      <c r="BI197" s="328"/>
      <c r="BJ197" s="328"/>
      <c r="BK197" s="328"/>
      <c r="BL197" s="328"/>
      <c r="BM197" s="328"/>
      <c r="BN197" s="328"/>
      <c r="BO197" s="328"/>
      <c r="BP197" s="328"/>
      <c r="BQ197" s="328"/>
      <c r="BR197" s="328"/>
      <c r="BS197" s="328"/>
      <c r="BT197" s="328"/>
      <c r="BU197" s="332"/>
      <c r="BV197" s="333"/>
      <c r="BW197" s="328"/>
      <c r="BX197" s="328"/>
      <c r="BY197" s="328"/>
      <c r="BZ197" s="328"/>
      <c r="CA197" s="328"/>
    </row>
    <row r="198" spans="1:79" ht="15.75" customHeight="1">
      <c r="A198" s="328"/>
      <c r="B198" s="328"/>
      <c r="C198" s="328"/>
      <c r="D198" s="328"/>
      <c r="E198" s="328"/>
      <c r="F198" s="328"/>
      <c r="G198" s="328"/>
      <c r="H198" s="328"/>
      <c r="I198" s="328"/>
      <c r="J198" s="328"/>
      <c r="K198" s="328"/>
      <c r="L198" s="328"/>
      <c r="M198" s="328"/>
      <c r="N198" s="328"/>
      <c r="O198" s="328"/>
      <c r="P198" s="328"/>
      <c r="Q198" s="328"/>
      <c r="R198" s="328"/>
      <c r="S198" s="328"/>
      <c r="T198" s="328"/>
      <c r="U198" s="328"/>
      <c r="V198" s="328"/>
      <c r="W198" s="328"/>
      <c r="X198" s="328"/>
      <c r="Y198" s="328"/>
      <c r="Z198" s="328"/>
      <c r="AA198" s="328"/>
      <c r="AB198" s="328"/>
      <c r="AC198" s="328"/>
      <c r="AD198" s="328"/>
      <c r="AE198" s="328"/>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8"/>
      <c r="BC198" s="328"/>
      <c r="BD198" s="328"/>
      <c r="BE198" s="328"/>
      <c r="BF198" s="328"/>
      <c r="BG198" s="328"/>
      <c r="BH198" s="328"/>
      <c r="BI198" s="328"/>
      <c r="BJ198" s="328"/>
      <c r="BK198" s="328"/>
      <c r="BL198" s="328"/>
      <c r="BM198" s="328"/>
      <c r="BN198" s="328"/>
      <c r="BO198" s="328"/>
      <c r="BP198" s="328"/>
      <c r="BQ198" s="328"/>
      <c r="BR198" s="328"/>
      <c r="BS198" s="328"/>
      <c r="BT198" s="328"/>
      <c r="BU198" s="332"/>
      <c r="BV198" s="333"/>
      <c r="BW198" s="328"/>
      <c r="BX198" s="328"/>
      <c r="BY198" s="328"/>
      <c r="BZ198" s="328"/>
      <c r="CA198" s="328"/>
    </row>
    <row r="199" spans="1:79" ht="15.75" customHeight="1">
      <c r="A199" s="328"/>
      <c r="B199" s="328"/>
      <c r="C199" s="328"/>
      <c r="D199" s="328"/>
      <c r="E199" s="328"/>
      <c r="F199" s="328"/>
      <c r="G199" s="328"/>
      <c r="H199" s="328"/>
      <c r="I199" s="328"/>
      <c r="J199" s="328"/>
      <c r="K199" s="328"/>
      <c r="L199" s="328"/>
      <c r="M199" s="328"/>
      <c r="N199" s="328"/>
      <c r="O199" s="328"/>
      <c r="P199" s="328"/>
      <c r="Q199" s="328"/>
      <c r="R199" s="328"/>
      <c r="S199" s="328"/>
      <c r="T199" s="328"/>
      <c r="U199" s="328"/>
      <c r="V199" s="328"/>
      <c r="W199" s="328"/>
      <c r="X199" s="328"/>
      <c r="Y199" s="328"/>
      <c r="Z199" s="328"/>
      <c r="AA199" s="328"/>
      <c r="AB199" s="328"/>
      <c r="AC199" s="328"/>
      <c r="AD199" s="328"/>
      <c r="AE199" s="328"/>
      <c r="AF199" s="328"/>
      <c r="AG199" s="328"/>
      <c r="AH199" s="328"/>
      <c r="AI199" s="328"/>
      <c r="AJ199" s="328"/>
      <c r="AK199" s="328"/>
      <c r="AL199" s="328"/>
      <c r="AM199" s="328"/>
      <c r="AN199" s="328"/>
      <c r="AO199" s="328"/>
      <c r="AP199" s="328"/>
      <c r="AQ199" s="328"/>
      <c r="AR199" s="328"/>
      <c r="AS199" s="328"/>
      <c r="AT199" s="328"/>
      <c r="AU199" s="328"/>
      <c r="AV199" s="328"/>
      <c r="AW199" s="328"/>
      <c r="AX199" s="328"/>
      <c r="AY199" s="328"/>
      <c r="AZ199" s="328"/>
      <c r="BA199" s="328"/>
      <c r="BB199" s="328"/>
      <c r="BC199" s="328"/>
      <c r="BD199" s="328"/>
      <c r="BE199" s="328"/>
      <c r="BF199" s="328"/>
      <c r="BG199" s="328"/>
      <c r="BH199" s="328"/>
      <c r="BI199" s="328"/>
      <c r="BJ199" s="328"/>
      <c r="BK199" s="328"/>
      <c r="BL199" s="328"/>
      <c r="BM199" s="328"/>
      <c r="BN199" s="328"/>
      <c r="BO199" s="328"/>
      <c r="BP199" s="328"/>
      <c r="BQ199" s="328"/>
      <c r="BR199" s="328"/>
      <c r="BS199" s="328"/>
      <c r="BT199" s="328"/>
      <c r="BU199" s="332"/>
      <c r="BV199" s="333"/>
      <c r="BW199" s="328"/>
      <c r="BX199" s="328"/>
      <c r="BY199" s="328"/>
      <c r="BZ199" s="328"/>
      <c r="CA199" s="328"/>
    </row>
    <row r="200" spans="1:79" ht="15.75" customHeight="1">
      <c r="A200" s="328"/>
      <c r="B200" s="328"/>
      <c r="C200" s="328"/>
      <c r="D200" s="328"/>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328"/>
      <c r="AB200" s="328"/>
      <c r="AC200" s="328"/>
      <c r="AD200" s="328"/>
      <c r="AE200" s="328"/>
      <c r="AF200" s="328"/>
      <c r="AG200" s="328"/>
      <c r="AH200" s="328"/>
      <c r="AI200" s="328"/>
      <c r="AJ200" s="328"/>
      <c r="AK200" s="328"/>
      <c r="AL200" s="328"/>
      <c r="AM200" s="328"/>
      <c r="AN200" s="328"/>
      <c r="AO200" s="328"/>
      <c r="AP200" s="328"/>
      <c r="AQ200" s="328"/>
      <c r="AR200" s="328"/>
      <c r="AS200" s="328"/>
      <c r="AT200" s="328"/>
      <c r="AU200" s="328"/>
      <c r="AV200" s="328"/>
      <c r="AW200" s="328"/>
      <c r="AX200" s="328"/>
      <c r="AY200" s="328"/>
      <c r="AZ200" s="328"/>
      <c r="BA200" s="328"/>
      <c r="BB200" s="328"/>
      <c r="BC200" s="328"/>
      <c r="BD200" s="328"/>
      <c r="BE200" s="328"/>
      <c r="BF200" s="328"/>
      <c r="BG200" s="328"/>
      <c r="BH200" s="328"/>
      <c r="BI200" s="328"/>
      <c r="BJ200" s="328"/>
      <c r="BK200" s="328"/>
      <c r="BL200" s="328"/>
      <c r="BM200" s="328"/>
      <c r="BN200" s="328"/>
      <c r="BO200" s="328"/>
      <c r="BP200" s="328"/>
      <c r="BQ200" s="328"/>
      <c r="BR200" s="328"/>
      <c r="BS200" s="328"/>
      <c r="BT200" s="328"/>
      <c r="BU200" s="332"/>
      <c r="BV200" s="333"/>
      <c r="BW200" s="328"/>
      <c r="BX200" s="328"/>
      <c r="BY200" s="328"/>
      <c r="BZ200" s="328"/>
      <c r="CA200" s="328"/>
    </row>
    <row r="201" spans="1:79" ht="15.75" customHeight="1">
      <c r="A201" s="328"/>
      <c r="B201" s="328"/>
      <c r="C201" s="328"/>
      <c r="D201" s="328"/>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c r="AT201" s="328"/>
      <c r="AU201" s="328"/>
      <c r="AV201" s="328"/>
      <c r="AW201" s="328"/>
      <c r="AX201" s="328"/>
      <c r="AY201" s="328"/>
      <c r="AZ201" s="328"/>
      <c r="BA201" s="328"/>
      <c r="BB201" s="328"/>
      <c r="BC201" s="328"/>
      <c r="BD201" s="328"/>
      <c r="BE201" s="328"/>
      <c r="BF201" s="328"/>
      <c r="BG201" s="328"/>
      <c r="BH201" s="328"/>
      <c r="BI201" s="328"/>
      <c r="BJ201" s="328"/>
      <c r="BK201" s="328"/>
      <c r="BL201" s="328"/>
      <c r="BM201" s="328"/>
      <c r="BN201" s="328"/>
      <c r="BO201" s="328"/>
      <c r="BP201" s="328"/>
      <c r="BQ201" s="328"/>
      <c r="BR201" s="328"/>
      <c r="BS201" s="328"/>
      <c r="BT201" s="328"/>
      <c r="BU201" s="332"/>
      <c r="BV201" s="333"/>
      <c r="BW201" s="328"/>
      <c r="BX201" s="328"/>
      <c r="BY201" s="328"/>
      <c r="BZ201" s="328"/>
      <c r="CA201" s="328"/>
    </row>
    <row r="202" spans="1:79" ht="15.75" customHeight="1">
      <c r="A202" s="328"/>
      <c r="B202" s="328"/>
      <c r="C202" s="328"/>
      <c r="D202" s="328"/>
      <c r="E202" s="328"/>
      <c r="F202" s="328"/>
      <c r="G202" s="328"/>
      <c r="H202" s="328"/>
      <c r="I202" s="328"/>
      <c r="J202" s="328"/>
      <c r="K202" s="328"/>
      <c r="L202" s="328"/>
      <c r="M202" s="328"/>
      <c r="N202" s="328"/>
      <c r="O202" s="328"/>
      <c r="P202" s="328"/>
      <c r="Q202" s="328"/>
      <c r="R202" s="328"/>
      <c r="S202" s="328"/>
      <c r="T202" s="328"/>
      <c r="U202" s="328"/>
      <c r="V202" s="328"/>
      <c r="W202" s="328"/>
      <c r="X202" s="328"/>
      <c r="Y202" s="328"/>
      <c r="Z202" s="328"/>
      <c r="AA202" s="328"/>
      <c r="AB202" s="328"/>
      <c r="AC202" s="328"/>
      <c r="AD202" s="328"/>
      <c r="AE202" s="328"/>
      <c r="AF202" s="328"/>
      <c r="AG202" s="328"/>
      <c r="AH202" s="328"/>
      <c r="AI202" s="328"/>
      <c r="AJ202" s="328"/>
      <c r="AK202" s="328"/>
      <c r="AL202" s="328"/>
      <c r="AM202" s="328"/>
      <c r="AN202" s="328"/>
      <c r="AO202" s="328"/>
      <c r="AP202" s="328"/>
      <c r="AQ202" s="328"/>
      <c r="AR202" s="328"/>
      <c r="AS202" s="328"/>
      <c r="AT202" s="328"/>
      <c r="AU202" s="328"/>
      <c r="AV202" s="328"/>
      <c r="AW202" s="328"/>
      <c r="AX202" s="328"/>
      <c r="AY202" s="328"/>
      <c r="AZ202" s="328"/>
      <c r="BA202" s="328"/>
      <c r="BB202" s="328"/>
      <c r="BC202" s="328"/>
      <c r="BD202" s="328"/>
      <c r="BE202" s="328"/>
      <c r="BF202" s="328"/>
      <c r="BG202" s="328"/>
      <c r="BH202" s="328"/>
      <c r="BI202" s="328"/>
      <c r="BJ202" s="328"/>
      <c r="BK202" s="328"/>
      <c r="BL202" s="328"/>
      <c r="BM202" s="328"/>
      <c r="BN202" s="328"/>
      <c r="BO202" s="328"/>
      <c r="BP202" s="328"/>
      <c r="BQ202" s="328"/>
      <c r="BR202" s="328"/>
      <c r="BS202" s="328"/>
      <c r="BT202" s="328"/>
      <c r="BU202" s="332"/>
      <c r="BV202" s="333"/>
      <c r="BW202" s="328"/>
      <c r="BX202" s="328"/>
      <c r="BY202" s="328"/>
      <c r="BZ202" s="328"/>
      <c r="CA202" s="328"/>
    </row>
    <row r="203" spans="1:79" ht="15.75" customHeight="1">
      <c r="A203" s="328"/>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8"/>
      <c r="AG203" s="328"/>
      <c r="AH203" s="328"/>
      <c r="AI203" s="328"/>
      <c r="AJ203" s="328"/>
      <c r="AK203" s="328"/>
      <c r="AL203" s="328"/>
      <c r="AM203" s="328"/>
      <c r="AN203" s="328"/>
      <c r="AO203" s="328"/>
      <c r="AP203" s="328"/>
      <c r="AQ203" s="328"/>
      <c r="AR203" s="328"/>
      <c r="AS203" s="328"/>
      <c r="AT203" s="328"/>
      <c r="AU203" s="328"/>
      <c r="AV203" s="328"/>
      <c r="AW203" s="328"/>
      <c r="AX203" s="328"/>
      <c r="AY203" s="328"/>
      <c r="AZ203" s="328"/>
      <c r="BA203" s="328"/>
      <c r="BB203" s="328"/>
      <c r="BC203" s="328"/>
      <c r="BD203" s="328"/>
      <c r="BE203" s="328"/>
      <c r="BF203" s="328"/>
      <c r="BG203" s="328"/>
      <c r="BH203" s="328"/>
      <c r="BI203" s="328"/>
      <c r="BJ203" s="328"/>
      <c r="BK203" s="328"/>
      <c r="BL203" s="328"/>
      <c r="BM203" s="328"/>
      <c r="BN203" s="328"/>
      <c r="BO203" s="328"/>
      <c r="BP203" s="328"/>
      <c r="BQ203" s="328"/>
      <c r="BR203" s="328"/>
      <c r="BS203" s="328"/>
      <c r="BT203" s="328"/>
      <c r="BU203" s="332"/>
      <c r="BV203" s="333"/>
      <c r="BW203" s="328"/>
      <c r="BX203" s="328"/>
      <c r="BY203" s="328"/>
      <c r="BZ203" s="328"/>
      <c r="CA203" s="328"/>
    </row>
    <row r="204" spans="1:79" ht="15.75" customHeight="1">
      <c r="A204" s="328"/>
      <c r="B204" s="328"/>
      <c r="C204" s="328"/>
      <c r="D204" s="328"/>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32"/>
      <c r="BV204" s="333"/>
      <c r="BW204" s="328"/>
      <c r="BX204" s="328"/>
      <c r="BY204" s="328"/>
      <c r="BZ204" s="328"/>
      <c r="CA204" s="328"/>
    </row>
    <row r="205" spans="1:79" ht="15.75" customHeight="1">
      <c r="A205" s="328"/>
      <c r="B205" s="328"/>
      <c r="C205" s="328"/>
      <c r="D205" s="328"/>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32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32"/>
      <c r="BV205" s="333"/>
      <c r="BW205" s="328"/>
      <c r="BX205" s="328"/>
      <c r="BY205" s="328"/>
      <c r="BZ205" s="328"/>
      <c r="CA205" s="328"/>
    </row>
    <row r="206" spans="1:79" ht="15.75" customHeight="1">
      <c r="A206" s="328"/>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32"/>
      <c r="BV206" s="333"/>
      <c r="BW206" s="328"/>
      <c r="BX206" s="328"/>
      <c r="BY206" s="328"/>
      <c r="BZ206" s="328"/>
      <c r="CA206" s="328"/>
    </row>
    <row r="207" spans="1:79" ht="15.75" customHeight="1">
      <c r="A207" s="328"/>
      <c r="B207" s="328"/>
      <c r="C207" s="328"/>
      <c r="D207" s="328"/>
      <c r="E207" s="328"/>
      <c r="F207" s="328"/>
      <c r="G207" s="328"/>
      <c r="H207" s="328"/>
      <c r="I207" s="328"/>
      <c r="J207" s="328"/>
      <c r="K207" s="328"/>
      <c r="L207" s="328"/>
      <c r="M207" s="328"/>
      <c r="N207" s="328"/>
      <c r="O207" s="328"/>
      <c r="P207" s="328"/>
      <c r="Q207" s="328"/>
      <c r="R207" s="328"/>
      <c r="S207" s="328"/>
      <c r="T207" s="328"/>
      <c r="U207" s="328"/>
      <c r="V207" s="328"/>
      <c r="W207" s="328"/>
      <c r="X207" s="328"/>
      <c r="Y207" s="328"/>
      <c r="Z207" s="328"/>
      <c r="AA207" s="328"/>
      <c r="AB207" s="328"/>
      <c r="AC207" s="328"/>
      <c r="AD207" s="328"/>
      <c r="AE207" s="328"/>
      <c r="AF207" s="328"/>
      <c r="AG207" s="328"/>
      <c r="AH207" s="328"/>
      <c r="AI207" s="328"/>
      <c r="AJ207" s="328"/>
      <c r="AK207" s="328"/>
      <c r="AL207" s="328"/>
      <c r="AM207" s="328"/>
      <c r="AN207" s="328"/>
      <c r="AO207" s="328"/>
      <c r="AP207" s="328"/>
      <c r="AQ207" s="328"/>
      <c r="AR207" s="328"/>
      <c r="AS207" s="328"/>
      <c r="AT207" s="328"/>
      <c r="AU207" s="328"/>
      <c r="AV207" s="328"/>
      <c r="AW207" s="328"/>
      <c r="AX207" s="328"/>
      <c r="AY207" s="328"/>
      <c r="AZ207" s="328"/>
      <c r="BA207" s="328"/>
      <c r="BB207" s="328"/>
      <c r="BC207" s="328"/>
      <c r="BD207" s="328"/>
      <c r="BE207" s="328"/>
      <c r="BF207" s="328"/>
      <c r="BG207" s="328"/>
      <c r="BH207" s="328"/>
      <c r="BI207" s="328"/>
      <c r="BJ207" s="328"/>
      <c r="BK207" s="328"/>
      <c r="BL207" s="328"/>
      <c r="BM207" s="328"/>
      <c r="BN207" s="328"/>
      <c r="BO207" s="328"/>
      <c r="BP207" s="328"/>
      <c r="BQ207" s="328"/>
      <c r="BR207" s="328"/>
      <c r="BS207" s="328"/>
      <c r="BT207" s="328"/>
      <c r="BU207" s="332"/>
      <c r="BV207" s="333"/>
      <c r="BW207" s="328"/>
      <c r="BX207" s="328"/>
      <c r="BY207" s="328"/>
      <c r="BZ207" s="328"/>
      <c r="CA207" s="328"/>
    </row>
    <row r="208" spans="1:79" ht="15.75" customHeight="1">
      <c r="A208" s="328"/>
      <c r="B208" s="328"/>
      <c r="C208" s="328"/>
      <c r="D208" s="328"/>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328"/>
      <c r="AB208" s="328"/>
      <c r="AC208" s="328"/>
      <c r="AD208" s="328"/>
      <c r="AE208" s="328"/>
      <c r="AF208" s="328"/>
      <c r="AG208" s="328"/>
      <c r="AH208" s="328"/>
      <c r="AI208" s="328"/>
      <c r="AJ208" s="328"/>
      <c r="AK208" s="328"/>
      <c r="AL208" s="328"/>
      <c r="AM208" s="328"/>
      <c r="AN208" s="328"/>
      <c r="AO208" s="328"/>
      <c r="AP208" s="328"/>
      <c r="AQ208" s="328"/>
      <c r="AR208" s="328"/>
      <c r="AS208" s="328"/>
      <c r="AT208" s="328"/>
      <c r="AU208" s="328"/>
      <c r="AV208" s="328"/>
      <c r="AW208" s="328"/>
      <c r="AX208" s="328"/>
      <c r="AY208" s="328"/>
      <c r="AZ208" s="328"/>
      <c r="BA208" s="328"/>
      <c r="BB208" s="328"/>
      <c r="BC208" s="328"/>
      <c r="BD208" s="328"/>
      <c r="BE208" s="328"/>
      <c r="BF208" s="328"/>
      <c r="BG208" s="328"/>
      <c r="BH208" s="328"/>
      <c r="BI208" s="328"/>
      <c r="BJ208" s="328"/>
      <c r="BK208" s="328"/>
      <c r="BL208" s="328"/>
      <c r="BM208" s="328"/>
      <c r="BN208" s="328"/>
      <c r="BO208" s="328"/>
      <c r="BP208" s="328"/>
      <c r="BQ208" s="328"/>
      <c r="BR208" s="328"/>
      <c r="BS208" s="328"/>
      <c r="BT208" s="328"/>
      <c r="BU208" s="332"/>
      <c r="BV208" s="333"/>
      <c r="BW208" s="328"/>
      <c r="BX208" s="328"/>
      <c r="BY208" s="328"/>
      <c r="BZ208" s="328"/>
      <c r="CA208" s="328"/>
    </row>
    <row r="209" spans="1:79" ht="15.75" customHeight="1">
      <c r="A209" s="328"/>
      <c r="B209" s="328"/>
      <c r="C209" s="328"/>
      <c r="D209" s="328"/>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328"/>
      <c r="AB209" s="328"/>
      <c r="AC209" s="328"/>
      <c r="AD209" s="328"/>
      <c r="AE209" s="328"/>
      <c r="AF209" s="328"/>
      <c r="AG209" s="328"/>
      <c r="AH209" s="328"/>
      <c r="AI209" s="328"/>
      <c r="AJ209" s="328"/>
      <c r="AK209" s="328"/>
      <c r="AL209" s="328"/>
      <c r="AM209" s="328"/>
      <c r="AN209" s="328"/>
      <c r="AO209" s="328"/>
      <c r="AP209" s="328"/>
      <c r="AQ209" s="328"/>
      <c r="AR209" s="328"/>
      <c r="AS209" s="328"/>
      <c r="AT209" s="328"/>
      <c r="AU209" s="328"/>
      <c r="AV209" s="328"/>
      <c r="AW209" s="328"/>
      <c r="AX209" s="328"/>
      <c r="AY209" s="328"/>
      <c r="AZ209" s="328"/>
      <c r="BA209" s="328"/>
      <c r="BB209" s="328"/>
      <c r="BC209" s="328"/>
      <c r="BD209" s="328"/>
      <c r="BE209" s="328"/>
      <c r="BF209" s="328"/>
      <c r="BG209" s="328"/>
      <c r="BH209" s="328"/>
      <c r="BI209" s="328"/>
      <c r="BJ209" s="328"/>
      <c r="BK209" s="328"/>
      <c r="BL209" s="328"/>
      <c r="BM209" s="328"/>
      <c r="BN209" s="328"/>
      <c r="BO209" s="328"/>
      <c r="BP209" s="328"/>
      <c r="BQ209" s="328"/>
      <c r="BR209" s="328"/>
      <c r="BS209" s="328"/>
      <c r="BT209" s="328"/>
      <c r="BU209" s="332"/>
      <c r="BV209" s="333"/>
      <c r="BW209" s="328"/>
      <c r="BX209" s="328"/>
      <c r="BY209" s="328"/>
      <c r="BZ209" s="328"/>
      <c r="CA209" s="328"/>
    </row>
    <row r="210" spans="1:79" ht="15.75" customHeight="1">
      <c r="A210" s="328"/>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F210" s="328"/>
      <c r="AG210" s="328"/>
      <c r="AH210" s="328"/>
      <c r="AI210" s="328"/>
      <c r="AJ210" s="328"/>
      <c r="AK210" s="328"/>
      <c r="AL210" s="328"/>
      <c r="AM210" s="328"/>
      <c r="AN210" s="328"/>
      <c r="AO210" s="328"/>
      <c r="AP210" s="328"/>
      <c r="AQ210" s="328"/>
      <c r="AR210" s="328"/>
      <c r="AS210" s="328"/>
      <c r="AT210" s="328"/>
      <c r="AU210" s="328"/>
      <c r="AV210" s="328"/>
      <c r="AW210" s="328"/>
      <c r="AX210" s="328"/>
      <c r="AY210" s="328"/>
      <c r="AZ210" s="328"/>
      <c r="BA210" s="328"/>
      <c r="BB210" s="328"/>
      <c r="BC210" s="328"/>
      <c r="BD210" s="328"/>
      <c r="BE210" s="328"/>
      <c r="BF210" s="328"/>
      <c r="BG210" s="328"/>
      <c r="BH210" s="328"/>
      <c r="BI210" s="328"/>
      <c r="BJ210" s="328"/>
      <c r="BK210" s="328"/>
      <c r="BL210" s="328"/>
      <c r="BM210" s="328"/>
      <c r="BN210" s="328"/>
      <c r="BO210" s="328"/>
      <c r="BP210" s="328"/>
      <c r="BQ210" s="328"/>
      <c r="BR210" s="328"/>
      <c r="BS210" s="328"/>
      <c r="BT210" s="328"/>
      <c r="BU210" s="332"/>
      <c r="BV210" s="333"/>
      <c r="BW210" s="328"/>
      <c r="BX210" s="328"/>
      <c r="BY210" s="328"/>
      <c r="BZ210" s="328"/>
      <c r="CA210" s="328"/>
    </row>
    <row r="211" spans="1:79" ht="15.75" customHeight="1">
      <c r="A211" s="328"/>
      <c r="B211" s="328"/>
      <c r="C211" s="328"/>
      <c r="D211" s="328"/>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328"/>
      <c r="AB211" s="328"/>
      <c r="AC211" s="328"/>
      <c r="AD211" s="328"/>
      <c r="AE211" s="328"/>
      <c r="AF211" s="328"/>
      <c r="AG211" s="328"/>
      <c r="AH211" s="328"/>
      <c r="AI211" s="328"/>
      <c r="AJ211" s="328"/>
      <c r="AK211" s="328"/>
      <c r="AL211" s="328"/>
      <c r="AM211" s="328"/>
      <c r="AN211" s="328"/>
      <c r="AO211" s="328"/>
      <c r="AP211" s="328"/>
      <c r="AQ211" s="328"/>
      <c r="AR211" s="328"/>
      <c r="AS211" s="328"/>
      <c r="AT211" s="328"/>
      <c r="AU211" s="328"/>
      <c r="AV211" s="328"/>
      <c r="AW211" s="328"/>
      <c r="AX211" s="328"/>
      <c r="AY211" s="328"/>
      <c r="AZ211" s="328"/>
      <c r="BA211" s="328"/>
      <c r="BB211" s="328"/>
      <c r="BC211" s="328"/>
      <c r="BD211" s="328"/>
      <c r="BE211" s="328"/>
      <c r="BF211" s="328"/>
      <c r="BG211" s="328"/>
      <c r="BH211" s="328"/>
      <c r="BI211" s="328"/>
      <c r="BJ211" s="328"/>
      <c r="BK211" s="328"/>
      <c r="BL211" s="328"/>
      <c r="BM211" s="328"/>
      <c r="BN211" s="328"/>
      <c r="BO211" s="328"/>
      <c r="BP211" s="328"/>
      <c r="BQ211" s="328"/>
      <c r="BR211" s="328"/>
      <c r="BS211" s="328"/>
      <c r="BT211" s="328"/>
      <c r="BU211" s="332"/>
      <c r="BV211" s="333"/>
      <c r="BW211" s="328"/>
      <c r="BX211" s="328"/>
      <c r="BY211" s="328"/>
      <c r="BZ211" s="328"/>
      <c r="CA211" s="328"/>
    </row>
    <row r="212" spans="1:79" ht="15.75" customHeight="1">
      <c r="A212" s="328"/>
      <c r="B212" s="328"/>
      <c r="C212" s="328"/>
      <c r="D212" s="328"/>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328"/>
      <c r="AB212" s="328"/>
      <c r="AC212" s="328"/>
      <c r="AD212" s="328"/>
      <c r="AE212" s="328"/>
      <c r="AF212" s="328"/>
      <c r="AG212" s="328"/>
      <c r="AH212" s="328"/>
      <c r="AI212" s="328"/>
      <c r="AJ212" s="328"/>
      <c r="AK212" s="328"/>
      <c r="AL212" s="328"/>
      <c r="AM212" s="328"/>
      <c r="AN212" s="328"/>
      <c r="AO212" s="328"/>
      <c r="AP212" s="328"/>
      <c r="AQ212" s="328"/>
      <c r="AR212" s="328"/>
      <c r="AS212" s="328"/>
      <c r="AT212" s="328"/>
      <c r="AU212" s="328"/>
      <c r="AV212" s="328"/>
      <c r="AW212" s="328"/>
      <c r="AX212" s="328"/>
      <c r="AY212" s="328"/>
      <c r="AZ212" s="328"/>
      <c r="BA212" s="328"/>
      <c r="BB212" s="328"/>
      <c r="BC212" s="328"/>
      <c r="BD212" s="328"/>
      <c r="BE212" s="328"/>
      <c r="BF212" s="328"/>
      <c r="BG212" s="328"/>
      <c r="BH212" s="328"/>
      <c r="BI212" s="328"/>
      <c r="BJ212" s="328"/>
      <c r="BK212" s="328"/>
      <c r="BL212" s="328"/>
      <c r="BM212" s="328"/>
      <c r="BN212" s="328"/>
      <c r="BO212" s="328"/>
      <c r="BP212" s="328"/>
      <c r="BQ212" s="328"/>
      <c r="BR212" s="328"/>
      <c r="BS212" s="328"/>
      <c r="BT212" s="328"/>
      <c r="BU212" s="332"/>
      <c r="BV212" s="333"/>
      <c r="BW212" s="328"/>
      <c r="BX212" s="328"/>
      <c r="BY212" s="328"/>
      <c r="BZ212" s="328"/>
      <c r="CA212" s="328"/>
    </row>
    <row r="213" spans="1:79" ht="15.75" customHeight="1">
      <c r="A213" s="328"/>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328"/>
      <c r="AE213" s="328"/>
      <c r="AF213" s="328"/>
      <c r="AG213" s="328"/>
      <c r="AH213" s="328"/>
      <c r="AI213" s="328"/>
      <c r="AJ213" s="328"/>
      <c r="AK213" s="328"/>
      <c r="AL213" s="328"/>
      <c r="AM213" s="328"/>
      <c r="AN213" s="328"/>
      <c r="AO213" s="328"/>
      <c r="AP213" s="328"/>
      <c r="AQ213" s="328"/>
      <c r="AR213" s="328"/>
      <c r="AS213" s="328"/>
      <c r="AT213" s="328"/>
      <c r="AU213" s="328"/>
      <c r="AV213" s="328"/>
      <c r="AW213" s="328"/>
      <c r="AX213" s="328"/>
      <c r="AY213" s="328"/>
      <c r="AZ213" s="328"/>
      <c r="BA213" s="328"/>
      <c r="BB213" s="328"/>
      <c r="BC213" s="328"/>
      <c r="BD213" s="328"/>
      <c r="BE213" s="328"/>
      <c r="BF213" s="328"/>
      <c r="BG213" s="328"/>
      <c r="BH213" s="328"/>
      <c r="BI213" s="328"/>
      <c r="BJ213" s="328"/>
      <c r="BK213" s="328"/>
      <c r="BL213" s="328"/>
      <c r="BM213" s="328"/>
      <c r="BN213" s="328"/>
      <c r="BO213" s="328"/>
      <c r="BP213" s="328"/>
      <c r="BQ213" s="328"/>
      <c r="BR213" s="328"/>
      <c r="BS213" s="328"/>
      <c r="BT213" s="328"/>
      <c r="BU213" s="332"/>
      <c r="BV213" s="333"/>
      <c r="BW213" s="328"/>
      <c r="BX213" s="328"/>
      <c r="BY213" s="328"/>
      <c r="BZ213" s="328"/>
      <c r="CA213" s="328"/>
    </row>
    <row r="214" spans="1:79" ht="15.75" customHeight="1">
      <c r="A214" s="328"/>
      <c r="B214" s="328"/>
      <c r="C214" s="328"/>
      <c r="D214" s="328"/>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328"/>
      <c r="AB214" s="328"/>
      <c r="AC214" s="328"/>
      <c r="AD214" s="328"/>
      <c r="AE214" s="328"/>
      <c r="AF214" s="328"/>
      <c r="AG214" s="328"/>
      <c r="AH214" s="328"/>
      <c r="AI214" s="328"/>
      <c r="AJ214" s="328"/>
      <c r="AK214" s="328"/>
      <c r="AL214" s="328"/>
      <c r="AM214" s="328"/>
      <c r="AN214" s="328"/>
      <c r="AO214" s="328"/>
      <c r="AP214" s="328"/>
      <c r="AQ214" s="328"/>
      <c r="AR214" s="328"/>
      <c r="AS214" s="328"/>
      <c r="AT214" s="328"/>
      <c r="AU214" s="328"/>
      <c r="AV214" s="328"/>
      <c r="AW214" s="328"/>
      <c r="AX214" s="328"/>
      <c r="AY214" s="328"/>
      <c r="AZ214" s="328"/>
      <c r="BA214" s="328"/>
      <c r="BB214" s="328"/>
      <c r="BC214" s="328"/>
      <c r="BD214" s="328"/>
      <c r="BE214" s="328"/>
      <c r="BF214" s="328"/>
      <c r="BG214" s="328"/>
      <c r="BH214" s="328"/>
      <c r="BI214" s="328"/>
      <c r="BJ214" s="328"/>
      <c r="BK214" s="328"/>
      <c r="BL214" s="328"/>
      <c r="BM214" s="328"/>
      <c r="BN214" s="328"/>
      <c r="BO214" s="328"/>
      <c r="BP214" s="328"/>
      <c r="BQ214" s="328"/>
      <c r="BR214" s="328"/>
      <c r="BS214" s="328"/>
      <c r="BT214" s="328"/>
      <c r="BU214" s="332"/>
      <c r="BV214" s="333"/>
      <c r="BW214" s="328"/>
      <c r="BX214" s="328"/>
      <c r="BY214" s="328"/>
      <c r="BZ214" s="328"/>
      <c r="CA214" s="328"/>
    </row>
    <row r="215" spans="1:79" ht="15.75" customHeight="1">
      <c r="A215" s="328"/>
      <c r="B215" s="328"/>
      <c r="C215" s="328"/>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328"/>
      <c r="AC215" s="328"/>
      <c r="AD215" s="328"/>
      <c r="AE215" s="328"/>
      <c r="AF215" s="328"/>
      <c r="AG215" s="328"/>
      <c r="AH215" s="328"/>
      <c r="AI215" s="328"/>
      <c r="AJ215" s="328"/>
      <c r="AK215" s="328"/>
      <c r="AL215" s="328"/>
      <c r="AM215" s="328"/>
      <c r="AN215" s="328"/>
      <c r="AO215" s="328"/>
      <c r="AP215" s="328"/>
      <c r="AQ215" s="328"/>
      <c r="AR215" s="328"/>
      <c r="AS215" s="328"/>
      <c r="AT215" s="328"/>
      <c r="AU215" s="328"/>
      <c r="AV215" s="328"/>
      <c r="AW215" s="328"/>
      <c r="AX215" s="328"/>
      <c r="AY215" s="328"/>
      <c r="AZ215" s="328"/>
      <c r="BA215" s="328"/>
      <c r="BB215" s="328"/>
      <c r="BC215" s="328"/>
      <c r="BD215" s="328"/>
      <c r="BE215" s="328"/>
      <c r="BF215" s="328"/>
      <c r="BG215" s="328"/>
      <c r="BH215" s="328"/>
      <c r="BI215" s="328"/>
      <c r="BJ215" s="328"/>
      <c r="BK215" s="328"/>
      <c r="BL215" s="328"/>
      <c r="BM215" s="328"/>
      <c r="BN215" s="328"/>
      <c r="BO215" s="328"/>
      <c r="BP215" s="328"/>
      <c r="BQ215" s="328"/>
      <c r="BR215" s="328"/>
      <c r="BS215" s="328"/>
      <c r="BT215" s="328"/>
      <c r="BU215" s="332"/>
      <c r="BV215" s="333"/>
      <c r="BW215" s="328"/>
      <c r="BX215" s="328"/>
      <c r="BY215" s="328"/>
      <c r="BZ215" s="328"/>
      <c r="CA215" s="328"/>
    </row>
    <row r="216" spans="1:79" ht="15.75" customHeight="1">
      <c r="A216" s="328"/>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328"/>
      <c r="AF216" s="328"/>
      <c r="AG216" s="328"/>
      <c r="AH216" s="328"/>
      <c r="AI216" s="328"/>
      <c r="AJ216" s="328"/>
      <c r="AK216" s="328"/>
      <c r="AL216" s="328"/>
      <c r="AM216" s="328"/>
      <c r="AN216" s="328"/>
      <c r="AO216" s="328"/>
      <c r="AP216" s="328"/>
      <c r="AQ216" s="328"/>
      <c r="AR216" s="328"/>
      <c r="AS216" s="328"/>
      <c r="AT216" s="328"/>
      <c r="AU216" s="328"/>
      <c r="AV216" s="328"/>
      <c r="AW216" s="328"/>
      <c r="AX216" s="328"/>
      <c r="AY216" s="328"/>
      <c r="AZ216" s="328"/>
      <c r="BA216" s="328"/>
      <c r="BB216" s="328"/>
      <c r="BC216" s="328"/>
      <c r="BD216" s="328"/>
      <c r="BE216" s="328"/>
      <c r="BF216" s="328"/>
      <c r="BG216" s="328"/>
      <c r="BH216" s="328"/>
      <c r="BI216" s="328"/>
      <c r="BJ216" s="328"/>
      <c r="BK216" s="328"/>
      <c r="BL216" s="328"/>
      <c r="BM216" s="328"/>
      <c r="BN216" s="328"/>
      <c r="BO216" s="328"/>
      <c r="BP216" s="328"/>
      <c r="BQ216" s="328"/>
      <c r="BR216" s="328"/>
      <c r="BS216" s="328"/>
      <c r="BT216" s="328"/>
      <c r="BU216" s="332"/>
      <c r="BV216" s="333"/>
      <c r="BW216" s="328"/>
      <c r="BX216" s="328"/>
      <c r="BY216" s="328"/>
      <c r="BZ216" s="328"/>
      <c r="CA216" s="328"/>
    </row>
    <row r="217" spans="1:79" ht="15.75" customHeight="1">
      <c r="A217" s="328"/>
      <c r="B217" s="328"/>
      <c r="C217" s="328"/>
      <c r="D217" s="328"/>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328"/>
      <c r="AB217" s="328"/>
      <c r="AC217" s="328"/>
      <c r="AD217" s="328"/>
      <c r="AE217" s="328"/>
      <c r="AF217" s="328"/>
      <c r="AG217" s="328"/>
      <c r="AH217" s="328"/>
      <c r="AI217" s="328"/>
      <c r="AJ217" s="328"/>
      <c r="AK217" s="328"/>
      <c r="AL217" s="328"/>
      <c r="AM217" s="328"/>
      <c r="AN217" s="328"/>
      <c r="AO217" s="328"/>
      <c r="AP217" s="328"/>
      <c r="AQ217" s="328"/>
      <c r="AR217" s="328"/>
      <c r="AS217" s="328"/>
      <c r="AT217" s="328"/>
      <c r="AU217" s="328"/>
      <c r="AV217" s="328"/>
      <c r="AW217" s="328"/>
      <c r="AX217" s="328"/>
      <c r="AY217" s="328"/>
      <c r="AZ217" s="328"/>
      <c r="BA217" s="328"/>
      <c r="BB217" s="328"/>
      <c r="BC217" s="328"/>
      <c r="BD217" s="328"/>
      <c r="BE217" s="328"/>
      <c r="BF217" s="328"/>
      <c r="BG217" s="328"/>
      <c r="BH217" s="328"/>
      <c r="BI217" s="328"/>
      <c r="BJ217" s="328"/>
      <c r="BK217" s="328"/>
      <c r="BL217" s="328"/>
      <c r="BM217" s="328"/>
      <c r="BN217" s="328"/>
      <c r="BO217" s="328"/>
      <c r="BP217" s="328"/>
      <c r="BQ217" s="328"/>
      <c r="BR217" s="328"/>
      <c r="BS217" s="328"/>
      <c r="BT217" s="328"/>
      <c r="BU217" s="332"/>
      <c r="BV217" s="333"/>
      <c r="BW217" s="328"/>
      <c r="BX217" s="328"/>
      <c r="BY217" s="328"/>
      <c r="BZ217" s="328"/>
      <c r="CA217" s="328"/>
    </row>
    <row r="218" spans="1:79" ht="15.75" customHeight="1">
      <c r="A218" s="328"/>
      <c r="B218" s="328"/>
      <c r="C218" s="328"/>
      <c r="D218" s="328"/>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328"/>
      <c r="AC218" s="328"/>
      <c r="AD218" s="328"/>
      <c r="AE218" s="328"/>
      <c r="AF218" s="328"/>
      <c r="AG218" s="328"/>
      <c r="AH218" s="328"/>
      <c r="AI218" s="328"/>
      <c r="AJ218" s="328"/>
      <c r="AK218" s="328"/>
      <c r="AL218" s="328"/>
      <c r="AM218" s="328"/>
      <c r="AN218" s="328"/>
      <c r="AO218" s="328"/>
      <c r="AP218" s="328"/>
      <c r="AQ218" s="328"/>
      <c r="AR218" s="328"/>
      <c r="AS218" s="328"/>
      <c r="AT218" s="328"/>
      <c r="AU218" s="328"/>
      <c r="AV218" s="328"/>
      <c r="AW218" s="328"/>
      <c r="AX218" s="328"/>
      <c r="AY218" s="328"/>
      <c r="AZ218" s="328"/>
      <c r="BA218" s="328"/>
      <c r="BB218" s="328"/>
      <c r="BC218" s="328"/>
      <c r="BD218" s="328"/>
      <c r="BE218" s="328"/>
      <c r="BF218" s="328"/>
      <c r="BG218" s="328"/>
      <c r="BH218" s="328"/>
      <c r="BI218" s="328"/>
      <c r="BJ218" s="328"/>
      <c r="BK218" s="328"/>
      <c r="BL218" s="328"/>
      <c r="BM218" s="328"/>
      <c r="BN218" s="328"/>
      <c r="BO218" s="328"/>
      <c r="BP218" s="328"/>
      <c r="BQ218" s="328"/>
      <c r="BR218" s="328"/>
      <c r="BS218" s="328"/>
      <c r="BT218" s="328"/>
      <c r="BU218" s="332"/>
      <c r="BV218" s="333"/>
      <c r="BW218" s="328"/>
      <c r="BX218" s="328"/>
      <c r="BY218" s="328"/>
      <c r="BZ218" s="328"/>
      <c r="CA218" s="328"/>
    </row>
    <row r="219" spans="1:79" ht="15.75" customHeight="1">
      <c r="A219" s="328"/>
      <c r="B219" s="328"/>
      <c r="C219" s="328"/>
      <c r="D219" s="328"/>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328"/>
      <c r="AE219" s="328"/>
      <c r="AF219" s="328"/>
      <c r="AG219" s="328"/>
      <c r="AH219" s="328"/>
      <c r="AI219" s="328"/>
      <c r="AJ219" s="328"/>
      <c r="AK219" s="328"/>
      <c r="AL219" s="328"/>
      <c r="AM219" s="328"/>
      <c r="AN219" s="328"/>
      <c r="AO219" s="328"/>
      <c r="AP219" s="328"/>
      <c r="AQ219" s="328"/>
      <c r="AR219" s="328"/>
      <c r="AS219" s="328"/>
      <c r="AT219" s="328"/>
      <c r="AU219" s="328"/>
      <c r="AV219" s="328"/>
      <c r="AW219" s="328"/>
      <c r="AX219" s="328"/>
      <c r="AY219" s="328"/>
      <c r="AZ219" s="328"/>
      <c r="BA219" s="328"/>
      <c r="BB219" s="328"/>
      <c r="BC219" s="328"/>
      <c r="BD219" s="328"/>
      <c r="BE219" s="328"/>
      <c r="BF219" s="328"/>
      <c r="BG219" s="328"/>
      <c r="BH219" s="328"/>
      <c r="BI219" s="328"/>
      <c r="BJ219" s="328"/>
      <c r="BK219" s="328"/>
      <c r="BL219" s="328"/>
      <c r="BM219" s="328"/>
      <c r="BN219" s="328"/>
      <c r="BO219" s="328"/>
      <c r="BP219" s="328"/>
      <c r="BQ219" s="328"/>
      <c r="BR219" s="328"/>
      <c r="BS219" s="328"/>
      <c r="BT219" s="328"/>
      <c r="BU219" s="332"/>
      <c r="BV219" s="333"/>
      <c r="BW219" s="328"/>
      <c r="BX219" s="328"/>
      <c r="BY219" s="328"/>
      <c r="BZ219" s="328"/>
      <c r="CA219" s="328"/>
    </row>
    <row r="220" spans="1:79" ht="15.75" customHeight="1">
      <c r="A220" s="328"/>
      <c r="B220" s="328"/>
      <c r="C220" s="328"/>
      <c r="D220" s="328"/>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32"/>
      <c r="BV220" s="333"/>
      <c r="BW220" s="328"/>
      <c r="BX220" s="328"/>
      <c r="BY220" s="328"/>
      <c r="BZ220" s="328"/>
      <c r="CA220" s="328"/>
    </row>
    <row r="221" spans="1:79" ht="15.75" customHeight="1">
      <c r="A221" s="328"/>
      <c r="B221" s="328"/>
      <c r="C221" s="328"/>
      <c r="D221" s="328"/>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328"/>
      <c r="AC221" s="328"/>
      <c r="AD221" s="328"/>
      <c r="AE221" s="328"/>
      <c r="AF221" s="328"/>
      <c r="AG221" s="328"/>
      <c r="AH221" s="328"/>
      <c r="AI221" s="328"/>
      <c r="AJ221" s="328"/>
      <c r="AK221" s="328"/>
      <c r="AL221" s="328"/>
      <c r="AM221" s="328"/>
      <c r="AN221" s="328"/>
      <c r="AO221" s="328"/>
      <c r="AP221" s="328"/>
      <c r="AQ221" s="328"/>
      <c r="AR221" s="328"/>
      <c r="AS221" s="328"/>
      <c r="AT221" s="328"/>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8"/>
      <c r="BS221" s="328"/>
      <c r="BT221" s="328"/>
      <c r="BU221" s="332"/>
      <c r="BV221" s="333"/>
      <c r="BW221" s="328"/>
      <c r="BX221" s="328"/>
      <c r="BY221" s="328"/>
      <c r="BZ221" s="328"/>
      <c r="CA221" s="328"/>
    </row>
    <row r="222" spans="1:79" ht="15.75" customHeight="1">
      <c r="A222" s="328"/>
      <c r="B222" s="328"/>
      <c r="C222" s="328"/>
      <c r="D222" s="328"/>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328"/>
      <c r="AB222" s="328"/>
      <c r="AC222" s="328"/>
      <c r="AD222" s="328"/>
      <c r="AE222" s="328"/>
      <c r="AF222" s="328"/>
      <c r="AG222" s="328"/>
      <c r="AH222" s="328"/>
      <c r="AI222" s="328"/>
      <c r="AJ222" s="328"/>
      <c r="AK222" s="328"/>
      <c r="AL222" s="328"/>
      <c r="AM222" s="328"/>
      <c r="AN222" s="328"/>
      <c r="AO222" s="328"/>
      <c r="AP222" s="328"/>
      <c r="AQ222" s="328"/>
      <c r="AR222" s="328"/>
      <c r="AS222" s="328"/>
      <c r="AT222" s="328"/>
      <c r="AU222" s="328"/>
      <c r="AV222" s="328"/>
      <c r="AW222" s="328"/>
      <c r="AX222" s="328"/>
      <c r="AY222" s="328"/>
      <c r="AZ222" s="328"/>
      <c r="BA222" s="328"/>
      <c r="BB222" s="328"/>
      <c r="BC222" s="328"/>
      <c r="BD222" s="328"/>
      <c r="BE222" s="328"/>
      <c r="BF222" s="328"/>
      <c r="BG222" s="328"/>
      <c r="BH222" s="328"/>
      <c r="BI222" s="328"/>
      <c r="BJ222" s="328"/>
      <c r="BK222" s="328"/>
      <c r="BL222" s="328"/>
      <c r="BM222" s="328"/>
      <c r="BN222" s="328"/>
      <c r="BO222" s="328"/>
      <c r="BP222" s="328"/>
      <c r="BQ222" s="328"/>
      <c r="BR222" s="328"/>
      <c r="BS222" s="328"/>
      <c r="BT222" s="328"/>
      <c r="BU222" s="332"/>
      <c r="BV222" s="333"/>
      <c r="BW222" s="328"/>
      <c r="BX222" s="328"/>
      <c r="BY222" s="328"/>
      <c r="BZ222" s="328"/>
      <c r="CA222" s="328"/>
    </row>
    <row r="223" spans="1:79" ht="15.75" customHeight="1">
      <c r="A223" s="328"/>
      <c r="B223" s="328"/>
      <c r="C223" s="328"/>
      <c r="D223" s="328"/>
      <c r="E223" s="328"/>
      <c r="F223" s="328"/>
      <c r="G223" s="328"/>
      <c r="H223" s="328"/>
      <c r="I223" s="328"/>
      <c r="J223" s="328"/>
      <c r="K223" s="328"/>
      <c r="L223" s="328"/>
      <c r="M223" s="328"/>
      <c r="N223" s="328"/>
      <c r="O223" s="328"/>
      <c r="P223" s="328"/>
      <c r="Q223" s="328"/>
      <c r="R223" s="328"/>
      <c r="S223" s="328"/>
      <c r="T223" s="328"/>
      <c r="U223" s="328"/>
      <c r="V223" s="328"/>
      <c r="W223" s="328"/>
      <c r="X223" s="328"/>
      <c r="Y223" s="328"/>
      <c r="Z223" s="328"/>
      <c r="AA223" s="328"/>
      <c r="AB223" s="32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328"/>
      <c r="BI223" s="328"/>
      <c r="BJ223" s="328"/>
      <c r="BK223" s="328"/>
      <c r="BL223" s="328"/>
      <c r="BM223" s="328"/>
      <c r="BN223" s="328"/>
      <c r="BO223" s="328"/>
      <c r="BP223" s="328"/>
      <c r="BQ223" s="328"/>
      <c r="BR223" s="328"/>
      <c r="BS223" s="328"/>
      <c r="BT223" s="328"/>
      <c r="BU223" s="332"/>
      <c r="BV223" s="333"/>
      <c r="BW223" s="328"/>
      <c r="BX223" s="328"/>
      <c r="BY223" s="328"/>
      <c r="BZ223" s="328"/>
      <c r="CA223" s="328"/>
    </row>
    <row r="224" spans="1:79" ht="15.75" customHeight="1">
      <c r="A224" s="328"/>
      <c r="B224" s="328"/>
      <c r="C224" s="328"/>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c r="AA224" s="328"/>
      <c r="AB224" s="328"/>
      <c r="AC224" s="328"/>
      <c r="AD224" s="328"/>
      <c r="AE224" s="328"/>
      <c r="AF224" s="328"/>
      <c r="AG224" s="328"/>
      <c r="AH224" s="328"/>
      <c r="AI224" s="328"/>
      <c r="AJ224" s="328"/>
      <c r="AK224" s="328"/>
      <c r="AL224" s="328"/>
      <c r="AM224" s="328"/>
      <c r="AN224" s="328"/>
      <c r="AO224" s="328"/>
      <c r="AP224" s="328"/>
      <c r="AQ224" s="328"/>
      <c r="AR224" s="328"/>
      <c r="AS224" s="328"/>
      <c r="AT224" s="328"/>
      <c r="AU224" s="328"/>
      <c r="AV224" s="328"/>
      <c r="AW224" s="328"/>
      <c r="AX224" s="328"/>
      <c r="AY224" s="328"/>
      <c r="AZ224" s="328"/>
      <c r="BA224" s="328"/>
      <c r="BB224" s="328"/>
      <c r="BC224" s="328"/>
      <c r="BD224" s="328"/>
      <c r="BE224" s="328"/>
      <c r="BF224" s="328"/>
      <c r="BG224" s="328"/>
      <c r="BH224" s="328"/>
      <c r="BI224" s="328"/>
      <c r="BJ224" s="328"/>
      <c r="BK224" s="328"/>
      <c r="BL224" s="328"/>
      <c r="BM224" s="328"/>
      <c r="BN224" s="328"/>
      <c r="BO224" s="328"/>
      <c r="BP224" s="328"/>
      <c r="BQ224" s="328"/>
      <c r="BR224" s="328"/>
      <c r="BS224" s="328"/>
      <c r="BT224" s="328"/>
      <c r="BU224" s="332"/>
      <c r="BV224" s="333"/>
      <c r="BW224" s="328"/>
      <c r="BX224" s="328"/>
      <c r="BY224" s="328"/>
      <c r="BZ224" s="328"/>
      <c r="CA224" s="328"/>
    </row>
    <row r="225" spans="1:79" ht="15.75" customHeight="1">
      <c r="A225" s="328"/>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32"/>
      <c r="BV225" s="333"/>
      <c r="BW225" s="328"/>
      <c r="BX225" s="328"/>
      <c r="BY225" s="328"/>
      <c r="BZ225" s="328"/>
      <c r="CA225" s="328"/>
    </row>
    <row r="226" spans="1:79" ht="15.75" customHeight="1">
      <c r="A226" s="328"/>
      <c r="B226" s="328"/>
      <c r="C226" s="328"/>
      <c r="D226" s="328"/>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328"/>
      <c r="AC226" s="328"/>
      <c r="AD226" s="328"/>
      <c r="AE226" s="328"/>
      <c r="AF226" s="328"/>
      <c r="AG226" s="328"/>
      <c r="AH226" s="328"/>
      <c r="AI226" s="328"/>
      <c r="AJ226" s="328"/>
      <c r="AK226" s="328"/>
      <c r="AL226" s="328"/>
      <c r="AM226" s="328"/>
      <c r="AN226" s="328"/>
      <c r="AO226" s="328"/>
      <c r="AP226" s="328"/>
      <c r="AQ226" s="328"/>
      <c r="AR226" s="328"/>
      <c r="AS226" s="328"/>
      <c r="AT226" s="328"/>
      <c r="AU226" s="328"/>
      <c r="AV226" s="328"/>
      <c r="AW226" s="328"/>
      <c r="AX226" s="328"/>
      <c r="AY226" s="328"/>
      <c r="AZ226" s="328"/>
      <c r="BA226" s="328"/>
      <c r="BB226" s="328"/>
      <c r="BC226" s="328"/>
      <c r="BD226" s="328"/>
      <c r="BE226" s="328"/>
      <c r="BF226" s="328"/>
      <c r="BG226" s="328"/>
      <c r="BH226" s="328"/>
      <c r="BI226" s="328"/>
      <c r="BJ226" s="328"/>
      <c r="BK226" s="328"/>
      <c r="BL226" s="328"/>
      <c r="BM226" s="328"/>
      <c r="BN226" s="328"/>
      <c r="BO226" s="328"/>
      <c r="BP226" s="328"/>
      <c r="BQ226" s="328"/>
      <c r="BR226" s="328"/>
      <c r="BS226" s="328"/>
      <c r="BT226" s="328"/>
      <c r="BU226" s="332"/>
      <c r="BV226" s="333"/>
      <c r="BW226" s="328"/>
      <c r="BX226" s="328"/>
      <c r="BY226" s="328"/>
      <c r="BZ226" s="328"/>
      <c r="CA226" s="328"/>
    </row>
    <row r="227" spans="1:79" ht="15.75" customHeight="1">
      <c r="A227" s="328"/>
      <c r="B227" s="328"/>
      <c r="C227" s="328"/>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8"/>
      <c r="BS227" s="328"/>
      <c r="BT227" s="328"/>
      <c r="BU227" s="332"/>
      <c r="BV227" s="333"/>
      <c r="BW227" s="328"/>
      <c r="BX227" s="328"/>
      <c r="BY227" s="328"/>
      <c r="BZ227" s="328"/>
      <c r="CA227" s="328"/>
    </row>
    <row r="228" spans="1:79" ht="15.75" customHeight="1">
      <c r="A228" s="328"/>
      <c r="B228" s="328"/>
      <c r="C228" s="328"/>
      <c r="D228" s="328"/>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328"/>
      <c r="AC228" s="328"/>
      <c r="AD228" s="328"/>
      <c r="AE228" s="328"/>
      <c r="AF228" s="328"/>
      <c r="AG228" s="328"/>
      <c r="AH228" s="328"/>
      <c r="AI228" s="328"/>
      <c r="AJ228" s="328"/>
      <c r="AK228" s="328"/>
      <c r="AL228" s="328"/>
      <c r="AM228" s="328"/>
      <c r="AN228" s="328"/>
      <c r="AO228" s="328"/>
      <c r="AP228" s="328"/>
      <c r="AQ228" s="328"/>
      <c r="AR228" s="328"/>
      <c r="AS228" s="328"/>
      <c r="AT228" s="328"/>
      <c r="AU228" s="328"/>
      <c r="AV228" s="328"/>
      <c r="AW228" s="328"/>
      <c r="AX228" s="328"/>
      <c r="AY228" s="328"/>
      <c r="AZ228" s="328"/>
      <c r="BA228" s="328"/>
      <c r="BB228" s="328"/>
      <c r="BC228" s="328"/>
      <c r="BD228" s="328"/>
      <c r="BE228" s="328"/>
      <c r="BF228" s="328"/>
      <c r="BG228" s="328"/>
      <c r="BH228" s="328"/>
      <c r="BI228" s="328"/>
      <c r="BJ228" s="328"/>
      <c r="BK228" s="328"/>
      <c r="BL228" s="328"/>
      <c r="BM228" s="328"/>
      <c r="BN228" s="328"/>
      <c r="BO228" s="328"/>
      <c r="BP228" s="328"/>
      <c r="BQ228" s="328"/>
      <c r="BR228" s="328"/>
      <c r="BS228" s="328"/>
      <c r="BT228" s="328"/>
      <c r="BU228" s="332"/>
      <c r="BV228" s="333"/>
      <c r="BW228" s="328"/>
      <c r="BX228" s="328"/>
      <c r="BY228" s="328"/>
      <c r="BZ228" s="328"/>
      <c r="CA228" s="328"/>
    </row>
    <row r="229" spans="1:79" ht="15.75" customHeight="1">
      <c r="A229" s="328"/>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c r="AF229" s="328"/>
      <c r="AG229" s="328"/>
      <c r="AH229" s="328"/>
      <c r="AI229" s="328"/>
      <c r="AJ229" s="328"/>
      <c r="AK229" s="328"/>
      <c r="AL229" s="328"/>
      <c r="AM229" s="328"/>
      <c r="AN229" s="328"/>
      <c r="AO229" s="328"/>
      <c r="AP229" s="328"/>
      <c r="AQ229" s="328"/>
      <c r="AR229" s="328"/>
      <c r="AS229" s="328"/>
      <c r="AT229" s="328"/>
      <c r="AU229" s="328"/>
      <c r="AV229" s="328"/>
      <c r="AW229" s="328"/>
      <c r="AX229" s="328"/>
      <c r="AY229" s="328"/>
      <c r="AZ229" s="328"/>
      <c r="BA229" s="328"/>
      <c r="BB229" s="328"/>
      <c r="BC229" s="328"/>
      <c r="BD229" s="328"/>
      <c r="BE229" s="328"/>
      <c r="BF229" s="328"/>
      <c r="BG229" s="328"/>
      <c r="BH229" s="328"/>
      <c r="BI229" s="328"/>
      <c r="BJ229" s="328"/>
      <c r="BK229" s="328"/>
      <c r="BL229" s="328"/>
      <c r="BM229" s="328"/>
      <c r="BN229" s="328"/>
      <c r="BO229" s="328"/>
      <c r="BP229" s="328"/>
      <c r="BQ229" s="328"/>
      <c r="BR229" s="328"/>
      <c r="BS229" s="328"/>
      <c r="BT229" s="328"/>
      <c r="BU229" s="332"/>
      <c r="BV229" s="333"/>
      <c r="BW229" s="328"/>
      <c r="BX229" s="328"/>
      <c r="BY229" s="328"/>
      <c r="BZ229" s="328"/>
      <c r="CA229" s="328"/>
    </row>
    <row r="230" spans="1:79" ht="15.75" customHeight="1">
      <c r="A230" s="328"/>
      <c r="B230" s="328"/>
      <c r="C230" s="328"/>
      <c r="D230" s="32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32"/>
      <c r="BV230" s="333"/>
      <c r="BW230" s="328"/>
      <c r="BX230" s="328"/>
      <c r="BY230" s="328"/>
      <c r="BZ230" s="328"/>
      <c r="CA230" s="328"/>
    </row>
    <row r="231" spans="1:79" ht="15.75" customHeight="1">
      <c r="A231" s="328"/>
      <c r="B231" s="328"/>
      <c r="C231" s="328"/>
      <c r="D231" s="328"/>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32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328"/>
      <c r="BI231" s="328"/>
      <c r="BJ231" s="328"/>
      <c r="BK231" s="328"/>
      <c r="BL231" s="328"/>
      <c r="BM231" s="328"/>
      <c r="BN231" s="328"/>
      <c r="BO231" s="328"/>
      <c r="BP231" s="328"/>
      <c r="BQ231" s="328"/>
      <c r="BR231" s="328"/>
      <c r="BS231" s="328"/>
      <c r="BT231" s="328"/>
      <c r="BU231" s="332"/>
      <c r="BV231" s="333"/>
      <c r="BW231" s="328"/>
      <c r="BX231" s="328"/>
      <c r="BY231" s="328"/>
      <c r="BZ231" s="328"/>
      <c r="CA231" s="328"/>
    </row>
    <row r="232" spans="1:79" ht="15.75" customHeight="1">
      <c r="A232" s="328"/>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8"/>
      <c r="BS232" s="328"/>
      <c r="BT232" s="328"/>
      <c r="BU232" s="332"/>
      <c r="BV232" s="333"/>
      <c r="BW232" s="328"/>
      <c r="BX232" s="328"/>
      <c r="BY232" s="328"/>
      <c r="BZ232" s="328"/>
      <c r="CA232" s="328"/>
    </row>
    <row r="233" spans="1:79" ht="15.75" customHeight="1">
      <c r="A233" s="328"/>
      <c r="B233" s="328"/>
      <c r="C233" s="328"/>
      <c r="D233" s="328"/>
      <c r="E233" s="328"/>
      <c r="F233" s="328"/>
      <c r="G233" s="328"/>
      <c r="H233" s="328"/>
      <c r="I233" s="328"/>
      <c r="J233" s="328"/>
      <c r="K233" s="328"/>
      <c r="L233" s="328"/>
      <c r="M233" s="328"/>
      <c r="N233" s="328"/>
      <c r="O233" s="328"/>
      <c r="P233" s="328"/>
      <c r="Q233" s="328"/>
      <c r="R233" s="328"/>
      <c r="S233" s="328"/>
      <c r="T233" s="328"/>
      <c r="U233" s="328"/>
      <c r="V233" s="328"/>
      <c r="W233" s="328"/>
      <c r="X233" s="328"/>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32"/>
      <c r="BV233" s="333"/>
      <c r="BW233" s="328"/>
      <c r="BX233" s="328"/>
      <c r="BY233" s="328"/>
      <c r="BZ233" s="328"/>
      <c r="CA233" s="328"/>
    </row>
    <row r="234" spans="1:79" ht="15.75" customHeight="1">
      <c r="A234" s="328"/>
      <c r="B234" s="328"/>
      <c r="C234" s="328"/>
      <c r="D234" s="328"/>
      <c r="E234" s="328"/>
      <c r="F234" s="328"/>
      <c r="G234" s="328"/>
      <c r="H234" s="328"/>
      <c r="I234" s="328"/>
      <c r="J234" s="328"/>
      <c r="K234" s="328"/>
      <c r="L234" s="328"/>
      <c r="M234" s="328"/>
      <c r="N234" s="328"/>
      <c r="O234" s="328"/>
      <c r="P234" s="328"/>
      <c r="Q234" s="328"/>
      <c r="R234" s="328"/>
      <c r="S234" s="328"/>
      <c r="T234" s="328"/>
      <c r="U234" s="328"/>
      <c r="V234" s="328"/>
      <c r="W234" s="328"/>
      <c r="X234" s="328"/>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32"/>
      <c r="BV234" s="333"/>
      <c r="BW234" s="328"/>
      <c r="BX234" s="328"/>
      <c r="BY234" s="328"/>
      <c r="BZ234" s="328"/>
      <c r="CA234" s="328"/>
    </row>
    <row r="235" spans="1:79" ht="15.75" customHeight="1">
      <c r="A235" s="328"/>
      <c r="B235" s="328"/>
      <c r="C235" s="328"/>
      <c r="D235" s="328"/>
      <c r="E235" s="328"/>
      <c r="F235" s="328"/>
      <c r="G235" s="328"/>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c r="AG235" s="328"/>
      <c r="AH235" s="328"/>
      <c r="AI235" s="328"/>
      <c r="AJ235" s="328"/>
      <c r="AK235" s="328"/>
      <c r="AL235" s="328"/>
      <c r="AM235" s="328"/>
      <c r="AN235" s="328"/>
      <c r="AO235" s="328"/>
      <c r="AP235" s="328"/>
      <c r="AQ235" s="328"/>
      <c r="AR235" s="328"/>
      <c r="AS235" s="328"/>
      <c r="AT235" s="328"/>
      <c r="AU235" s="328"/>
      <c r="AV235" s="328"/>
      <c r="AW235" s="328"/>
      <c r="AX235" s="328"/>
      <c r="AY235" s="328"/>
      <c r="AZ235" s="328"/>
      <c r="BA235" s="328"/>
      <c r="BB235" s="328"/>
      <c r="BC235" s="328"/>
      <c r="BD235" s="328"/>
      <c r="BE235" s="328"/>
      <c r="BF235" s="328"/>
      <c r="BG235" s="328"/>
      <c r="BH235" s="328"/>
      <c r="BI235" s="328"/>
      <c r="BJ235" s="328"/>
      <c r="BK235" s="328"/>
      <c r="BL235" s="328"/>
      <c r="BM235" s="328"/>
      <c r="BN235" s="328"/>
      <c r="BO235" s="328"/>
      <c r="BP235" s="328"/>
      <c r="BQ235" s="328"/>
      <c r="BR235" s="328"/>
      <c r="BS235" s="328"/>
      <c r="BT235" s="328"/>
      <c r="BU235" s="332"/>
      <c r="BV235" s="333"/>
      <c r="BW235" s="328"/>
      <c r="BX235" s="328"/>
      <c r="BY235" s="328"/>
      <c r="BZ235" s="328"/>
      <c r="CA235" s="328"/>
    </row>
    <row r="236" spans="1:79" ht="15.75" customHeight="1">
      <c r="A236" s="328"/>
      <c r="B236" s="328"/>
      <c r="C236" s="328"/>
      <c r="D236" s="328"/>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328"/>
      <c r="AC236" s="328"/>
      <c r="AD236" s="328"/>
      <c r="AE236" s="328"/>
      <c r="AF236" s="328"/>
      <c r="AG236" s="328"/>
      <c r="AH236" s="328"/>
      <c r="AI236" s="328"/>
      <c r="AJ236" s="328"/>
      <c r="AK236" s="328"/>
      <c r="AL236" s="328"/>
      <c r="AM236" s="328"/>
      <c r="AN236" s="328"/>
      <c r="AO236" s="328"/>
      <c r="AP236" s="328"/>
      <c r="AQ236" s="328"/>
      <c r="AR236" s="328"/>
      <c r="AS236" s="328"/>
      <c r="AT236" s="328"/>
      <c r="AU236" s="328"/>
      <c r="AV236" s="328"/>
      <c r="AW236" s="328"/>
      <c r="AX236" s="328"/>
      <c r="AY236" s="328"/>
      <c r="AZ236" s="328"/>
      <c r="BA236" s="328"/>
      <c r="BB236" s="328"/>
      <c r="BC236" s="328"/>
      <c r="BD236" s="328"/>
      <c r="BE236" s="328"/>
      <c r="BF236" s="328"/>
      <c r="BG236" s="328"/>
      <c r="BH236" s="328"/>
      <c r="BI236" s="328"/>
      <c r="BJ236" s="328"/>
      <c r="BK236" s="328"/>
      <c r="BL236" s="328"/>
      <c r="BM236" s="328"/>
      <c r="BN236" s="328"/>
      <c r="BO236" s="328"/>
      <c r="BP236" s="328"/>
      <c r="BQ236" s="328"/>
      <c r="BR236" s="328"/>
      <c r="BS236" s="328"/>
      <c r="BT236" s="328"/>
      <c r="BU236" s="332"/>
      <c r="BV236" s="333"/>
      <c r="BW236" s="328"/>
      <c r="BX236" s="328"/>
      <c r="BY236" s="328"/>
      <c r="BZ236" s="328"/>
      <c r="CA236" s="328"/>
    </row>
    <row r="237" spans="1:79" ht="15.75" customHeight="1">
      <c r="A237" s="328"/>
      <c r="B237" s="328"/>
      <c r="C237" s="328"/>
      <c r="D237" s="328"/>
      <c r="E237" s="328"/>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32"/>
      <c r="BV237" s="333"/>
      <c r="BW237" s="328"/>
      <c r="BX237" s="328"/>
      <c r="BY237" s="328"/>
      <c r="BZ237" s="328"/>
      <c r="CA237" s="328"/>
    </row>
    <row r="238" spans="1:79" ht="15.75" customHeight="1">
      <c r="A238" s="328"/>
      <c r="B238" s="328"/>
      <c r="C238" s="328"/>
      <c r="D238" s="328"/>
      <c r="E238" s="328"/>
      <c r="F238" s="328"/>
      <c r="G238" s="328"/>
      <c r="H238" s="328"/>
      <c r="I238" s="328"/>
      <c r="J238" s="328"/>
      <c r="K238" s="328"/>
      <c r="L238" s="328"/>
      <c r="M238" s="328"/>
      <c r="N238" s="328"/>
      <c r="O238" s="328"/>
      <c r="P238" s="328"/>
      <c r="Q238" s="328"/>
      <c r="R238" s="328"/>
      <c r="S238" s="328"/>
      <c r="T238" s="328"/>
      <c r="U238" s="328"/>
      <c r="V238" s="328"/>
      <c r="W238" s="328"/>
      <c r="X238" s="328"/>
      <c r="Y238" s="328"/>
      <c r="Z238" s="328"/>
      <c r="AA238" s="328"/>
      <c r="AB238" s="32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H238" s="328"/>
      <c r="BI238" s="328"/>
      <c r="BJ238" s="328"/>
      <c r="BK238" s="328"/>
      <c r="BL238" s="328"/>
      <c r="BM238" s="328"/>
      <c r="BN238" s="328"/>
      <c r="BO238" s="328"/>
      <c r="BP238" s="328"/>
      <c r="BQ238" s="328"/>
      <c r="BR238" s="328"/>
      <c r="BS238" s="328"/>
      <c r="BT238" s="328"/>
      <c r="BU238" s="332"/>
      <c r="BV238" s="333"/>
      <c r="BW238" s="328"/>
      <c r="BX238" s="328"/>
      <c r="BY238" s="328"/>
      <c r="BZ238" s="328"/>
      <c r="CA238" s="328"/>
    </row>
    <row r="239" spans="1:79" ht="15.75" customHeight="1">
      <c r="A239" s="328"/>
      <c r="B239" s="328"/>
      <c r="C239" s="328"/>
      <c r="D239" s="328"/>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32"/>
      <c r="BV239" s="333"/>
      <c r="BW239" s="328"/>
      <c r="BX239" s="328"/>
      <c r="BY239" s="328"/>
      <c r="BZ239" s="328"/>
      <c r="CA239" s="328"/>
    </row>
    <row r="240" spans="1:79" ht="15.75" customHeight="1">
      <c r="A240" s="328"/>
      <c r="B240" s="328"/>
      <c r="C240" s="328"/>
      <c r="D240" s="328"/>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328"/>
      <c r="AC240" s="328"/>
      <c r="AD240" s="328"/>
      <c r="AE240" s="328"/>
      <c r="AF240" s="328"/>
      <c r="AG240" s="328"/>
      <c r="AH240" s="328"/>
      <c r="AI240" s="328"/>
      <c r="AJ240" s="328"/>
      <c r="AK240" s="328"/>
      <c r="AL240" s="328"/>
      <c r="AM240" s="328"/>
      <c r="AN240" s="328"/>
      <c r="AO240" s="328"/>
      <c r="AP240" s="328"/>
      <c r="AQ240" s="328"/>
      <c r="AR240" s="328"/>
      <c r="AS240" s="328"/>
      <c r="AT240" s="328"/>
      <c r="AU240" s="328"/>
      <c r="AV240" s="328"/>
      <c r="AW240" s="328"/>
      <c r="AX240" s="328"/>
      <c r="AY240" s="328"/>
      <c r="AZ240" s="328"/>
      <c r="BA240" s="328"/>
      <c r="BB240" s="328"/>
      <c r="BC240" s="328"/>
      <c r="BD240" s="328"/>
      <c r="BE240" s="328"/>
      <c r="BF240" s="328"/>
      <c r="BG240" s="328"/>
      <c r="BH240" s="328"/>
      <c r="BI240" s="328"/>
      <c r="BJ240" s="328"/>
      <c r="BK240" s="328"/>
      <c r="BL240" s="328"/>
      <c r="BM240" s="328"/>
      <c r="BN240" s="328"/>
      <c r="BO240" s="328"/>
      <c r="BP240" s="328"/>
      <c r="BQ240" s="328"/>
      <c r="BR240" s="328"/>
      <c r="BS240" s="328"/>
      <c r="BT240" s="328"/>
      <c r="BU240" s="332"/>
      <c r="BV240" s="333"/>
      <c r="BW240" s="328"/>
      <c r="BX240" s="328"/>
      <c r="BY240" s="328"/>
      <c r="BZ240" s="328"/>
      <c r="CA240" s="328"/>
    </row>
    <row r="241" spans="1:79" ht="15.75" customHeight="1">
      <c r="A241" s="328"/>
      <c r="B241" s="328"/>
      <c r="C241" s="328"/>
      <c r="D241" s="328"/>
      <c r="E241" s="328"/>
      <c r="F241" s="328"/>
      <c r="G241" s="328"/>
      <c r="H241" s="328"/>
      <c r="I241" s="328"/>
      <c r="J241" s="328"/>
      <c r="K241" s="328"/>
      <c r="L241" s="328"/>
      <c r="M241" s="328"/>
      <c r="N241" s="328"/>
      <c r="O241" s="328"/>
      <c r="P241" s="328"/>
      <c r="Q241" s="328"/>
      <c r="R241" s="328"/>
      <c r="S241" s="328"/>
      <c r="T241" s="328"/>
      <c r="U241" s="328"/>
      <c r="V241" s="328"/>
      <c r="W241" s="328"/>
      <c r="X241" s="328"/>
      <c r="Y241" s="328"/>
      <c r="Z241" s="328"/>
      <c r="AA241" s="328"/>
      <c r="AB241" s="328"/>
      <c r="AC241" s="328"/>
      <c r="AD241" s="328"/>
      <c r="AE241" s="328"/>
      <c r="AF241" s="328"/>
      <c r="AG241" s="328"/>
      <c r="AH241" s="328"/>
      <c r="AI241" s="328"/>
      <c r="AJ241" s="328"/>
      <c r="AK241" s="328"/>
      <c r="AL241" s="328"/>
      <c r="AM241" s="328"/>
      <c r="AN241" s="328"/>
      <c r="AO241" s="328"/>
      <c r="AP241" s="328"/>
      <c r="AQ241" s="328"/>
      <c r="AR241" s="328"/>
      <c r="AS241" s="328"/>
      <c r="AT241" s="328"/>
      <c r="AU241" s="328"/>
      <c r="AV241" s="328"/>
      <c r="AW241" s="328"/>
      <c r="AX241" s="328"/>
      <c r="AY241" s="328"/>
      <c r="AZ241" s="328"/>
      <c r="BA241" s="328"/>
      <c r="BB241" s="328"/>
      <c r="BC241" s="328"/>
      <c r="BD241" s="328"/>
      <c r="BE241" s="328"/>
      <c r="BF241" s="328"/>
      <c r="BG241" s="328"/>
      <c r="BH241" s="328"/>
      <c r="BI241" s="328"/>
      <c r="BJ241" s="328"/>
      <c r="BK241" s="328"/>
      <c r="BL241" s="328"/>
      <c r="BM241" s="328"/>
      <c r="BN241" s="328"/>
      <c r="BO241" s="328"/>
      <c r="BP241" s="328"/>
      <c r="BQ241" s="328"/>
      <c r="BR241" s="328"/>
      <c r="BS241" s="328"/>
      <c r="BT241" s="328"/>
      <c r="BU241" s="332"/>
      <c r="BV241" s="333"/>
      <c r="BW241" s="328"/>
      <c r="BX241" s="328"/>
      <c r="BY241" s="328"/>
      <c r="BZ241" s="328"/>
      <c r="CA241" s="328"/>
    </row>
    <row r="242" spans="1:79" ht="15.75" customHeight="1">
      <c r="A242" s="328"/>
      <c r="B242" s="328"/>
      <c r="C242" s="328"/>
      <c r="D242" s="328"/>
      <c r="E242" s="328"/>
      <c r="F242" s="328"/>
      <c r="G242" s="328"/>
      <c r="H242" s="328"/>
      <c r="I242" s="328"/>
      <c r="J242" s="328"/>
      <c r="K242" s="328"/>
      <c r="L242" s="328"/>
      <c r="M242" s="328"/>
      <c r="N242" s="328"/>
      <c r="O242" s="328"/>
      <c r="P242" s="328"/>
      <c r="Q242" s="328"/>
      <c r="R242" s="328"/>
      <c r="S242" s="328"/>
      <c r="T242" s="328"/>
      <c r="U242" s="328"/>
      <c r="V242" s="328"/>
      <c r="W242" s="328"/>
      <c r="X242" s="328"/>
      <c r="Y242" s="328"/>
      <c r="Z242" s="328"/>
      <c r="AA242" s="328"/>
      <c r="AB242" s="32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H242" s="328"/>
      <c r="BI242" s="328"/>
      <c r="BJ242" s="328"/>
      <c r="BK242" s="328"/>
      <c r="BL242" s="328"/>
      <c r="BM242" s="328"/>
      <c r="BN242" s="328"/>
      <c r="BO242" s="328"/>
      <c r="BP242" s="328"/>
      <c r="BQ242" s="328"/>
      <c r="BR242" s="328"/>
      <c r="BS242" s="328"/>
      <c r="BT242" s="328"/>
      <c r="BU242" s="332"/>
      <c r="BV242" s="333"/>
      <c r="BW242" s="328"/>
      <c r="BX242" s="328"/>
      <c r="BY242" s="328"/>
      <c r="BZ242" s="328"/>
      <c r="CA242" s="328"/>
    </row>
    <row r="243" spans="1:79" ht="15.75" customHeight="1">
      <c r="A243" s="328"/>
      <c r="B243" s="328"/>
      <c r="C243" s="328"/>
      <c r="D243" s="328"/>
      <c r="E243" s="328"/>
      <c r="F243" s="328"/>
      <c r="G243" s="328"/>
      <c r="H243" s="328"/>
      <c r="I243" s="328"/>
      <c r="J243" s="328"/>
      <c r="K243" s="328"/>
      <c r="L243" s="328"/>
      <c r="M243" s="328"/>
      <c r="N243" s="328"/>
      <c r="O243" s="328"/>
      <c r="P243" s="328"/>
      <c r="Q243" s="328"/>
      <c r="R243" s="328"/>
      <c r="S243" s="328"/>
      <c r="T243" s="328"/>
      <c r="U243" s="328"/>
      <c r="V243" s="328"/>
      <c r="W243" s="328"/>
      <c r="X243" s="328"/>
      <c r="Y243" s="328"/>
      <c r="Z243" s="328"/>
      <c r="AA243" s="328"/>
      <c r="AB243" s="32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H243" s="328"/>
      <c r="BI243" s="328"/>
      <c r="BJ243" s="328"/>
      <c r="BK243" s="328"/>
      <c r="BL243" s="328"/>
      <c r="BM243" s="328"/>
      <c r="BN243" s="328"/>
      <c r="BO243" s="328"/>
      <c r="BP243" s="328"/>
      <c r="BQ243" s="328"/>
      <c r="BR243" s="328"/>
      <c r="BS243" s="328"/>
      <c r="BT243" s="328"/>
      <c r="BU243" s="332"/>
      <c r="BV243" s="333"/>
      <c r="BW243" s="328"/>
      <c r="BX243" s="328"/>
      <c r="BY243" s="328"/>
      <c r="BZ243" s="328"/>
      <c r="CA243" s="328"/>
    </row>
    <row r="244" spans="1:79" ht="15.75" customHeight="1">
      <c r="A244" s="328"/>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H244" s="328"/>
      <c r="BI244" s="328"/>
      <c r="BJ244" s="328"/>
      <c r="BK244" s="328"/>
      <c r="BL244" s="328"/>
      <c r="BM244" s="328"/>
      <c r="BN244" s="328"/>
      <c r="BO244" s="328"/>
      <c r="BP244" s="328"/>
      <c r="BQ244" s="328"/>
      <c r="BR244" s="328"/>
      <c r="BS244" s="328"/>
      <c r="BT244" s="328"/>
      <c r="BU244" s="332"/>
      <c r="BV244" s="333"/>
      <c r="BW244" s="328"/>
      <c r="BX244" s="328"/>
      <c r="BY244" s="328"/>
      <c r="BZ244" s="328"/>
      <c r="CA244" s="328"/>
    </row>
    <row r="245" spans="1:79" ht="15.75" customHeight="1">
      <c r="A245" s="328"/>
      <c r="B245" s="328"/>
      <c r="C245" s="328"/>
      <c r="D245" s="328"/>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32"/>
      <c r="BV245" s="333"/>
      <c r="BW245" s="328"/>
      <c r="BX245" s="328"/>
      <c r="BY245" s="328"/>
      <c r="BZ245" s="328"/>
      <c r="CA245" s="328"/>
    </row>
    <row r="246" spans="1:79" ht="15.75" customHeight="1">
      <c r="A246" s="328"/>
      <c r="B246" s="328"/>
      <c r="C246" s="328"/>
      <c r="D246" s="328"/>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32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H246" s="328"/>
      <c r="BI246" s="328"/>
      <c r="BJ246" s="328"/>
      <c r="BK246" s="328"/>
      <c r="BL246" s="328"/>
      <c r="BM246" s="328"/>
      <c r="BN246" s="328"/>
      <c r="BO246" s="328"/>
      <c r="BP246" s="328"/>
      <c r="BQ246" s="328"/>
      <c r="BR246" s="328"/>
      <c r="BS246" s="328"/>
      <c r="BT246" s="328"/>
      <c r="BU246" s="332"/>
      <c r="BV246" s="333"/>
      <c r="BW246" s="328"/>
      <c r="BX246" s="328"/>
      <c r="BY246" s="328"/>
      <c r="BZ246" s="328"/>
      <c r="CA246" s="328"/>
    </row>
    <row r="247" spans="1:79" ht="15.75" customHeight="1">
      <c r="A247" s="328"/>
      <c r="B247" s="328"/>
      <c r="C247" s="328"/>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H247" s="328"/>
      <c r="BI247" s="328"/>
      <c r="BJ247" s="328"/>
      <c r="BK247" s="328"/>
      <c r="BL247" s="328"/>
      <c r="BM247" s="328"/>
      <c r="BN247" s="328"/>
      <c r="BO247" s="328"/>
      <c r="BP247" s="328"/>
      <c r="BQ247" s="328"/>
      <c r="BR247" s="328"/>
      <c r="BS247" s="328"/>
      <c r="BT247" s="328"/>
      <c r="BU247" s="332"/>
      <c r="BV247" s="333"/>
      <c r="BW247" s="328"/>
      <c r="BX247" s="328"/>
      <c r="BY247" s="328"/>
      <c r="BZ247" s="328"/>
      <c r="CA247" s="328"/>
    </row>
    <row r="248" spans="1:79" ht="15.75" customHeight="1">
      <c r="A248" s="328"/>
      <c r="B248" s="328"/>
      <c r="C248" s="328"/>
      <c r="D248" s="328"/>
      <c r="E248" s="328"/>
      <c r="F248" s="328"/>
      <c r="G248" s="328"/>
      <c r="H248" s="328"/>
      <c r="I248" s="328"/>
      <c r="J248" s="328"/>
      <c r="K248" s="328"/>
      <c r="L248" s="328"/>
      <c r="M248" s="328"/>
      <c r="N248" s="328"/>
      <c r="O248" s="328"/>
      <c r="P248" s="328"/>
      <c r="Q248" s="328"/>
      <c r="R248" s="328"/>
      <c r="S248" s="328"/>
      <c r="T248" s="328"/>
      <c r="U248" s="328"/>
      <c r="V248" s="328"/>
      <c r="W248" s="328"/>
      <c r="X248" s="328"/>
      <c r="Y248" s="328"/>
      <c r="Z248" s="328"/>
      <c r="AA248" s="328"/>
      <c r="AB248" s="328"/>
      <c r="AC248" s="328"/>
      <c r="AD248" s="328"/>
      <c r="AE248" s="328"/>
      <c r="AF248" s="328"/>
      <c r="AG248" s="328"/>
      <c r="AH248" s="328"/>
      <c r="AI248" s="328"/>
      <c r="AJ248" s="328"/>
      <c r="AK248" s="328"/>
      <c r="AL248" s="328"/>
      <c r="AM248" s="328"/>
      <c r="AN248" s="328"/>
      <c r="AO248" s="328"/>
      <c r="AP248" s="328"/>
      <c r="AQ248" s="328"/>
      <c r="AR248" s="328"/>
      <c r="AS248" s="328"/>
      <c r="AT248" s="328"/>
      <c r="AU248" s="328"/>
      <c r="AV248" s="328"/>
      <c r="AW248" s="328"/>
      <c r="AX248" s="328"/>
      <c r="AY248" s="328"/>
      <c r="AZ248" s="328"/>
      <c r="BA248" s="328"/>
      <c r="BB248" s="328"/>
      <c r="BC248" s="328"/>
      <c r="BD248" s="328"/>
      <c r="BE248" s="328"/>
      <c r="BF248" s="328"/>
      <c r="BG248" s="328"/>
      <c r="BH248" s="328"/>
      <c r="BI248" s="328"/>
      <c r="BJ248" s="328"/>
      <c r="BK248" s="328"/>
      <c r="BL248" s="328"/>
      <c r="BM248" s="328"/>
      <c r="BN248" s="328"/>
      <c r="BO248" s="328"/>
      <c r="BP248" s="328"/>
      <c r="BQ248" s="328"/>
      <c r="BR248" s="328"/>
      <c r="BS248" s="328"/>
      <c r="BT248" s="328"/>
      <c r="BU248" s="332"/>
      <c r="BV248" s="333"/>
      <c r="BW248" s="328"/>
      <c r="BX248" s="328"/>
      <c r="BY248" s="328"/>
      <c r="BZ248" s="328"/>
      <c r="CA248" s="328"/>
    </row>
    <row r="249" spans="1:79" ht="15.75" customHeight="1">
      <c r="A249" s="328"/>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328"/>
      <c r="AF249" s="328"/>
      <c r="AG249" s="328"/>
      <c r="AH249" s="328"/>
      <c r="AI249" s="328"/>
      <c r="AJ249" s="328"/>
      <c r="AK249" s="328"/>
      <c r="AL249" s="328"/>
      <c r="AM249" s="328"/>
      <c r="AN249" s="328"/>
      <c r="AO249" s="328"/>
      <c r="AP249" s="328"/>
      <c r="AQ249" s="328"/>
      <c r="AR249" s="328"/>
      <c r="AS249" s="328"/>
      <c r="AT249" s="328"/>
      <c r="AU249" s="328"/>
      <c r="AV249" s="328"/>
      <c r="AW249" s="328"/>
      <c r="AX249" s="328"/>
      <c r="AY249" s="328"/>
      <c r="AZ249" s="328"/>
      <c r="BA249" s="328"/>
      <c r="BB249" s="328"/>
      <c r="BC249" s="328"/>
      <c r="BD249" s="328"/>
      <c r="BE249" s="328"/>
      <c r="BF249" s="328"/>
      <c r="BG249" s="328"/>
      <c r="BH249" s="328"/>
      <c r="BI249" s="328"/>
      <c r="BJ249" s="328"/>
      <c r="BK249" s="328"/>
      <c r="BL249" s="328"/>
      <c r="BM249" s="328"/>
      <c r="BN249" s="328"/>
      <c r="BO249" s="328"/>
      <c r="BP249" s="328"/>
      <c r="BQ249" s="328"/>
      <c r="BR249" s="328"/>
      <c r="BS249" s="328"/>
      <c r="BT249" s="328"/>
      <c r="BU249" s="332"/>
      <c r="BV249" s="333"/>
      <c r="BW249" s="328"/>
      <c r="BX249" s="328"/>
      <c r="BY249" s="328"/>
      <c r="BZ249" s="328"/>
      <c r="CA249" s="328"/>
    </row>
    <row r="250" spans="1:79" ht="15.75" customHeight="1">
      <c r="A250" s="328"/>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328"/>
      <c r="BI250" s="328"/>
      <c r="BJ250" s="328"/>
      <c r="BK250" s="328"/>
      <c r="BL250" s="328"/>
      <c r="BM250" s="328"/>
      <c r="BN250" s="328"/>
      <c r="BO250" s="328"/>
      <c r="BP250" s="328"/>
      <c r="BQ250" s="328"/>
      <c r="BR250" s="328"/>
      <c r="BS250" s="328"/>
      <c r="BT250" s="328"/>
      <c r="BU250" s="332"/>
      <c r="BV250" s="333"/>
      <c r="BW250" s="328"/>
      <c r="BX250" s="328"/>
      <c r="BY250" s="328"/>
      <c r="BZ250" s="328"/>
      <c r="CA250" s="328"/>
    </row>
    <row r="251" spans="1:79" ht="15.75" customHeight="1">
      <c r="A251" s="328"/>
      <c r="B251" s="328"/>
      <c r="C251" s="328"/>
      <c r="D251" s="328"/>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328"/>
      <c r="BI251" s="328"/>
      <c r="BJ251" s="328"/>
      <c r="BK251" s="328"/>
      <c r="BL251" s="328"/>
      <c r="BM251" s="328"/>
      <c r="BN251" s="328"/>
      <c r="BO251" s="328"/>
      <c r="BP251" s="328"/>
      <c r="BQ251" s="328"/>
      <c r="BR251" s="328"/>
      <c r="BS251" s="328"/>
      <c r="BT251" s="328"/>
      <c r="BU251" s="332"/>
      <c r="BV251" s="333"/>
      <c r="BW251" s="328"/>
      <c r="BX251" s="328"/>
      <c r="BY251" s="328"/>
      <c r="BZ251" s="328"/>
      <c r="CA251" s="328"/>
    </row>
    <row r="252" spans="1:79" ht="15.75" customHeight="1">
      <c r="A252" s="328"/>
      <c r="B252" s="328"/>
      <c r="C252" s="328"/>
      <c r="D252" s="328"/>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328"/>
      <c r="AF252" s="328"/>
      <c r="AG252" s="328"/>
      <c r="AH252" s="328"/>
      <c r="AI252" s="328"/>
      <c r="AJ252" s="328"/>
      <c r="AK252" s="328"/>
      <c r="AL252" s="328"/>
      <c r="AM252" s="328"/>
      <c r="AN252" s="328"/>
      <c r="AO252" s="328"/>
      <c r="AP252" s="328"/>
      <c r="AQ252" s="328"/>
      <c r="AR252" s="328"/>
      <c r="AS252" s="328"/>
      <c r="AT252" s="328"/>
      <c r="AU252" s="328"/>
      <c r="AV252" s="328"/>
      <c r="AW252" s="328"/>
      <c r="AX252" s="328"/>
      <c r="AY252" s="328"/>
      <c r="AZ252" s="328"/>
      <c r="BA252" s="328"/>
      <c r="BB252" s="328"/>
      <c r="BC252" s="328"/>
      <c r="BD252" s="328"/>
      <c r="BE252" s="328"/>
      <c r="BF252" s="328"/>
      <c r="BG252" s="328"/>
      <c r="BH252" s="328"/>
      <c r="BI252" s="328"/>
      <c r="BJ252" s="328"/>
      <c r="BK252" s="328"/>
      <c r="BL252" s="328"/>
      <c r="BM252" s="328"/>
      <c r="BN252" s="328"/>
      <c r="BO252" s="328"/>
      <c r="BP252" s="328"/>
      <c r="BQ252" s="328"/>
      <c r="BR252" s="328"/>
      <c r="BS252" s="328"/>
      <c r="BT252" s="328"/>
      <c r="BU252" s="332"/>
      <c r="BV252" s="333"/>
      <c r="BW252" s="328"/>
      <c r="BX252" s="328"/>
      <c r="BY252" s="328"/>
      <c r="BZ252" s="328"/>
      <c r="CA252" s="328"/>
    </row>
    <row r="253" spans="1:79" ht="15.75" customHeight="1">
      <c r="A253" s="328"/>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328"/>
      <c r="AF253" s="328"/>
      <c r="AG253" s="328"/>
      <c r="AH253" s="328"/>
      <c r="AI253" s="328"/>
      <c r="AJ253" s="328"/>
      <c r="AK253" s="328"/>
      <c r="AL253" s="328"/>
      <c r="AM253" s="328"/>
      <c r="AN253" s="328"/>
      <c r="AO253" s="328"/>
      <c r="AP253" s="328"/>
      <c r="AQ253" s="328"/>
      <c r="AR253" s="328"/>
      <c r="AS253" s="328"/>
      <c r="AT253" s="328"/>
      <c r="AU253" s="328"/>
      <c r="AV253" s="328"/>
      <c r="AW253" s="328"/>
      <c r="AX253" s="328"/>
      <c r="AY253" s="328"/>
      <c r="AZ253" s="328"/>
      <c r="BA253" s="328"/>
      <c r="BB253" s="328"/>
      <c r="BC253" s="328"/>
      <c r="BD253" s="328"/>
      <c r="BE253" s="328"/>
      <c r="BF253" s="328"/>
      <c r="BG253" s="328"/>
      <c r="BH253" s="328"/>
      <c r="BI253" s="328"/>
      <c r="BJ253" s="328"/>
      <c r="BK253" s="328"/>
      <c r="BL253" s="328"/>
      <c r="BM253" s="328"/>
      <c r="BN253" s="328"/>
      <c r="BO253" s="328"/>
      <c r="BP253" s="328"/>
      <c r="BQ253" s="328"/>
      <c r="BR253" s="328"/>
      <c r="BS253" s="328"/>
      <c r="BT253" s="328"/>
      <c r="BU253" s="332"/>
      <c r="BV253" s="333"/>
      <c r="BW253" s="328"/>
      <c r="BX253" s="328"/>
      <c r="BY253" s="328"/>
      <c r="BZ253" s="328"/>
      <c r="CA253" s="328"/>
    </row>
    <row r="254" spans="1:79" ht="15.75" customHeight="1">
      <c r="A254" s="328"/>
      <c r="B254" s="328"/>
      <c r="C254" s="328"/>
      <c r="D254" s="328"/>
      <c r="E254" s="328"/>
      <c r="F254" s="328"/>
      <c r="G254" s="328"/>
      <c r="H254" s="328"/>
      <c r="I254" s="328"/>
      <c r="J254" s="328"/>
      <c r="K254" s="328"/>
      <c r="L254" s="328"/>
      <c r="M254" s="328"/>
      <c r="N254" s="328"/>
      <c r="O254" s="328"/>
      <c r="P254" s="328"/>
      <c r="Q254" s="328"/>
      <c r="R254" s="328"/>
      <c r="S254" s="328"/>
      <c r="T254" s="328"/>
      <c r="U254" s="328"/>
      <c r="V254" s="328"/>
      <c r="W254" s="328"/>
      <c r="X254" s="328"/>
      <c r="Y254" s="328"/>
      <c r="Z254" s="328"/>
      <c r="AA254" s="328"/>
      <c r="AB254" s="328"/>
      <c r="AC254" s="328"/>
      <c r="AD254" s="328"/>
      <c r="AE254" s="328"/>
      <c r="AF254" s="328"/>
      <c r="AG254" s="328"/>
      <c r="AH254" s="328"/>
      <c r="AI254" s="328"/>
      <c r="AJ254" s="328"/>
      <c r="AK254" s="328"/>
      <c r="AL254" s="328"/>
      <c r="AM254" s="328"/>
      <c r="AN254" s="328"/>
      <c r="AO254" s="328"/>
      <c r="AP254" s="328"/>
      <c r="AQ254" s="328"/>
      <c r="AR254" s="328"/>
      <c r="AS254" s="328"/>
      <c r="AT254" s="328"/>
      <c r="AU254" s="328"/>
      <c r="AV254" s="328"/>
      <c r="AW254" s="328"/>
      <c r="AX254" s="328"/>
      <c r="AY254" s="328"/>
      <c r="AZ254" s="328"/>
      <c r="BA254" s="328"/>
      <c r="BB254" s="328"/>
      <c r="BC254" s="328"/>
      <c r="BD254" s="328"/>
      <c r="BE254" s="328"/>
      <c r="BF254" s="328"/>
      <c r="BG254" s="328"/>
      <c r="BH254" s="328"/>
      <c r="BI254" s="328"/>
      <c r="BJ254" s="328"/>
      <c r="BK254" s="328"/>
      <c r="BL254" s="328"/>
      <c r="BM254" s="328"/>
      <c r="BN254" s="328"/>
      <c r="BO254" s="328"/>
      <c r="BP254" s="328"/>
      <c r="BQ254" s="328"/>
      <c r="BR254" s="328"/>
      <c r="BS254" s="328"/>
      <c r="BT254" s="328"/>
      <c r="BU254" s="332"/>
      <c r="BV254" s="333"/>
      <c r="BW254" s="328"/>
      <c r="BX254" s="328"/>
      <c r="BY254" s="328"/>
      <c r="BZ254" s="328"/>
      <c r="CA254" s="328"/>
    </row>
    <row r="255" spans="1:79" ht="15.75" customHeight="1">
      <c r="A255" s="328"/>
      <c r="B255" s="328"/>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c r="AT255" s="328"/>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c r="BS255" s="328"/>
      <c r="BT255" s="328"/>
      <c r="BU255" s="332"/>
      <c r="BV255" s="333"/>
      <c r="BW255" s="328"/>
      <c r="BX255" s="328"/>
      <c r="BY255" s="328"/>
      <c r="BZ255" s="328"/>
      <c r="CA255" s="328"/>
    </row>
    <row r="256" spans="1:79" ht="15.75" customHeight="1">
      <c r="A256" s="328"/>
      <c r="B256" s="328"/>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c r="AA256" s="328"/>
      <c r="AB256" s="328"/>
      <c r="AC256" s="328"/>
      <c r="AD256" s="328"/>
      <c r="AE256" s="328"/>
      <c r="AF256" s="328"/>
      <c r="AG256" s="328"/>
      <c r="AH256" s="328"/>
      <c r="AI256" s="328"/>
      <c r="AJ256" s="328"/>
      <c r="AK256" s="328"/>
      <c r="AL256" s="328"/>
      <c r="AM256" s="328"/>
      <c r="AN256" s="328"/>
      <c r="AO256" s="328"/>
      <c r="AP256" s="328"/>
      <c r="AQ256" s="328"/>
      <c r="AR256" s="328"/>
      <c r="AS256" s="328"/>
      <c r="AT256" s="328"/>
      <c r="AU256" s="328"/>
      <c r="AV256" s="328"/>
      <c r="AW256" s="328"/>
      <c r="AX256" s="328"/>
      <c r="AY256" s="328"/>
      <c r="AZ256" s="328"/>
      <c r="BA256" s="328"/>
      <c r="BB256" s="328"/>
      <c r="BC256" s="328"/>
      <c r="BD256" s="328"/>
      <c r="BE256" s="328"/>
      <c r="BF256" s="328"/>
      <c r="BG256" s="328"/>
      <c r="BH256" s="328"/>
      <c r="BI256" s="328"/>
      <c r="BJ256" s="328"/>
      <c r="BK256" s="328"/>
      <c r="BL256" s="328"/>
      <c r="BM256" s="328"/>
      <c r="BN256" s="328"/>
      <c r="BO256" s="328"/>
      <c r="BP256" s="328"/>
      <c r="BQ256" s="328"/>
      <c r="BR256" s="328"/>
      <c r="BS256" s="328"/>
      <c r="BT256" s="328"/>
      <c r="BU256" s="332"/>
      <c r="BV256" s="333"/>
      <c r="BW256" s="328"/>
      <c r="BX256" s="328"/>
      <c r="BY256" s="328"/>
      <c r="BZ256" s="328"/>
      <c r="CA256" s="328"/>
    </row>
    <row r="257" spans="1:79" ht="15.75" customHeight="1">
      <c r="A257" s="328"/>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c r="BU257" s="332"/>
      <c r="BV257" s="333"/>
      <c r="BW257" s="328"/>
      <c r="BX257" s="328"/>
      <c r="BY257" s="328"/>
      <c r="BZ257" s="328"/>
      <c r="CA257" s="328"/>
    </row>
    <row r="258" spans="1:79" ht="15.75" customHeight="1">
      <c r="A258" s="328"/>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328"/>
      <c r="AF258" s="328"/>
      <c r="AG258" s="328"/>
      <c r="AH258" s="328"/>
      <c r="AI258" s="328"/>
      <c r="AJ258" s="328"/>
      <c r="AK258" s="328"/>
      <c r="AL258" s="328"/>
      <c r="AM258" s="328"/>
      <c r="AN258" s="328"/>
      <c r="AO258" s="328"/>
      <c r="AP258" s="328"/>
      <c r="AQ258" s="328"/>
      <c r="AR258" s="328"/>
      <c r="AS258" s="328"/>
      <c r="AT258" s="328"/>
      <c r="AU258" s="328"/>
      <c r="AV258" s="328"/>
      <c r="AW258" s="328"/>
      <c r="AX258" s="328"/>
      <c r="AY258" s="328"/>
      <c r="AZ258" s="328"/>
      <c r="BA258" s="328"/>
      <c r="BB258" s="328"/>
      <c r="BC258" s="328"/>
      <c r="BD258" s="328"/>
      <c r="BE258" s="328"/>
      <c r="BF258" s="328"/>
      <c r="BG258" s="328"/>
      <c r="BH258" s="328"/>
      <c r="BI258" s="328"/>
      <c r="BJ258" s="328"/>
      <c r="BK258" s="328"/>
      <c r="BL258" s="328"/>
      <c r="BM258" s="328"/>
      <c r="BN258" s="328"/>
      <c r="BO258" s="328"/>
      <c r="BP258" s="328"/>
      <c r="BQ258" s="328"/>
      <c r="BR258" s="328"/>
      <c r="BS258" s="328"/>
      <c r="BT258" s="328"/>
      <c r="BU258" s="332"/>
      <c r="BV258" s="333"/>
      <c r="BW258" s="328"/>
      <c r="BX258" s="328"/>
      <c r="BY258" s="328"/>
      <c r="BZ258" s="328"/>
      <c r="CA258" s="328"/>
    </row>
    <row r="259" spans="1:79" ht="15.75" customHeight="1">
      <c r="A259" s="328"/>
      <c r="B259" s="328"/>
      <c r="C259" s="328"/>
      <c r="D259" s="328"/>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328"/>
      <c r="AB259" s="328"/>
      <c r="AC259" s="328"/>
      <c r="AD259" s="328"/>
      <c r="AE259" s="328"/>
      <c r="AF259" s="328"/>
      <c r="AG259" s="328"/>
      <c r="AH259" s="328"/>
      <c r="AI259" s="328"/>
      <c r="AJ259" s="328"/>
      <c r="AK259" s="328"/>
      <c r="AL259" s="328"/>
      <c r="AM259" s="328"/>
      <c r="AN259" s="328"/>
      <c r="AO259" s="328"/>
      <c r="AP259" s="328"/>
      <c r="AQ259" s="328"/>
      <c r="AR259" s="328"/>
      <c r="AS259" s="328"/>
      <c r="AT259" s="328"/>
      <c r="AU259" s="328"/>
      <c r="AV259" s="328"/>
      <c r="AW259" s="328"/>
      <c r="AX259" s="328"/>
      <c r="AY259" s="328"/>
      <c r="AZ259" s="328"/>
      <c r="BA259" s="328"/>
      <c r="BB259" s="328"/>
      <c r="BC259" s="328"/>
      <c r="BD259" s="328"/>
      <c r="BE259" s="328"/>
      <c r="BF259" s="328"/>
      <c r="BG259" s="328"/>
      <c r="BH259" s="328"/>
      <c r="BI259" s="328"/>
      <c r="BJ259" s="328"/>
      <c r="BK259" s="328"/>
      <c r="BL259" s="328"/>
      <c r="BM259" s="328"/>
      <c r="BN259" s="328"/>
      <c r="BO259" s="328"/>
      <c r="BP259" s="328"/>
      <c r="BQ259" s="328"/>
      <c r="BR259" s="328"/>
      <c r="BS259" s="328"/>
      <c r="BT259" s="328"/>
      <c r="BU259" s="332"/>
      <c r="BV259" s="333"/>
      <c r="BW259" s="328"/>
      <c r="BX259" s="328"/>
      <c r="BY259" s="328"/>
      <c r="BZ259" s="328"/>
      <c r="CA259" s="328"/>
    </row>
    <row r="260" spans="1:79" ht="15.75" customHeight="1">
      <c r="A260" s="328"/>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32"/>
      <c r="BV260" s="333"/>
      <c r="BW260" s="328"/>
      <c r="BX260" s="328"/>
      <c r="BY260" s="328"/>
      <c r="BZ260" s="328"/>
      <c r="CA260" s="328"/>
    </row>
    <row r="261" spans="1:79" ht="15.75" customHeight="1">
      <c r="A261" s="328"/>
      <c r="B261" s="328"/>
      <c r="C261" s="328"/>
      <c r="D261" s="328"/>
      <c r="E261" s="328"/>
      <c r="F261" s="328"/>
      <c r="G261" s="328"/>
      <c r="H261" s="328"/>
      <c r="I261" s="328"/>
      <c r="J261" s="328"/>
      <c r="K261" s="328"/>
      <c r="L261" s="328"/>
      <c r="M261" s="328"/>
      <c r="N261" s="328"/>
      <c r="O261" s="328"/>
      <c r="P261" s="328"/>
      <c r="Q261" s="328"/>
      <c r="R261" s="328"/>
      <c r="S261" s="328"/>
      <c r="T261" s="328"/>
      <c r="U261" s="328"/>
      <c r="V261" s="328"/>
      <c r="W261" s="328"/>
      <c r="X261" s="328"/>
      <c r="Y261" s="328"/>
      <c r="Z261" s="328"/>
      <c r="AA261" s="328"/>
      <c r="AB261" s="328"/>
      <c r="AC261" s="328"/>
      <c r="AD261" s="328"/>
      <c r="AE261" s="328"/>
      <c r="AF261" s="328"/>
      <c r="AG261" s="328"/>
      <c r="AH261" s="328"/>
      <c r="AI261" s="328"/>
      <c r="AJ261" s="328"/>
      <c r="AK261" s="328"/>
      <c r="AL261" s="328"/>
      <c r="AM261" s="328"/>
      <c r="AN261" s="328"/>
      <c r="AO261" s="328"/>
      <c r="AP261" s="328"/>
      <c r="AQ261" s="328"/>
      <c r="AR261" s="328"/>
      <c r="AS261" s="328"/>
      <c r="AT261" s="328"/>
      <c r="AU261" s="328"/>
      <c r="AV261" s="328"/>
      <c r="AW261" s="328"/>
      <c r="AX261" s="328"/>
      <c r="AY261" s="328"/>
      <c r="AZ261" s="328"/>
      <c r="BA261" s="328"/>
      <c r="BB261" s="328"/>
      <c r="BC261" s="328"/>
      <c r="BD261" s="328"/>
      <c r="BE261" s="328"/>
      <c r="BF261" s="328"/>
      <c r="BG261" s="328"/>
      <c r="BH261" s="328"/>
      <c r="BI261" s="328"/>
      <c r="BJ261" s="328"/>
      <c r="BK261" s="328"/>
      <c r="BL261" s="328"/>
      <c r="BM261" s="328"/>
      <c r="BN261" s="328"/>
      <c r="BO261" s="328"/>
      <c r="BP261" s="328"/>
      <c r="BQ261" s="328"/>
      <c r="BR261" s="328"/>
      <c r="BS261" s="328"/>
      <c r="BT261" s="328"/>
      <c r="BU261" s="332"/>
      <c r="BV261" s="333"/>
      <c r="BW261" s="328"/>
      <c r="BX261" s="328"/>
      <c r="BY261" s="328"/>
      <c r="BZ261" s="328"/>
      <c r="CA261" s="328"/>
    </row>
    <row r="262" spans="1:79" ht="15.75" customHeight="1">
      <c r="A262" s="328"/>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F262" s="328"/>
      <c r="AG262" s="328"/>
      <c r="AH262" s="328"/>
      <c r="AI262" s="328"/>
      <c r="AJ262" s="328"/>
      <c r="AK262" s="328"/>
      <c r="AL262" s="328"/>
      <c r="AM262" s="328"/>
      <c r="AN262" s="328"/>
      <c r="AO262" s="328"/>
      <c r="AP262" s="328"/>
      <c r="AQ262" s="328"/>
      <c r="AR262" s="328"/>
      <c r="AS262" s="328"/>
      <c r="AT262" s="328"/>
      <c r="AU262" s="328"/>
      <c r="AV262" s="328"/>
      <c r="AW262" s="328"/>
      <c r="AX262" s="328"/>
      <c r="AY262" s="328"/>
      <c r="AZ262" s="328"/>
      <c r="BA262" s="328"/>
      <c r="BB262" s="328"/>
      <c r="BC262" s="328"/>
      <c r="BD262" s="328"/>
      <c r="BE262" s="328"/>
      <c r="BF262" s="328"/>
      <c r="BG262" s="328"/>
      <c r="BH262" s="328"/>
      <c r="BI262" s="328"/>
      <c r="BJ262" s="328"/>
      <c r="BK262" s="328"/>
      <c r="BL262" s="328"/>
      <c r="BM262" s="328"/>
      <c r="BN262" s="328"/>
      <c r="BO262" s="328"/>
      <c r="BP262" s="328"/>
      <c r="BQ262" s="328"/>
      <c r="BR262" s="328"/>
      <c r="BS262" s="328"/>
      <c r="BT262" s="328"/>
      <c r="BU262" s="332"/>
      <c r="BV262" s="333"/>
      <c r="BW262" s="328"/>
      <c r="BX262" s="328"/>
      <c r="BY262" s="328"/>
      <c r="BZ262" s="328"/>
      <c r="CA262" s="328"/>
    </row>
    <row r="263" spans="1:79" ht="15.75" customHeight="1">
      <c r="A263" s="328"/>
      <c r="B263" s="328"/>
      <c r="C263" s="328"/>
      <c r="D263" s="328"/>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328"/>
      <c r="AC263" s="328"/>
      <c r="AD263" s="328"/>
      <c r="AE263" s="328"/>
      <c r="AF263" s="328"/>
      <c r="AG263" s="328"/>
      <c r="AH263" s="328"/>
      <c r="AI263" s="328"/>
      <c r="AJ263" s="328"/>
      <c r="AK263" s="328"/>
      <c r="AL263" s="328"/>
      <c r="AM263" s="328"/>
      <c r="AN263" s="328"/>
      <c r="AO263" s="328"/>
      <c r="AP263" s="328"/>
      <c r="AQ263" s="328"/>
      <c r="AR263" s="328"/>
      <c r="AS263" s="328"/>
      <c r="AT263" s="328"/>
      <c r="AU263" s="328"/>
      <c r="AV263" s="328"/>
      <c r="AW263" s="328"/>
      <c r="AX263" s="328"/>
      <c r="AY263" s="328"/>
      <c r="AZ263" s="328"/>
      <c r="BA263" s="328"/>
      <c r="BB263" s="328"/>
      <c r="BC263" s="328"/>
      <c r="BD263" s="328"/>
      <c r="BE263" s="328"/>
      <c r="BF263" s="328"/>
      <c r="BG263" s="328"/>
      <c r="BH263" s="328"/>
      <c r="BI263" s="328"/>
      <c r="BJ263" s="328"/>
      <c r="BK263" s="328"/>
      <c r="BL263" s="328"/>
      <c r="BM263" s="328"/>
      <c r="BN263" s="328"/>
      <c r="BO263" s="328"/>
      <c r="BP263" s="328"/>
      <c r="BQ263" s="328"/>
      <c r="BR263" s="328"/>
      <c r="BS263" s="328"/>
      <c r="BT263" s="328"/>
      <c r="BU263" s="332"/>
      <c r="BV263" s="333"/>
      <c r="BW263" s="328"/>
      <c r="BX263" s="328"/>
      <c r="BY263" s="328"/>
      <c r="BZ263" s="328"/>
      <c r="CA263" s="328"/>
    </row>
    <row r="264" spans="1:79" ht="15.75" customHeight="1">
      <c r="A264" s="328"/>
      <c r="B264" s="328"/>
      <c r="C264" s="328"/>
      <c r="D264" s="328"/>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328"/>
      <c r="AC264" s="328"/>
      <c r="AD264" s="328"/>
      <c r="AE264" s="328"/>
      <c r="AF264" s="328"/>
      <c r="AG264" s="328"/>
      <c r="AH264" s="328"/>
      <c r="AI264" s="328"/>
      <c r="AJ264" s="328"/>
      <c r="AK264" s="328"/>
      <c r="AL264" s="328"/>
      <c r="AM264" s="328"/>
      <c r="AN264" s="328"/>
      <c r="AO264" s="328"/>
      <c r="AP264" s="328"/>
      <c r="AQ264" s="328"/>
      <c r="AR264" s="328"/>
      <c r="AS264" s="328"/>
      <c r="AT264" s="328"/>
      <c r="AU264" s="328"/>
      <c r="AV264" s="328"/>
      <c r="AW264" s="328"/>
      <c r="AX264" s="328"/>
      <c r="AY264" s="328"/>
      <c r="AZ264" s="328"/>
      <c r="BA264" s="328"/>
      <c r="BB264" s="328"/>
      <c r="BC264" s="328"/>
      <c r="BD264" s="328"/>
      <c r="BE264" s="328"/>
      <c r="BF264" s="328"/>
      <c r="BG264" s="328"/>
      <c r="BH264" s="328"/>
      <c r="BI264" s="328"/>
      <c r="BJ264" s="328"/>
      <c r="BK264" s="328"/>
      <c r="BL264" s="328"/>
      <c r="BM264" s="328"/>
      <c r="BN264" s="328"/>
      <c r="BO264" s="328"/>
      <c r="BP264" s="328"/>
      <c r="BQ264" s="328"/>
      <c r="BR264" s="328"/>
      <c r="BS264" s="328"/>
      <c r="BT264" s="328"/>
      <c r="BU264" s="332"/>
      <c r="BV264" s="333"/>
      <c r="BW264" s="328"/>
      <c r="BX264" s="328"/>
      <c r="BY264" s="328"/>
      <c r="BZ264" s="328"/>
      <c r="CA264" s="328"/>
    </row>
    <row r="265" spans="1:79" ht="15.75" customHeight="1">
      <c r="A265" s="328"/>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328"/>
      <c r="AE265" s="328"/>
      <c r="AF265" s="328"/>
      <c r="AG265" s="328"/>
      <c r="AH265" s="328"/>
      <c r="AI265" s="328"/>
      <c r="AJ265" s="328"/>
      <c r="AK265" s="328"/>
      <c r="AL265" s="328"/>
      <c r="AM265" s="328"/>
      <c r="AN265" s="328"/>
      <c r="AO265" s="328"/>
      <c r="AP265" s="328"/>
      <c r="AQ265" s="328"/>
      <c r="AR265" s="328"/>
      <c r="AS265" s="328"/>
      <c r="AT265" s="328"/>
      <c r="AU265" s="328"/>
      <c r="AV265" s="328"/>
      <c r="AW265" s="328"/>
      <c r="AX265" s="328"/>
      <c r="AY265" s="328"/>
      <c r="AZ265" s="328"/>
      <c r="BA265" s="328"/>
      <c r="BB265" s="328"/>
      <c r="BC265" s="328"/>
      <c r="BD265" s="328"/>
      <c r="BE265" s="328"/>
      <c r="BF265" s="328"/>
      <c r="BG265" s="328"/>
      <c r="BH265" s="328"/>
      <c r="BI265" s="328"/>
      <c r="BJ265" s="328"/>
      <c r="BK265" s="328"/>
      <c r="BL265" s="328"/>
      <c r="BM265" s="328"/>
      <c r="BN265" s="328"/>
      <c r="BO265" s="328"/>
      <c r="BP265" s="328"/>
      <c r="BQ265" s="328"/>
      <c r="BR265" s="328"/>
      <c r="BS265" s="328"/>
      <c r="BT265" s="328"/>
      <c r="BU265" s="332"/>
      <c r="BV265" s="333"/>
      <c r="BW265" s="328"/>
      <c r="BX265" s="328"/>
      <c r="BY265" s="328"/>
      <c r="BZ265" s="328"/>
      <c r="CA265" s="328"/>
    </row>
    <row r="266" spans="1:79" ht="15.75" customHeight="1">
      <c r="A266" s="328"/>
      <c r="B266" s="328"/>
      <c r="C266" s="328"/>
      <c r="D266" s="328"/>
      <c r="E266" s="328"/>
      <c r="F266" s="328"/>
      <c r="G266" s="328"/>
      <c r="H266" s="328"/>
      <c r="I266" s="328"/>
      <c r="J266" s="328"/>
      <c r="K266" s="328"/>
      <c r="L266" s="328"/>
      <c r="M266" s="328"/>
      <c r="N266" s="328"/>
      <c r="O266" s="328"/>
      <c r="P266" s="328"/>
      <c r="Q266" s="328"/>
      <c r="R266" s="328"/>
      <c r="S266" s="328"/>
      <c r="T266" s="328"/>
      <c r="U266" s="328"/>
      <c r="V266" s="328"/>
      <c r="W266" s="328"/>
      <c r="X266" s="328"/>
      <c r="Y266" s="328"/>
      <c r="Z266" s="328"/>
      <c r="AA266" s="328"/>
      <c r="AB266" s="328"/>
      <c r="AC266" s="328"/>
      <c r="AD266" s="328"/>
      <c r="AE266" s="328"/>
      <c r="AF266" s="328"/>
      <c r="AG266" s="328"/>
      <c r="AH266" s="328"/>
      <c r="AI266" s="328"/>
      <c r="AJ266" s="328"/>
      <c r="AK266" s="328"/>
      <c r="AL266" s="328"/>
      <c r="AM266" s="328"/>
      <c r="AN266" s="328"/>
      <c r="AO266" s="328"/>
      <c r="AP266" s="328"/>
      <c r="AQ266" s="328"/>
      <c r="AR266" s="328"/>
      <c r="AS266" s="328"/>
      <c r="AT266" s="328"/>
      <c r="AU266" s="328"/>
      <c r="AV266" s="328"/>
      <c r="AW266" s="328"/>
      <c r="AX266" s="328"/>
      <c r="AY266" s="328"/>
      <c r="AZ266" s="328"/>
      <c r="BA266" s="328"/>
      <c r="BB266" s="328"/>
      <c r="BC266" s="328"/>
      <c r="BD266" s="328"/>
      <c r="BE266" s="328"/>
      <c r="BF266" s="328"/>
      <c r="BG266" s="328"/>
      <c r="BH266" s="328"/>
      <c r="BI266" s="328"/>
      <c r="BJ266" s="328"/>
      <c r="BK266" s="328"/>
      <c r="BL266" s="328"/>
      <c r="BM266" s="328"/>
      <c r="BN266" s="328"/>
      <c r="BO266" s="328"/>
      <c r="BP266" s="328"/>
      <c r="BQ266" s="328"/>
      <c r="BR266" s="328"/>
      <c r="BS266" s="328"/>
      <c r="BT266" s="328"/>
      <c r="BU266" s="332"/>
      <c r="BV266" s="333"/>
      <c r="BW266" s="328"/>
      <c r="BX266" s="328"/>
      <c r="BY266" s="328"/>
      <c r="BZ266" s="328"/>
      <c r="CA266" s="328"/>
    </row>
    <row r="267" spans="1:79" ht="15.75" customHeight="1">
      <c r="A267" s="328"/>
      <c r="B267" s="328"/>
      <c r="C267" s="328"/>
      <c r="D267" s="328"/>
      <c r="E267" s="328"/>
      <c r="F267" s="328"/>
      <c r="G267" s="328"/>
      <c r="H267" s="328"/>
      <c r="I267" s="328"/>
      <c r="J267" s="328"/>
      <c r="K267" s="328"/>
      <c r="L267" s="328"/>
      <c r="M267" s="328"/>
      <c r="N267" s="328"/>
      <c r="O267" s="328"/>
      <c r="P267" s="328"/>
      <c r="Q267" s="328"/>
      <c r="R267" s="328"/>
      <c r="S267" s="328"/>
      <c r="T267" s="328"/>
      <c r="U267" s="328"/>
      <c r="V267" s="328"/>
      <c r="W267" s="328"/>
      <c r="X267" s="328"/>
      <c r="Y267" s="328"/>
      <c r="Z267" s="328"/>
      <c r="AA267" s="328"/>
      <c r="AB267" s="328"/>
      <c r="AC267" s="328"/>
      <c r="AD267" s="328"/>
      <c r="AE267" s="328"/>
      <c r="AF267" s="328"/>
      <c r="AG267" s="328"/>
      <c r="AH267" s="328"/>
      <c r="AI267" s="328"/>
      <c r="AJ267" s="328"/>
      <c r="AK267" s="328"/>
      <c r="AL267" s="328"/>
      <c r="AM267" s="328"/>
      <c r="AN267" s="328"/>
      <c r="AO267" s="328"/>
      <c r="AP267" s="328"/>
      <c r="AQ267" s="328"/>
      <c r="AR267" s="328"/>
      <c r="AS267" s="328"/>
      <c r="AT267" s="328"/>
      <c r="AU267" s="328"/>
      <c r="AV267" s="328"/>
      <c r="AW267" s="328"/>
      <c r="AX267" s="328"/>
      <c r="AY267" s="328"/>
      <c r="AZ267" s="328"/>
      <c r="BA267" s="328"/>
      <c r="BB267" s="328"/>
      <c r="BC267" s="328"/>
      <c r="BD267" s="328"/>
      <c r="BE267" s="328"/>
      <c r="BF267" s="328"/>
      <c r="BG267" s="328"/>
      <c r="BH267" s="328"/>
      <c r="BI267" s="328"/>
      <c r="BJ267" s="328"/>
      <c r="BK267" s="328"/>
      <c r="BL267" s="328"/>
      <c r="BM267" s="328"/>
      <c r="BN267" s="328"/>
      <c r="BO267" s="328"/>
      <c r="BP267" s="328"/>
      <c r="BQ267" s="328"/>
      <c r="BR267" s="328"/>
      <c r="BS267" s="328"/>
      <c r="BT267" s="328"/>
      <c r="BU267" s="332"/>
      <c r="BV267" s="333"/>
      <c r="BW267" s="328"/>
      <c r="BX267" s="328"/>
      <c r="BY267" s="328"/>
      <c r="BZ267" s="328"/>
      <c r="CA267" s="328"/>
    </row>
    <row r="268" spans="1:79" ht="15.75" customHeight="1">
      <c r="A268" s="328"/>
      <c r="B268" s="328"/>
      <c r="C268" s="328"/>
      <c r="D268" s="328"/>
      <c r="E268" s="328"/>
      <c r="F268" s="328"/>
      <c r="G268" s="328"/>
      <c r="H268" s="328"/>
      <c r="I268" s="328"/>
      <c r="J268" s="328"/>
      <c r="K268" s="328"/>
      <c r="L268" s="328"/>
      <c r="M268" s="328"/>
      <c r="N268" s="328"/>
      <c r="O268" s="328"/>
      <c r="P268" s="328"/>
      <c r="Q268" s="328"/>
      <c r="R268" s="328"/>
      <c r="S268" s="328"/>
      <c r="T268" s="328"/>
      <c r="U268" s="328"/>
      <c r="V268" s="328"/>
      <c r="W268" s="328"/>
      <c r="X268" s="328"/>
      <c r="Y268" s="328"/>
      <c r="Z268" s="328"/>
      <c r="AA268" s="328"/>
      <c r="AB268" s="328"/>
      <c r="AC268" s="328"/>
      <c r="AD268" s="328"/>
      <c r="AE268" s="328"/>
      <c r="AF268" s="328"/>
      <c r="AG268" s="328"/>
      <c r="AH268" s="328"/>
      <c r="AI268" s="328"/>
      <c r="AJ268" s="328"/>
      <c r="AK268" s="328"/>
      <c r="AL268" s="328"/>
      <c r="AM268" s="328"/>
      <c r="AN268" s="328"/>
      <c r="AO268" s="328"/>
      <c r="AP268" s="328"/>
      <c r="AQ268" s="328"/>
      <c r="AR268" s="328"/>
      <c r="AS268" s="328"/>
      <c r="AT268" s="328"/>
      <c r="AU268" s="328"/>
      <c r="AV268" s="328"/>
      <c r="AW268" s="328"/>
      <c r="AX268" s="328"/>
      <c r="AY268" s="328"/>
      <c r="AZ268" s="328"/>
      <c r="BA268" s="328"/>
      <c r="BB268" s="328"/>
      <c r="BC268" s="328"/>
      <c r="BD268" s="328"/>
      <c r="BE268" s="328"/>
      <c r="BF268" s="328"/>
      <c r="BG268" s="328"/>
      <c r="BH268" s="328"/>
      <c r="BI268" s="328"/>
      <c r="BJ268" s="328"/>
      <c r="BK268" s="328"/>
      <c r="BL268" s="328"/>
      <c r="BM268" s="328"/>
      <c r="BN268" s="328"/>
      <c r="BO268" s="328"/>
      <c r="BP268" s="328"/>
      <c r="BQ268" s="328"/>
      <c r="BR268" s="328"/>
      <c r="BS268" s="328"/>
      <c r="BT268" s="328"/>
      <c r="BU268" s="332"/>
      <c r="BV268" s="333"/>
      <c r="BW268" s="328"/>
      <c r="BX268" s="328"/>
      <c r="BY268" s="328"/>
      <c r="BZ268" s="328"/>
      <c r="CA268" s="328"/>
    </row>
    <row r="269" spans="1:79" ht="15.75" customHeight="1">
      <c r="A269" s="328"/>
      <c r="B269" s="328"/>
      <c r="C269" s="328"/>
      <c r="D269" s="328"/>
      <c r="E269" s="328"/>
      <c r="F269" s="328"/>
      <c r="G269" s="328"/>
      <c r="H269" s="328"/>
      <c r="I269" s="328"/>
      <c r="J269" s="328"/>
      <c r="K269" s="328"/>
      <c r="L269" s="328"/>
      <c r="M269" s="328"/>
      <c r="N269" s="328"/>
      <c r="O269" s="328"/>
      <c r="P269" s="328"/>
      <c r="Q269" s="328"/>
      <c r="R269" s="328"/>
      <c r="S269" s="328"/>
      <c r="T269" s="328"/>
      <c r="U269" s="328"/>
      <c r="V269" s="328"/>
      <c r="W269" s="328"/>
      <c r="X269" s="328"/>
      <c r="Y269" s="328"/>
      <c r="Z269" s="328"/>
      <c r="AA269" s="328"/>
      <c r="AB269" s="328"/>
      <c r="AC269" s="328"/>
      <c r="AD269" s="328"/>
      <c r="AE269" s="328"/>
      <c r="AF269" s="328"/>
      <c r="AG269" s="328"/>
      <c r="AH269" s="328"/>
      <c r="AI269" s="328"/>
      <c r="AJ269" s="328"/>
      <c r="AK269" s="328"/>
      <c r="AL269" s="328"/>
      <c r="AM269" s="328"/>
      <c r="AN269" s="328"/>
      <c r="AO269" s="328"/>
      <c r="AP269" s="328"/>
      <c r="AQ269" s="328"/>
      <c r="AR269" s="328"/>
      <c r="AS269" s="328"/>
      <c r="AT269" s="328"/>
      <c r="AU269" s="328"/>
      <c r="AV269" s="328"/>
      <c r="AW269" s="328"/>
      <c r="AX269" s="328"/>
      <c r="AY269" s="328"/>
      <c r="AZ269" s="328"/>
      <c r="BA269" s="328"/>
      <c r="BB269" s="328"/>
      <c r="BC269" s="328"/>
      <c r="BD269" s="328"/>
      <c r="BE269" s="328"/>
      <c r="BF269" s="328"/>
      <c r="BG269" s="328"/>
      <c r="BH269" s="328"/>
      <c r="BI269" s="328"/>
      <c r="BJ269" s="328"/>
      <c r="BK269" s="328"/>
      <c r="BL269" s="328"/>
      <c r="BM269" s="328"/>
      <c r="BN269" s="328"/>
      <c r="BO269" s="328"/>
      <c r="BP269" s="328"/>
      <c r="BQ269" s="328"/>
      <c r="BR269" s="328"/>
      <c r="BS269" s="328"/>
      <c r="BT269" s="328"/>
      <c r="BU269" s="332"/>
      <c r="BV269" s="333"/>
      <c r="BW269" s="328"/>
      <c r="BX269" s="328"/>
      <c r="BY269" s="328"/>
      <c r="BZ269" s="328"/>
      <c r="CA269" s="328"/>
    </row>
    <row r="270" spans="1:79" ht="15.75" customHeight="1">
      <c r="A270" s="328"/>
      <c r="B270" s="328"/>
      <c r="C270" s="328"/>
      <c r="D270" s="328"/>
      <c r="E270" s="328"/>
      <c r="F270" s="328"/>
      <c r="G270" s="328"/>
      <c r="H270" s="328"/>
      <c r="I270" s="328"/>
      <c r="J270" s="328"/>
      <c r="K270" s="328"/>
      <c r="L270" s="328"/>
      <c r="M270" s="328"/>
      <c r="N270" s="328"/>
      <c r="O270" s="328"/>
      <c r="P270" s="328"/>
      <c r="Q270" s="328"/>
      <c r="R270" s="328"/>
      <c r="S270" s="328"/>
      <c r="T270" s="328"/>
      <c r="U270" s="328"/>
      <c r="V270" s="328"/>
      <c r="W270" s="328"/>
      <c r="X270" s="328"/>
      <c r="Y270" s="328"/>
      <c r="Z270" s="328"/>
      <c r="AA270" s="328"/>
      <c r="AB270" s="328"/>
      <c r="AC270" s="328"/>
      <c r="AD270" s="328"/>
      <c r="AE270" s="328"/>
      <c r="AF270" s="328"/>
      <c r="AG270" s="328"/>
      <c r="AH270" s="328"/>
      <c r="AI270" s="328"/>
      <c r="AJ270" s="328"/>
      <c r="AK270" s="328"/>
      <c r="AL270" s="328"/>
      <c r="AM270" s="328"/>
      <c r="AN270" s="328"/>
      <c r="AO270" s="328"/>
      <c r="AP270" s="328"/>
      <c r="AQ270" s="328"/>
      <c r="AR270" s="328"/>
      <c r="AS270" s="328"/>
      <c r="AT270" s="328"/>
      <c r="AU270" s="328"/>
      <c r="AV270" s="328"/>
      <c r="AW270" s="328"/>
      <c r="AX270" s="328"/>
      <c r="AY270" s="328"/>
      <c r="AZ270" s="328"/>
      <c r="BA270" s="328"/>
      <c r="BB270" s="328"/>
      <c r="BC270" s="328"/>
      <c r="BD270" s="328"/>
      <c r="BE270" s="328"/>
      <c r="BF270" s="328"/>
      <c r="BG270" s="328"/>
      <c r="BH270" s="328"/>
      <c r="BI270" s="328"/>
      <c r="BJ270" s="328"/>
      <c r="BK270" s="328"/>
      <c r="BL270" s="328"/>
      <c r="BM270" s="328"/>
      <c r="BN270" s="328"/>
      <c r="BO270" s="328"/>
      <c r="BP270" s="328"/>
      <c r="BQ270" s="328"/>
      <c r="BR270" s="328"/>
      <c r="BS270" s="328"/>
      <c r="BT270" s="328"/>
      <c r="BU270" s="332"/>
      <c r="BV270" s="333"/>
      <c r="BW270" s="328"/>
      <c r="BX270" s="328"/>
      <c r="BY270" s="328"/>
      <c r="BZ270" s="328"/>
      <c r="CA270" s="328"/>
    </row>
    <row r="271" spans="1:79" ht="15.75" customHeight="1">
      <c r="A271" s="328"/>
      <c r="B271" s="328"/>
      <c r="C271" s="328"/>
      <c r="D271" s="328"/>
      <c r="E271" s="328"/>
      <c r="F271" s="328"/>
      <c r="G271" s="328"/>
      <c r="H271" s="328"/>
      <c r="I271" s="328"/>
      <c r="J271" s="328"/>
      <c r="K271" s="328"/>
      <c r="L271" s="328"/>
      <c r="M271" s="328"/>
      <c r="N271" s="328"/>
      <c r="O271" s="328"/>
      <c r="P271" s="328"/>
      <c r="Q271" s="328"/>
      <c r="R271" s="328"/>
      <c r="S271" s="328"/>
      <c r="T271" s="328"/>
      <c r="U271" s="328"/>
      <c r="V271" s="328"/>
      <c r="W271" s="328"/>
      <c r="X271" s="328"/>
      <c r="Y271" s="328"/>
      <c r="Z271" s="328"/>
      <c r="AA271" s="328"/>
      <c r="AB271" s="328"/>
      <c r="AC271" s="328"/>
      <c r="AD271" s="328"/>
      <c r="AE271" s="328"/>
      <c r="AF271" s="328"/>
      <c r="AG271" s="328"/>
      <c r="AH271" s="328"/>
      <c r="AI271" s="328"/>
      <c r="AJ271" s="328"/>
      <c r="AK271" s="328"/>
      <c r="AL271" s="328"/>
      <c r="AM271" s="328"/>
      <c r="AN271" s="328"/>
      <c r="AO271" s="328"/>
      <c r="AP271" s="328"/>
      <c r="AQ271" s="328"/>
      <c r="AR271" s="328"/>
      <c r="AS271" s="328"/>
      <c r="AT271" s="328"/>
      <c r="AU271" s="328"/>
      <c r="AV271" s="328"/>
      <c r="AW271" s="328"/>
      <c r="AX271" s="328"/>
      <c r="AY271" s="328"/>
      <c r="AZ271" s="328"/>
      <c r="BA271" s="328"/>
      <c r="BB271" s="328"/>
      <c r="BC271" s="328"/>
      <c r="BD271" s="328"/>
      <c r="BE271" s="328"/>
      <c r="BF271" s="328"/>
      <c r="BG271" s="328"/>
      <c r="BH271" s="328"/>
      <c r="BI271" s="328"/>
      <c r="BJ271" s="328"/>
      <c r="BK271" s="328"/>
      <c r="BL271" s="328"/>
      <c r="BM271" s="328"/>
      <c r="BN271" s="328"/>
      <c r="BO271" s="328"/>
      <c r="BP271" s="328"/>
      <c r="BQ271" s="328"/>
      <c r="BR271" s="328"/>
      <c r="BS271" s="328"/>
      <c r="BT271" s="328"/>
      <c r="BU271" s="332"/>
      <c r="BV271" s="333"/>
      <c r="BW271" s="328"/>
      <c r="BX271" s="328"/>
      <c r="BY271" s="328"/>
      <c r="BZ271" s="328"/>
      <c r="CA271" s="328"/>
    </row>
    <row r="272" spans="1:79" ht="15.75" customHeight="1">
      <c r="A272" s="328"/>
      <c r="B272" s="328"/>
      <c r="C272" s="328"/>
      <c r="D272" s="328"/>
      <c r="E272" s="328"/>
      <c r="F272" s="328"/>
      <c r="G272" s="328"/>
      <c r="H272" s="328"/>
      <c r="I272" s="328"/>
      <c r="J272" s="328"/>
      <c r="K272" s="328"/>
      <c r="L272" s="328"/>
      <c r="M272" s="328"/>
      <c r="N272" s="328"/>
      <c r="O272" s="328"/>
      <c r="P272" s="328"/>
      <c r="Q272" s="328"/>
      <c r="R272" s="328"/>
      <c r="S272" s="328"/>
      <c r="T272" s="328"/>
      <c r="U272" s="328"/>
      <c r="V272" s="328"/>
      <c r="W272" s="328"/>
      <c r="X272" s="328"/>
      <c r="Y272" s="328"/>
      <c r="Z272" s="328"/>
      <c r="AA272" s="328"/>
      <c r="AB272" s="328"/>
      <c r="AC272" s="328"/>
      <c r="AD272" s="328"/>
      <c r="AE272" s="328"/>
      <c r="AF272" s="328"/>
      <c r="AG272" s="328"/>
      <c r="AH272" s="328"/>
      <c r="AI272" s="328"/>
      <c r="AJ272" s="328"/>
      <c r="AK272" s="328"/>
      <c r="AL272" s="328"/>
      <c r="AM272" s="328"/>
      <c r="AN272" s="328"/>
      <c r="AO272" s="328"/>
      <c r="AP272" s="328"/>
      <c r="AQ272" s="328"/>
      <c r="AR272" s="328"/>
      <c r="AS272" s="328"/>
      <c r="AT272" s="328"/>
      <c r="AU272" s="328"/>
      <c r="AV272" s="328"/>
      <c r="AW272" s="328"/>
      <c r="AX272" s="328"/>
      <c r="AY272" s="328"/>
      <c r="AZ272" s="328"/>
      <c r="BA272" s="328"/>
      <c r="BB272" s="328"/>
      <c r="BC272" s="328"/>
      <c r="BD272" s="328"/>
      <c r="BE272" s="328"/>
      <c r="BF272" s="328"/>
      <c r="BG272" s="328"/>
      <c r="BH272" s="328"/>
      <c r="BI272" s="328"/>
      <c r="BJ272" s="328"/>
      <c r="BK272" s="328"/>
      <c r="BL272" s="328"/>
      <c r="BM272" s="328"/>
      <c r="BN272" s="328"/>
      <c r="BO272" s="328"/>
      <c r="BP272" s="328"/>
      <c r="BQ272" s="328"/>
      <c r="BR272" s="328"/>
      <c r="BS272" s="328"/>
      <c r="BT272" s="328"/>
      <c r="BU272" s="332"/>
      <c r="BV272" s="333"/>
      <c r="BW272" s="328"/>
      <c r="BX272" s="328"/>
      <c r="BY272" s="328"/>
      <c r="BZ272" s="328"/>
      <c r="CA272" s="328"/>
    </row>
    <row r="273" spans="1:79" ht="15.75" customHeight="1">
      <c r="A273" s="328"/>
      <c r="B273" s="328"/>
      <c r="C273" s="328"/>
      <c r="D273" s="328"/>
      <c r="E273" s="328"/>
      <c r="F273" s="328"/>
      <c r="G273" s="328"/>
      <c r="H273" s="328"/>
      <c r="I273" s="328"/>
      <c r="J273" s="328"/>
      <c r="K273" s="328"/>
      <c r="L273" s="328"/>
      <c r="M273" s="328"/>
      <c r="N273" s="328"/>
      <c r="O273" s="328"/>
      <c r="P273" s="328"/>
      <c r="Q273" s="328"/>
      <c r="R273" s="328"/>
      <c r="S273" s="328"/>
      <c r="T273" s="328"/>
      <c r="U273" s="328"/>
      <c r="V273" s="328"/>
      <c r="W273" s="328"/>
      <c r="X273" s="328"/>
      <c r="Y273" s="328"/>
      <c r="Z273" s="328"/>
      <c r="AA273" s="328"/>
      <c r="AB273" s="328"/>
      <c r="AC273" s="328"/>
      <c r="AD273" s="328"/>
      <c r="AE273" s="328"/>
      <c r="AF273" s="328"/>
      <c r="AG273" s="328"/>
      <c r="AH273" s="328"/>
      <c r="AI273" s="328"/>
      <c r="AJ273" s="328"/>
      <c r="AK273" s="328"/>
      <c r="AL273" s="328"/>
      <c r="AM273" s="328"/>
      <c r="AN273" s="328"/>
      <c r="AO273" s="328"/>
      <c r="AP273" s="328"/>
      <c r="AQ273" s="328"/>
      <c r="AR273" s="328"/>
      <c r="AS273" s="328"/>
      <c r="AT273" s="328"/>
      <c r="AU273" s="328"/>
      <c r="AV273" s="328"/>
      <c r="AW273" s="328"/>
      <c r="AX273" s="328"/>
      <c r="AY273" s="328"/>
      <c r="AZ273" s="328"/>
      <c r="BA273" s="328"/>
      <c r="BB273" s="328"/>
      <c r="BC273" s="328"/>
      <c r="BD273" s="328"/>
      <c r="BE273" s="328"/>
      <c r="BF273" s="328"/>
      <c r="BG273" s="328"/>
      <c r="BH273" s="328"/>
      <c r="BI273" s="328"/>
      <c r="BJ273" s="328"/>
      <c r="BK273" s="328"/>
      <c r="BL273" s="328"/>
      <c r="BM273" s="328"/>
      <c r="BN273" s="328"/>
      <c r="BO273" s="328"/>
      <c r="BP273" s="328"/>
      <c r="BQ273" s="328"/>
      <c r="BR273" s="328"/>
      <c r="BS273" s="328"/>
      <c r="BT273" s="328"/>
      <c r="BU273" s="332"/>
      <c r="BV273" s="333"/>
      <c r="BW273" s="328"/>
      <c r="BX273" s="328"/>
      <c r="BY273" s="328"/>
      <c r="BZ273" s="328"/>
      <c r="CA273" s="328"/>
    </row>
    <row r="274" spans="1:79" ht="15.75" customHeight="1">
      <c r="A274" s="328"/>
      <c r="B274" s="328"/>
      <c r="C274" s="328"/>
      <c r="D274" s="328"/>
      <c r="E274" s="328"/>
      <c r="F274" s="328"/>
      <c r="G274" s="328"/>
      <c r="H274" s="328"/>
      <c r="I274" s="328"/>
      <c r="J274" s="328"/>
      <c r="K274" s="328"/>
      <c r="L274" s="328"/>
      <c r="M274" s="328"/>
      <c r="N274" s="328"/>
      <c r="O274" s="328"/>
      <c r="P274" s="328"/>
      <c r="Q274" s="328"/>
      <c r="R274" s="328"/>
      <c r="S274" s="328"/>
      <c r="T274" s="328"/>
      <c r="U274" s="328"/>
      <c r="V274" s="328"/>
      <c r="W274" s="328"/>
      <c r="X274" s="328"/>
      <c r="Y274" s="328"/>
      <c r="Z274" s="328"/>
      <c r="AA274" s="328"/>
      <c r="AB274" s="328"/>
      <c r="AC274" s="328"/>
      <c r="AD274" s="328"/>
      <c r="AE274" s="328"/>
      <c r="AF274" s="328"/>
      <c r="AG274" s="328"/>
      <c r="AH274" s="328"/>
      <c r="AI274" s="328"/>
      <c r="AJ274" s="328"/>
      <c r="AK274" s="328"/>
      <c r="AL274" s="328"/>
      <c r="AM274" s="328"/>
      <c r="AN274" s="328"/>
      <c r="AO274" s="328"/>
      <c r="AP274" s="328"/>
      <c r="AQ274" s="328"/>
      <c r="AR274" s="328"/>
      <c r="AS274" s="328"/>
      <c r="AT274" s="328"/>
      <c r="AU274" s="328"/>
      <c r="AV274" s="328"/>
      <c r="AW274" s="328"/>
      <c r="AX274" s="328"/>
      <c r="AY274" s="328"/>
      <c r="AZ274" s="328"/>
      <c r="BA274" s="328"/>
      <c r="BB274" s="328"/>
      <c r="BC274" s="328"/>
      <c r="BD274" s="328"/>
      <c r="BE274" s="328"/>
      <c r="BF274" s="328"/>
      <c r="BG274" s="328"/>
      <c r="BH274" s="328"/>
      <c r="BI274" s="328"/>
      <c r="BJ274" s="328"/>
      <c r="BK274" s="328"/>
      <c r="BL274" s="328"/>
      <c r="BM274" s="328"/>
      <c r="BN274" s="328"/>
      <c r="BO274" s="328"/>
      <c r="BP274" s="328"/>
      <c r="BQ274" s="328"/>
      <c r="BR274" s="328"/>
      <c r="BS274" s="328"/>
      <c r="BT274" s="328"/>
      <c r="BU274" s="332"/>
      <c r="BV274" s="333"/>
      <c r="BW274" s="328"/>
      <c r="BX274" s="328"/>
      <c r="BY274" s="328"/>
      <c r="BZ274" s="328"/>
      <c r="CA274" s="328"/>
    </row>
    <row r="275" spans="1:79" ht="15.75" customHeight="1">
      <c r="A275" s="328"/>
      <c r="B275" s="328"/>
      <c r="C275" s="328"/>
      <c r="D275" s="328"/>
      <c r="E275" s="328"/>
      <c r="F275" s="328"/>
      <c r="G275" s="328"/>
      <c r="H275" s="328"/>
      <c r="I275" s="328"/>
      <c r="J275" s="328"/>
      <c r="K275" s="328"/>
      <c r="L275" s="328"/>
      <c r="M275" s="328"/>
      <c r="N275" s="328"/>
      <c r="O275" s="328"/>
      <c r="P275" s="328"/>
      <c r="Q275" s="328"/>
      <c r="R275" s="328"/>
      <c r="S275" s="328"/>
      <c r="T275" s="328"/>
      <c r="U275" s="328"/>
      <c r="V275" s="328"/>
      <c r="W275" s="328"/>
      <c r="X275" s="328"/>
      <c r="Y275" s="328"/>
      <c r="Z275" s="328"/>
      <c r="AA275" s="328"/>
      <c r="AB275" s="328"/>
      <c r="AC275" s="328"/>
      <c r="AD275" s="328"/>
      <c r="AE275" s="328"/>
      <c r="AF275" s="328"/>
      <c r="AG275" s="328"/>
      <c r="AH275" s="328"/>
      <c r="AI275" s="328"/>
      <c r="AJ275" s="328"/>
      <c r="AK275" s="328"/>
      <c r="AL275" s="328"/>
      <c r="AM275" s="328"/>
      <c r="AN275" s="328"/>
      <c r="AO275" s="328"/>
      <c r="AP275" s="328"/>
      <c r="AQ275" s="328"/>
      <c r="AR275" s="328"/>
      <c r="AS275" s="328"/>
      <c r="AT275" s="328"/>
      <c r="AU275" s="328"/>
      <c r="AV275" s="328"/>
      <c r="AW275" s="328"/>
      <c r="AX275" s="328"/>
      <c r="AY275" s="328"/>
      <c r="AZ275" s="328"/>
      <c r="BA275" s="328"/>
      <c r="BB275" s="328"/>
      <c r="BC275" s="328"/>
      <c r="BD275" s="328"/>
      <c r="BE275" s="328"/>
      <c r="BF275" s="328"/>
      <c r="BG275" s="328"/>
      <c r="BH275" s="328"/>
      <c r="BI275" s="328"/>
      <c r="BJ275" s="328"/>
      <c r="BK275" s="328"/>
      <c r="BL275" s="328"/>
      <c r="BM275" s="328"/>
      <c r="BN275" s="328"/>
      <c r="BO275" s="328"/>
      <c r="BP275" s="328"/>
      <c r="BQ275" s="328"/>
      <c r="BR275" s="328"/>
      <c r="BS275" s="328"/>
      <c r="BT275" s="328"/>
      <c r="BU275" s="332"/>
      <c r="BV275" s="333"/>
      <c r="BW275" s="328"/>
      <c r="BX275" s="328"/>
      <c r="BY275" s="328"/>
      <c r="BZ275" s="328"/>
      <c r="CA275" s="328"/>
    </row>
    <row r="276" spans="1:79" ht="15.75" customHeight="1">
      <c r="A276" s="328"/>
      <c r="B276" s="328"/>
      <c r="C276" s="328"/>
      <c r="D276" s="328"/>
      <c r="E276" s="328"/>
      <c r="F276" s="328"/>
      <c r="G276" s="328"/>
      <c r="H276" s="328"/>
      <c r="I276" s="328"/>
      <c r="J276" s="328"/>
      <c r="K276" s="328"/>
      <c r="L276" s="328"/>
      <c r="M276" s="328"/>
      <c r="N276" s="328"/>
      <c r="O276" s="328"/>
      <c r="P276" s="328"/>
      <c r="Q276" s="328"/>
      <c r="R276" s="328"/>
      <c r="S276" s="328"/>
      <c r="T276" s="328"/>
      <c r="U276" s="328"/>
      <c r="V276" s="328"/>
      <c r="W276" s="328"/>
      <c r="X276" s="328"/>
      <c r="Y276" s="328"/>
      <c r="Z276" s="328"/>
      <c r="AA276" s="328"/>
      <c r="AB276" s="328"/>
      <c r="AC276" s="328"/>
      <c r="AD276" s="328"/>
      <c r="AE276" s="328"/>
      <c r="AF276" s="328"/>
      <c r="AG276" s="328"/>
      <c r="AH276" s="328"/>
      <c r="AI276" s="328"/>
      <c r="AJ276" s="328"/>
      <c r="AK276" s="328"/>
      <c r="AL276" s="328"/>
      <c r="AM276" s="328"/>
      <c r="AN276" s="328"/>
      <c r="AO276" s="328"/>
      <c r="AP276" s="328"/>
      <c r="AQ276" s="328"/>
      <c r="AR276" s="328"/>
      <c r="AS276" s="328"/>
      <c r="AT276" s="328"/>
      <c r="AU276" s="328"/>
      <c r="AV276" s="328"/>
      <c r="AW276" s="328"/>
      <c r="AX276" s="328"/>
      <c r="AY276" s="328"/>
      <c r="AZ276" s="328"/>
      <c r="BA276" s="328"/>
      <c r="BB276" s="328"/>
      <c r="BC276" s="328"/>
      <c r="BD276" s="328"/>
      <c r="BE276" s="328"/>
      <c r="BF276" s="328"/>
      <c r="BG276" s="328"/>
      <c r="BH276" s="328"/>
      <c r="BI276" s="328"/>
      <c r="BJ276" s="328"/>
      <c r="BK276" s="328"/>
      <c r="BL276" s="328"/>
      <c r="BM276" s="328"/>
      <c r="BN276" s="328"/>
      <c r="BO276" s="328"/>
      <c r="BP276" s="328"/>
      <c r="BQ276" s="328"/>
      <c r="BR276" s="328"/>
      <c r="BS276" s="328"/>
      <c r="BT276" s="328"/>
      <c r="BU276" s="332"/>
      <c r="BV276" s="333"/>
      <c r="BW276" s="328"/>
      <c r="BX276" s="328"/>
      <c r="BY276" s="328"/>
      <c r="BZ276" s="328"/>
      <c r="CA276" s="328"/>
    </row>
    <row r="277" spans="1:79" ht="15.75" customHeight="1">
      <c r="A277" s="328"/>
      <c r="B277" s="328"/>
      <c r="C277" s="328"/>
      <c r="D277" s="328"/>
      <c r="E277" s="328"/>
      <c r="F277" s="328"/>
      <c r="G277" s="328"/>
      <c r="H277" s="328"/>
      <c r="I277" s="328"/>
      <c r="J277" s="328"/>
      <c r="K277" s="328"/>
      <c r="L277" s="328"/>
      <c r="M277" s="328"/>
      <c r="N277" s="328"/>
      <c r="O277" s="328"/>
      <c r="P277" s="328"/>
      <c r="Q277" s="328"/>
      <c r="R277" s="328"/>
      <c r="S277" s="328"/>
      <c r="T277" s="328"/>
      <c r="U277" s="328"/>
      <c r="V277" s="328"/>
      <c r="W277" s="328"/>
      <c r="X277" s="328"/>
      <c r="Y277" s="328"/>
      <c r="Z277" s="328"/>
      <c r="AA277" s="328"/>
      <c r="AB277" s="328"/>
      <c r="AC277" s="328"/>
      <c r="AD277" s="328"/>
      <c r="AE277" s="328"/>
      <c r="AF277" s="328"/>
      <c r="AG277" s="328"/>
      <c r="AH277" s="328"/>
      <c r="AI277" s="328"/>
      <c r="AJ277" s="328"/>
      <c r="AK277" s="328"/>
      <c r="AL277" s="328"/>
      <c r="AM277" s="328"/>
      <c r="AN277" s="328"/>
      <c r="AO277" s="328"/>
      <c r="AP277" s="328"/>
      <c r="AQ277" s="328"/>
      <c r="AR277" s="328"/>
      <c r="AS277" s="328"/>
      <c r="AT277" s="328"/>
      <c r="AU277" s="328"/>
      <c r="AV277" s="328"/>
      <c r="AW277" s="328"/>
      <c r="AX277" s="328"/>
      <c r="AY277" s="328"/>
      <c r="AZ277" s="328"/>
      <c r="BA277" s="328"/>
      <c r="BB277" s="328"/>
      <c r="BC277" s="328"/>
      <c r="BD277" s="328"/>
      <c r="BE277" s="328"/>
      <c r="BF277" s="328"/>
      <c r="BG277" s="328"/>
      <c r="BH277" s="328"/>
      <c r="BI277" s="328"/>
      <c r="BJ277" s="328"/>
      <c r="BK277" s="328"/>
      <c r="BL277" s="328"/>
      <c r="BM277" s="328"/>
      <c r="BN277" s="328"/>
      <c r="BO277" s="328"/>
      <c r="BP277" s="328"/>
      <c r="BQ277" s="328"/>
      <c r="BR277" s="328"/>
      <c r="BS277" s="328"/>
      <c r="BT277" s="328"/>
      <c r="BU277" s="332"/>
      <c r="BV277" s="333"/>
      <c r="BW277" s="328"/>
      <c r="BX277" s="328"/>
      <c r="BY277" s="328"/>
      <c r="BZ277" s="328"/>
      <c r="CA277" s="328"/>
    </row>
    <row r="278" spans="1:79" ht="15.75" customHeight="1">
      <c r="A278" s="328"/>
      <c r="B278" s="328"/>
      <c r="C278" s="328"/>
      <c r="D278" s="328"/>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328"/>
      <c r="AC278" s="328"/>
      <c r="AD278" s="328"/>
      <c r="AE278" s="328"/>
      <c r="AF278" s="328"/>
      <c r="AG278" s="328"/>
      <c r="AH278" s="328"/>
      <c r="AI278" s="328"/>
      <c r="AJ278" s="328"/>
      <c r="AK278" s="328"/>
      <c r="AL278" s="328"/>
      <c r="AM278" s="328"/>
      <c r="AN278" s="328"/>
      <c r="AO278" s="328"/>
      <c r="AP278" s="328"/>
      <c r="AQ278" s="328"/>
      <c r="AR278" s="328"/>
      <c r="AS278" s="328"/>
      <c r="AT278" s="328"/>
      <c r="AU278" s="328"/>
      <c r="AV278" s="328"/>
      <c r="AW278" s="328"/>
      <c r="AX278" s="328"/>
      <c r="AY278" s="328"/>
      <c r="AZ278" s="328"/>
      <c r="BA278" s="328"/>
      <c r="BB278" s="328"/>
      <c r="BC278" s="328"/>
      <c r="BD278" s="328"/>
      <c r="BE278" s="328"/>
      <c r="BF278" s="328"/>
      <c r="BG278" s="328"/>
      <c r="BH278" s="328"/>
      <c r="BI278" s="328"/>
      <c r="BJ278" s="328"/>
      <c r="BK278" s="328"/>
      <c r="BL278" s="328"/>
      <c r="BM278" s="328"/>
      <c r="BN278" s="328"/>
      <c r="BO278" s="328"/>
      <c r="BP278" s="328"/>
      <c r="BQ278" s="328"/>
      <c r="BR278" s="328"/>
      <c r="BS278" s="328"/>
      <c r="BT278" s="328"/>
      <c r="BU278" s="332"/>
      <c r="BV278" s="333"/>
      <c r="BW278" s="328"/>
      <c r="BX278" s="328"/>
      <c r="BY278" s="328"/>
      <c r="BZ278" s="328"/>
      <c r="CA278" s="328"/>
    </row>
    <row r="279" spans="1:79" ht="15.75" customHeight="1">
      <c r="A279" s="328"/>
      <c r="B279" s="328"/>
      <c r="C279" s="328"/>
      <c r="D279" s="328"/>
      <c r="E279" s="328"/>
      <c r="F279" s="328"/>
      <c r="G279" s="328"/>
      <c r="H279" s="328"/>
      <c r="I279" s="328"/>
      <c r="J279" s="328"/>
      <c r="K279" s="328"/>
      <c r="L279" s="328"/>
      <c r="M279" s="328"/>
      <c r="N279" s="328"/>
      <c r="O279" s="328"/>
      <c r="P279" s="328"/>
      <c r="Q279" s="328"/>
      <c r="R279" s="328"/>
      <c r="S279" s="328"/>
      <c r="T279" s="328"/>
      <c r="U279" s="328"/>
      <c r="V279" s="328"/>
      <c r="W279" s="328"/>
      <c r="X279" s="328"/>
      <c r="Y279" s="328"/>
      <c r="Z279" s="328"/>
      <c r="AA279" s="328"/>
      <c r="AB279" s="328"/>
      <c r="AC279" s="328"/>
      <c r="AD279" s="328"/>
      <c r="AE279" s="328"/>
      <c r="AF279" s="328"/>
      <c r="AG279" s="328"/>
      <c r="AH279" s="328"/>
      <c r="AI279" s="328"/>
      <c r="AJ279" s="328"/>
      <c r="AK279" s="328"/>
      <c r="AL279" s="328"/>
      <c r="AM279" s="328"/>
      <c r="AN279" s="328"/>
      <c r="AO279" s="328"/>
      <c r="AP279" s="328"/>
      <c r="AQ279" s="328"/>
      <c r="AR279" s="328"/>
      <c r="AS279" s="328"/>
      <c r="AT279" s="328"/>
      <c r="AU279" s="328"/>
      <c r="AV279" s="328"/>
      <c r="AW279" s="328"/>
      <c r="AX279" s="328"/>
      <c r="AY279" s="328"/>
      <c r="AZ279" s="328"/>
      <c r="BA279" s="328"/>
      <c r="BB279" s="328"/>
      <c r="BC279" s="328"/>
      <c r="BD279" s="328"/>
      <c r="BE279" s="328"/>
      <c r="BF279" s="328"/>
      <c r="BG279" s="328"/>
      <c r="BH279" s="328"/>
      <c r="BI279" s="328"/>
      <c r="BJ279" s="328"/>
      <c r="BK279" s="328"/>
      <c r="BL279" s="328"/>
      <c r="BM279" s="328"/>
      <c r="BN279" s="328"/>
      <c r="BO279" s="328"/>
      <c r="BP279" s="328"/>
      <c r="BQ279" s="328"/>
      <c r="BR279" s="328"/>
      <c r="BS279" s="328"/>
      <c r="BT279" s="328"/>
      <c r="BU279" s="332"/>
      <c r="BV279" s="333"/>
      <c r="BW279" s="328"/>
      <c r="BX279" s="328"/>
      <c r="BY279" s="328"/>
      <c r="BZ279" s="328"/>
      <c r="CA279" s="328"/>
    </row>
    <row r="280" spans="1:79" ht="15.75" customHeight="1">
      <c r="A280" s="328"/>
      <c r="B280" s="328"/>
      <c r="C280" s="328"/>
      <c r="D280" s="328"/>
      <c r="E280" s="328"/>
      <c r="F280" s="328"/>
      <c r="G280" s="328"/>
      <c r="H280" s="328"/>
      <c r="I280" s="328"/>
      <c r="J280" s="328"/>
      <c r="K280" s="328"/>
      <c r="L280" s="328"/>
      <c r="M280" s="328"/>
      <c r="N280" s="328"/>
      <c r="O280" s="328"/>
      <c r="P280" s="328"/>
      <c r="Q280" s="328"/>
      <c r="R280" s="328"/>
      <c r="S280" s="328"/>
      <c r="T280" s="328"/>
      <c r="U280" s="328"/>
      <c r="V280" s="328"/>
      <c r="W280" s="328"/>
      <c r="X280" s="328"/>
      <c r="Y280" s="328"/>
      <c r="Z280" s="328"/>
      <c r="AA280" s="328"/>
      <c r="AB280" s="328"/>
      <c r="AC280" s="328"/>
      <c r="AD280" s="328"/>
      <c r="AE280" s="328"/>
      <c r="AF280" s="328"/>
      <c r="AG280" s="328"/>
      <c r="AH280" s="328"/>
      <c r="AI280" s="328"/>
      <c r="AJ280" s="328"/>
      <c r="AK280" s="328"/>
      <c r="AL280" s="328"/>
      <c r="AM280" s="328"/>
      <c r="AN280" s="328"/>
      <c r="AO280" s="328"/>
      <c r="AP280" s="328"/>
      <c r="AQ280" s="328"/>
      <c r="AR280" s="328"/>
      <c r="AS280" s="328"/>
      <c r="AT280" s="328"/>
      <c r="AU280" s="328"/>
      <c r="AV280" s="328"/>
      <c r="AW280" s="328"/>
      <c r="AX280" s="328"/>
      <c r="AY280" s="328"/>
      <c r="AZ280" s="328"/>
      <c r="BA280" s="328"/>
      <c r="BB280" s="328"/>
      <c r="BC280" s="328"/>
      <c r="BD280" s="328"/>
      <c r="BE280" s="328"/>
      <c r="BF280" s="328"/>
      <c r="BG280" s="328"/>
      <c r="BH280" s="328"/>
      <c r="BI280" s="328"/>
      <c r="BJ280" s="328"/>
      <c r="BK280" s="328"/>
      <c r="BL280" s="328"/>
      <c r="BM280" s="328"/>
      <c r="BN280" s="328"/>
      <c r="BO280" s="328"/>
      <c r="BP280" s="328"/>
      <c r="BQ280" s="328"/>
      <c r="BR280" s="328"/>
      <c r="BS280" s="328"/>
      <c r="BT280" s="328"/>
      <c r="BU280" s="332"/>
      <c r="BV280" s="333"/>
      <c r="BW280" s="328"/>
      <c r="BX280" s="328"/>
      <c r="BY280" s="328"/>
      <c r="BZ280" s="328"/>
      <c r="CA280" s="328"/>
    </row>
    <row r="281" spans="1:79" ht="15.75" customHeight="1">
      <c r="A281" s="328"/>
      <c r="B281" s="328"/>
      <c r="C281" s="328"/>
      <c r="D281" s="328"/>
      <c r="E281" s="328"/>
      <c r="F281" s="328"/>
      <c r="G281" s="328"/>
      <c r="H281" s="328"/>
      <c r="I281" s="328"/>
      <c r="J281" s="328"/>
      <c r="K281" s="328"/>
      <c r="L281" s="328"/>
      <c r="M281" s="328"/>
      <c r="N281" s="328"/>
      <c r="O281" s="328"/>
      <c r="P281" s="328"/>
      <c r="Q281" s="328"/>
      <c r="R281" s="328"/>
      <c r="S281" s="328"/>
      <c r="T281" s="328"/>
      <c r="U281" s="328"/>
      <c r="V281" s="328"/>
      <c r="W281" s="328"/>
      <c r="X281" s="328"/>
      <c r="Y281" s="328"/>
      <c r="Z281" s="328"/>
      <c r="AA281" s="328"/>
      <c r="AB281" s="328"/>
      <c r="AC281" s="328"/>
      <c r="AD281" s="328"/>
      <c r="AE281" s="328"/>
      <c r="AF281" s="328"/>
      <c r="AG281" s="328"/>
      <c r="AH281" s="328"/>
      <c r="AI281" s="328"/>
      <c r="AJ281" s="328"/>
      <c r="AK281" s="328"/>
      <c r="AL281" s="328"/>
      <c r="AM281" s="328"/>
      <c r="AN281" s="328"/>
      <c r="AO281" s="328"/>
      <c r="AP281" s="328"/>
      <c r="AQ281" s="328"/>
      <c r="AR281" s="328"/>
      <c r="AS281" s="328"/>
      <c r="AT281" s="328"/>
      <c r="AU281" s="328"/>
      <c r="AV281" s="328"/>
      <c r="AW281" s="328"/>
      <c r="AX281" s="328"/>
      <c r="AY281" s="328"/>
      <c r="AZ281" s="328"/>
      <c r="BA281" s="328"/>
      <c r="BB281" s="328"/>
      <c r="BC281" s="328"/>
      <c r="BD281" s="328"/>
      <c r="BE281" s="328"/>
      <c r="BF281" s="328"/>
      <c r="BG281" s="328"/>
      <c r="BH281" s="328"/>
      <c r="BI281" s="328"/>
      <c r="BJ281" s="328"/>
      <c r="BK281" s="328"/>
      <c r="BL281" s="328"/>
      <c r="BM281" s="328"/>
      <c r="BN281" s="328"/>
      <c r="BO281" s="328"/>
      <c r="BP281" s="328"/>
      <c r="BQ281" s="328"/>
      <c r="BR281" s="328"/>
      <c r="BS281" s="328"/>
      <c r="BT281" s="328"/>
      <c r="BU281" s="332"/>
      <c r="BV281" s="333"/>
      <c r="BW281" s="328"/>
      <c r="BX281" s="328"/>
      <c r="BY281" s="328"/>
      <c r="BZ281" s="328"/>
      <c r="CA281" s="328"/>
    </row>
    <row r="282" spans="1:79" ht="15.75" customHeight="1">
      <c r="A282" s="328"/>
      <c r="B282" s="328"/>
      <c r="C282" s="328"/>
      <c r="D282" s="328"/>
      <c r="E282" s="328"/>
      <c r="F282" s="328"/>
      <c r="G282" s="328"/>
      <c r="H282" s="328"/>
      <c r="I282" s="328"/>
      <c r="J282" s="328"/>
      <c r="K282" s="328"/>
      <c r="L282" s="328"/>
      <c r="M282" s="328"/>
      <c r="N282" s="328"/>
      <c r="O282" s="328"/>
      <c r="P282" s="328"/>
      <c r="Q282" s="328"/>
      <c r="R282" s="328"/>
      <c r="S282" s="328"/>
      <c r="T282" s="328"/>
      <c r="U282" s="328"/>
      <c r="V282" s="328"/>
      <c r="W282" s="328"/>
      <c r="X282" s="328"/>
      <c r="Y282" s="328"/>
      <c r="Z282" s="328"/>
      <c r="AA282" s="328"/>
      <c r="AB282" s="328"/>
      <c r="AC282" s="328"/>
      <c r="AD282" s="328"/>
      <c r="AE282" s="328"/>
      <c r="AF282" s="328"/>
      <c r="AG282" s="328"/>
      <c r="AH282" s="328"/>
      <c r="AI282" s="328"/>
      <c r="AJ282" s="328"/>
      <c r="AK282" s="328"/>
      <c r="AL282" s="328"/>
      <c r="AM282" s="328"/>
      <c r="AN282" s="328"/>
      <c r="AO282" s="328"/>
      <c r="AP282" s="328"/>
      <c r="AQ282" s="328"/>
      <c r="AR282" s="328"/>
      <c r="AS282" s="328"/>
      <c r="AT282" s="328"/>
      <c r="AU282" s="328"/>
      <c r="AV282" s="328"/>
      <c r="AW282" s="328"/>
      <c r="AX282" s="328"/>
      <c r="AY282" s="328"/>
      <c r="AZ282" s="328"/>
      <c r="BA282" s="328"/>
      <c r="BB282" s="328"/>
      <c r="BC282" s="328"/>
      <c r="BD282" s="328"/>
      <c r="BE282" s="328"/>
      <c r="BF282" s="328"/>
      <c r="BG282" s="328"/>
      <c r="BH282" s="328"/>
      <c r="BI282" s="328"/>
      <c r="BJ282" s="328"/>
      <c r="BK282" s="328"/>
      <c r="BL282" s="328"/>
      <c r="BM282" s="328"/>
      <c r="BN282" s="328"/>
      <c r="BO282" s="328"/>
      <c r="BP282" s="328"/>
      <c r="BQ282" s="328"/>
      <c r="BR282" s="328"/>
      <c r="BS282" s="328"/>
      <c r="BT282" s="328"/>
      <c r="BU282" s="332"/>
      <c r="BV282" s="333"/>
      <c r="BW282" s="328"/>
      <c r="BX282" s="328"/>
      <c r="BY282" s="328"/>
      <c r="BZ282" s="328"/>
      <c r="CA282" s="328"/>
    </row>
    <row r="283" spans="1:79" ht="15.75" customHeight="1">
      <c r="A283" s="328"/>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328"/>
      <c r="AG283" s="328"/>
      <c r="AH283" s="328"/>
      <c r="AI283" s="328"/>
      <c r="AJ283" s="328"/>
      <c r="AK283" s="328"/>
      <c r="AL283" s="328"/>
      <c r="AM283" s="328"/>
      <c r="AN283" s="328"/>
      <c r="AO283" s="328"/>
      <c r="AP283" s="328"/>
      <c r="AQ283" s="328"/>
      <c r="AR283" s="328"/>
      <c r="AS283" s="328"/>
      <c r="AT283" s="328"/>
      <c r="AU283" s="328"/>
      <c r="AV283" s="328"/>
      <c r="AW283" s="328"/>
      <c r="AX283" s="328"/>
      <c r="AY283" s="328"/>
      <c r="AZ283" s="328"/>
      <c r="BA283" s="328"/>
      <c r="BB283" s="328"/>
      <c r="BC283" s="328"/>
      <c r="BD283" s="328"/>
      <c r="BE283" s="328"/>
      <c r="BF283" s="328"/>
      <c r="BG283" s="328"/>
      <c r="BH283" s="328"/>
      <c r="BI283" s="328"/>
      <c r="BJ283" s="328"/>
      <c r="BK283" s="328"/>
      <c r="BL283" s="328"/>
      <c r="BM283" s="328"/>
      <c r="BN283" s="328"/>
      <c r="BO283" s="328"/>
      <c r="BP283" s="328"/>
      <c r="BQ283" s="328"/>
      <c r="BR283" s="328"/>
      <c r="BS283" s="328"/>
      <c r="BT283" s="328"/>
      <c r="BU283" s="332"/>
      <c r="BV283" s="333"/>
      <c r="BW283" s="328"/>
      <c r="BX283" s="328"/>
      <c r="BY283" s="328"/>
      <c r="BZ283" s="328"/>
      <c r="CA283" s="328"/>
    </row>
    <row r="284" spans="1:79" ht="15.75" customHeight="1">
      <c r="A284" s="328"/>
      <c r="B284" s="328"/>
      <c r="C284" s="328"/>
      <c r="D284" s="328"/>
      <c r="E284" s="328"/>
      <c r="F284" s="328"/>
      <c r="G284" s="328"/>
      <c r="H284" s="328"/>
      <c r="I284" s="328"/>
      <c r="J284" s="328"/>
      <c r="K284" s="328"/>
      <c r="L284" s="328"/>
      <c r="M284" s="328"/>
      <c r="N284" s="328"/>
      <c r="O284" s="328"/>
      <c r="P284" s="328"/>
      <c r="Q284" s="328"/>
      <c r="R284" s="328"/>
      <c r="S284" s="328"/>
      <c r="T284" s="328"/>
      <c r="U284" s="328"/>
      <c r="V284" s="328"/>
      <c r="W284" s="328"/>
      <c r="X284" s="328"/>
      <c r="Y284" s="328"/>
      <c r="Z284" s="328"/>
      <c r="AA284" s="328"/>
      <c r="AB284" s="328"/>
      <c r="AC284" s="328"/>
      <c r="AD284" s="328"/>
      <c r="AE284" s="328"/>
      <c r="AF284" s="328"/>
      <c r="AG284" s="328"/>
      <c r="AH284" s="328"/>
      <c r="AI284" s="328"/>
      <c r="AJ284" s="328"/>
      <c r="AK284" s="328"/>
      <c r="AL284" s="328"/>
      <c r="AM284" s="328"/>
      <c r="AN284" s="328"/>
      <c r="AO284" s="328"/>
      <c r="AP284" s="328"/>
      <c r="AQ284" s="328"/>
      <c r="AR284" s="328"/>
      <c r="AS284" s="328"/>
      <c r="AT284" s="328"/>
      <c r="AU284" s="328"/>
      <c r="AV284" s="328"/>
      <c r="AW284" s="328"/>
      <c r="AX284" s="328"/>
      <c r="AY284" s="328"/>
      <c r="AZ284" s="328"/>
      <c r="BA284" s="328"/>
      <c r="BB284" s="328"/>
      <c r="BC284" s="328"/>
      <c r="BD284" s="328"/>
      <c r="BE284" s="328"/>
      <c r="BF284" s="328"/>
      <c r="BG284" s="328"/>
      <c r="BH284" s="328"/>
      <c r="BI284" s="328"/>
      <c r="BJ284" s="328"/>
      <c r="BK284" s="328"/>
      <c r="BL284" s="328"/>
      <c r="BM284" s="328"/>
      <c r="BN284" s="328"/>
      <c r="BO284" s="328"/>
      <c r="BP284" s="328"/>
      <c r="BQ284" s="328"/>
      <c r="BR284" s="328"/>
      <c r="BS284" s="328"/>
      <c r="BT284" s="328"/>
      <c r="BU284" s="332"/>
      <c r="BV284" s="333"/>
      <c r="BW284" s="328"/>
      <c r="BX284" s="328"/>
      <c r="BY284" s="328"/>
      <c r="BZ284" s="328"/>
      <c r="CA284" s="328"/>
    </row>
    <row r="285" spans="1:79" ht="15.75" customHeight="1">
      <c r="A285" s="328"/>
      <c r="B285" s="328"/>
      <c r="C285" s="328"/>
      <c r="D285" s="328"/>
      <c r="E285" s="328"/>
      <c r="F285" s="328"/>
      <c r="G285" s="328"/>
      <c r="H285" s="328"/>
      <c r="I285" s="328"/>
      <c r="J285" s="328"/>
      <c r="K285" s="328"/>
      <c r="L285" s="328"/>
      <c r="M285" s="328"/>
      <c r="N285" s="328"/>
      <c r="O285" s="328"/>
      <c r="P285" s="328"/>
      <c r="Q285" s="328"/>
      <c r="R285" s="328"/>
      <c r="S285" s="328"/>
      <c r="T285" s="328"/>
      <c r="U285" s="328"/>
      <c r="V285" s="328"/>
      <c r="W285" s="328"/>
      <c r="X285" s="328"/>
      <c r="Y285" s="328"/>
      <c r="Z285" s="328"/>
      <c r="AA285" s="328"/>
      <c r="AB285" s="328"/>
      <c r="AC285" s="328"/>
      <c r="AD285" s="328"/>
      <c r="AE285" s="328"/>
      <c r="AF285" s="328"/>
      <c r="AG285" s="328"/>
      <c r="AH285" s="328"/>
      <c r="AI285" s="328"/>
      <c r="AJ285" s="328"/>
      <c r="AK285" s="328"/>
      <c r="AL285" s="328"/>
      <c r="AM285" s="328"/>
      <c r="AN285" s="328"/>
      <c r="AO285" s="328"/>
      <c r="AP285" s="328"/>
      <c r="AQ285" s="328"/>
      <c r="AR285" s="328"/>
      <c r="AS285" s="328"/>
      <c r="AT285" s="328"/>
      <c r="AU285" s="328"/>
      <c r="AV285" s="328"/>
      <c r="AW285" s="328"/>
      <c r="AX285" s="328"/>
      <c r="AY285" s="328"/>
      <c r="AZ285" s="328"/>
      <c r="BA285" s="328"/>
      <c r="BB285" s="328"/>
      <c r="BC285" s="328"/>
      <c r="BD285" s="328"/>
      <c r="BE285" s="328"/>
      <c r="BF285" s="328"/>
      <c r="BG285" s="328"/>
      <c r="BH285" s="328"/>
      <c r="BI285" s="328"/>
      <c r="BJ285" s="328"/>
      <c r="BK285" s="328"/>
      <c r="BL285" s="328"/>
      <c r="BM285" s="328"/>
      <c r="BN285" s="328"/>
      <c r="BO285" s="328"/>
      <c r="BP285" s="328"/>
      <c r="BQ285" s="328"/>
      <c r="BR285" s="328"/>
      <c r="BS285" s="328"/>
      <c r="BT285" s="328"/>
      <c r="BU285" s="332"/>
      <c r="BV285" s="333"/>
      <c r="BW285" s="328"/>
      <c r="BX285" s="328"/>
      <c r="BY285" s="328"/>
      <c r="BZ285" s="328"/>
      <c r="CA285" s="328"/>
    </row>
    <row r="286" spans="1:79" ht="15.75" customHeight="1">
      <c r="A286" s="328"/>
      <c r="B286" s="328"/>
      <c r="C286" s="328"/>
      <c r="D286" s="328"/>
      <c r="E286" s="328"/>
      <c r="F286" s="328"/>
      <c r="G286" s="328"/>
      <c r="H286" s="328"/>
      <c r="I286" s="328"/>
      <c r="J286" s="328"/>
      <c r="K286" s="328"/>
      <c r="L286" s="328"/>
      <c r="M286" s="328"/>
      <c r="N286" s="328"/>
      <c r="O286" s="328"/>
      <c r="P286" s="328"/>
      <c r="Q286" s="328"/>
      <c r="R286" s="328"/>
      <c r="S286" s="328"/>
      <c r="T286" s="328"/>
      <c r="U286" s="328"/>
      <c r="V286" s="328"/>
      <c r="W286" s="328"/>
      <c r="X286" s="328"/>
      <c r="Y286" s="328"/>
      <c r="Z286" s="328"/>
      <c r="AA286" s="328"/>
      <c r="AB286" s="328"/>
      <c r="AC286" s="328"/>
      <c r="AD286" s="328"/>
      <c r="AE286" s="328"/>
      <c r="AF286" s="328"/>
      <c r="AG286" s="328"/>
      <c r="AH286" s="328"/>
      <c r="AI286" s="328"/>
      <c r="AJ286" s="328"/>
      <c r="AK286" s="328"/>
      <c r="AL286" s="328"/>
      <c r="AM286" s="328"/>
      <c r="AN286" s="328"/>
      <c r="AO286" s="328"/>
      <c r="AP286" s="328"/>
      <c r="AQ286" s="328"/>
      <c r="AR286" s="328"/>
      <c r="AS286" s="328"/>
      <c r="AT286" s="328"/>
      <c r="AU286" s="328"/>
      <c r="AV286" s="328"/>
      <c r="AW286" s="328"/>
      <c r="AX286" s="328"/>
      <c r="AY286" s="328"/>
      <c r="AZ286" s="328"/>
      <c r="BA286" s="328"/>
      <c r="BB286" s="328"/>
      <c r="BC286" s="328"/>
      <c r="BD286" s="328"/>
      <c r="BE286" s="328"/>
      <c r="BF286" s="328"/>
      <c r="BG286" s="328"/>
      <c r="BH286" s="328"/>
      <c r="BI286" s="328"/>
      <c r="BJ286" s="328"/>
      <c r="BK286" s="328"/>
      <c r="BL286" s="328"/>
      <c r="BM286" s="328"/>
      <c r="BN286" s="328"/>
      <c r="BO286" s="328"/>
      <c r="BP286" s="328"/>
      <c r="BQ286" s="328"/>
      <c r="BR286" s="328"/>
      <c r="BS286" s="328"/>
      <c r="BT286" s="328"/>
      <c r="BU286" s="332"/>
      <c r="BV286" s="333"/>
      <c r="BW286" s="328"/>
      <c r="BX286" s="328"/>
      <c r="BY286" s="328"/>
      <c r="BZ286" s="328"/>
      <c r="CA286" s="328"/>
    </row>
    <row r="287" spans="1:79" ht="15.75" customHeight="1">
      <c r="A287" s="328"/>
      <c r="B287" s="328"/>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328"/>
      <c r="AN287" s="328"/>
      <c r="AO287" s="328"/>
      <c r="AP287" s="328"/>
      <c r="AQ287" s="328"/>
      <c r="AR287" s="328"/>
      <c r="AS287" s="328"/>
      <c r="AT287" s="328"/>
      <c r="AU287" s="328"/>
      <c r="AV287" s="328"/>
      <c r="AW287" s="328"/>
      <c r="AX287" s="328"/>
      <c r="AY287" s="328"/>
      <c r="AZ287" s="328"/>
      <c r="BA287" s="328"/>
      <c r="BB287" s="328"/>
      <c r="BC287" s="328"/>
      <c r="BD287" s="328"/>
      <c r="BE287" s="328"/>
      <c r="BF287" s="328"/>
      <c r="BG287" s="328"/>
      <c r="BH287" s="328"/>
      <c r="BI287" s="328"/>
      <c r="BJ287" s="328"/>
      <c r="BK287" s="328"/>
      <c r="BL287" s="328"/>
      <c r="BM287" s="328"/>
      <c r="BN287" s="328"/>
      <c r="BO287" s="328"/>
      <c r="BP287" s="328"/>
      <c r="BQ287" s="328"/>
      <c r="BR287" s="328"/>
      <c r="BS287" s="328"/>
      <c r="BT287" s="328"/>
      <c r="BU287" s="332"/>
      <c r="BV287" s="333"/>
      <c r="BW287" s="328"/>
      <c r="BX287" s="328"/>
      <c r="BY287" s="328"/>
      <c r="BZ287" s="328"/>
      <c r="CA287" s="328"/>
    </row>
    <row r="288" spans="1:79" ht="15.75" customHeight="1">
      <c r="A288" s="328"/>
      <c r="B288" s="328"/>
      <c r="C288" s="328"/>
      <c r="D288" s="328"/>
      <c r="E288" s="328"/>
      <c r="F288" s="328"/>
      <c r="G288" s="328"/>
      <c r="H288" s="328"/>
      <c r="I288" s="328"/>
      <c r="J288" s="328"/>
      <c r="K288" s="328"/>
      <c r="L288" s="328"/>
      <c r="M288" s="328"/>
      <c r="N288" s="328"/>
      <c r="O288" s="328"/>
      <c r="P288" s="328"/>
      <c r="Q288" s="328"/>
      <c r="R288" s="328"/>
      <c r="S288" s="328"/>
      <c r="T288" s="328"/>
      <c r="U288" s="328"/>
      <c r="V288" s="328"/>
      <c r="W288" s="328"/>
      <c r="X288" s="328"/>
      <c r="Y288" s="328"/>
      <c r="Z288" s="328"/>
      <c r="AA288" s="328"/>
      <c r="AB288" s="328"/>
      <c r="AC288" s="328"/>
      <c r="AD288" s="328"/>
      <c r="AE288" s="328"/>
      <c r="AF288" s="328"/>
      <c r="AG288" s="328"/>
      <c r="AH288" s="328"/>
      <c r="AI288" s="328"/>
      <c r="AJ288" s="328"/>
      <c r="AK288" s="328"/>
      <c r="AL288" s="328"/>
      <c r="AM288" s="328"/>
      <c r="AN288" s="328"/>
      <c r="AO288" s="328"/>
      <c r="AP288" s="328"/>
      <c r="AQ288" s="328"/>
      <c r="AR288" s="328"/>
      <c r="AS288" s="328"/>
      <c r="AT288" s="328"/>
      <c r="AU288" s="328"/>
      <c r="AV288" s="328"/>
      <c r="AW288" s="328"/>
      <c r="AX288" s="328"/>
      <c r="AY288" s="328"/>
      <c r="AZ288" s="328"/>
      <c r="BA288" s="328"/>
      <c r="BB288" s="328"/>
      <c r="BC288" s="328"/>
      <c r="BD288" s="328"/>
      <c r="BE288" s="328"/>
      <c r="BF288" s="328"/>
      <c r="BG288" s="328"/>
      <c r="BH288" s="328"/>
      <c r="BI288" s="328"/>
      <c r="BJ288" s="328"/>
      <c r="BK288" s="328"/>
      <c r="BL288" s="328"/>
      <c r="BM288" s="328"/>
      <c r="BN288" s="328"/>
      <c r="BO288" s="328"/>
      <c r="BP288" s="328"/>
      <c r="BQ288" s="328"/>
      <c r="BR288" s="328"/>
      <c r="BS288" s="328"/>
      <c r="BT288" s="328"/>
      <c r="BU288" s="332"/>
      <c r="BV288" s="333"/>
      <c r="BW288" s="328"/>
      <c r="BX288" s="328"/>
      <c r="BY288" s="328"/>
      <c r="BZ288" s="328"/>
      <c r="CA288" s="328"/>
    </row>
    <row r="289" spans="1:79" ht="15.75" customHeight="1">
      <c r="A289" s="328"/>
      <c r="B289" s="328"/>
      <c r="C289" s="328"/>
      <c r="D289" s="328"/>
      <c r="E289" s="328"/>
      <c r="F289" s="328"/>
      <c r="G289" s="328"/>
      <c r="H289" s="328"/>
      <c r="I289" s="328"/>
      <c r="J289" s="328"/>
      <c r="K289" s="328"/>
      <c r="L289" s="328"/>
      <c r="M289" s="328"/>
      <c r="N289" s="328"/>
      <c r="O289" s="328"/>
      <c r="P289" s="328"/>
      <c r="Q289" s="328"/>
      <c r="R289" s="328"/>
      <c r="S289" s="328"/>
      <c r="T289" s="328"/>
      <c r="U289" s="328"/>
      <c r="V289" s="328"/>
      <c r="W289" s="328"/>
      <c r="X289" s="328"/>
      <c r="Y289" s="328"/>
      <c r="Z289" s="328"/>
      <c r="AA289" s="328"/>
      <c r="AB289" s="328"/>
      <c r="AC289" s="328"/>
      <c r="AD289" s="328"/>
      <c r="AE289" s="328"/>
      <c r="AF289" s="328"/>
      <c r="AG289" s="328"/>
      <c r="AH289" s="328"/>
      <c r="AI289" s="328"/>
      <c r="AJ289" s="328"/>
      <c r="AK289" s="328"/>
      <c r="AL289" s="328"/>
      <c r="AM289" s="328"/>
      <c r="AN289" s="328"/>
      <c r="AO289" s="328"/>
      <c r="AP289" s="328"/>
      <c r="AQ289" s="328"/>
      <c r="AR289" s="328"/>
      <c r="AS289" s="328"/>
      <c r="AT289" s="328"/>
      <c r="AU289" s="328"/>
      <c r="AV289" s="328"/>
      <c r="AW289" s="328"/>
      <c r="AX289" s="328"/>
      <c r="AY289" s="328"/>
      <c r="AZ289" s="328"/>
      <c r="BA289" s="328"/>
      <c r="BB289" s="328"/>
      <c r="BC289" s="328"/>
      <c r="BD289" s="328"/>
      <c r="BE289" s="328"/>
      <c r="BF289" s="328"/>
      <c r="BG289" s="328"/>
      <c r="BH289" s="328"/>
      <c r="BI289" s="328"/>
      <c r="BJ289" s="328"/>
      <c r="BK289" s="328"/>
      <c r="BL289" s="328"/>
      <c r="BM289" s="328"/>
      <c r="BN289" s="328"/>
      <c r="BO289" s="328"/>
      <c r="BP289" s="328"/>
      <c r="BQ289" s="328"/>
      <c r="BR289" s="328"/>
      <c r="BS289" s="328"/>
      <c r="BT289" s="328"/>
      <c r="BU289" s="332"/>
      <c r="BV289" s="333"/>
      <c r="BW289" s="328"/>
      <c r="BX289" s="328"/>
      <c r="BY289" s="328"/>
      <c r="BZ289" s="328"/>
      <c r="CA289" s="328"/>
    </row>
    <row r="290" spans="1:79" ht="15.75" customHeight="1">
      <c r="A290" s="328"/>
      <c r="B290" s="328"/>
      <c r="C290" s="328"/>
      <c r="D290" s="328"/>
      <c r="E290" s="328"/>
      <c r="F290" s="328"/>
      <c r="G290" s="328"/>
      <c r="H290" s="328"/>
      <c r="I290" s="328"/>
      <c r="J290" s="328"/>
      <c r="K290" s="328"/>
      <c r="L290" s="328"/>
      <c r="M290" s="328"/>
      <c r="N290" s="328"/>
      <c r="O290" s="328"/>
      <c r="P290" s="328"/>
      <c r="Q290" s="328"/>
      <c r="R290" s="328"/>
      <c r="S290" s="328"/>
      <c r="T290" s="328"/>
      <c r="U290" s="328"/>
      <c r="V290" s="328"/>
      <c r="W290" s="328"/>
      <c r="X290" s="328"/>
      <c r="Y290" s="328"/>
      <c r="Z290" s="328"/>
      <c r="AA290" s="328"/>
      <c r="AB290" s="328"/>
      <c r="AC290" s="328"/>
      <c r="AD290" s="328"/>
      <c r="AE290" s="328"/>
      <c r="AF290" s="328"/>
      <c r="AG290" s="328"/>
      <c r="AH290" s="328"/>
      <c r="AI290" s="328"/>
      <c r="AJ290" s="328"/>
      <c r="AK290" s="328"/>
      <c r="AL290" s="328"/>
      <c r="AM290" s="328"/>
      <c r="AN290" s="328"/>
      <c r="AO290" s="328"/>
      <c r="AP290" s="328"/>
      <c r="AQ290" s="328"/>
      <c r="AR290" s="328"/>
      <c r="AS290" s="328"/>
      <c r="AT290" s="328"/>
      <c r="AU290" s="328"/>
      <c r="AV290" s="328"/>
      <c r="AW290" s="328"/>
      <c r="AX290" s="328"/>
      <c r="AY290" s="328"/>
      <c r="AZ290" s="328"/>
      <c r="BA290" s="328"/>
      <c r="BB290" s="328"/>
      <c r="BC290" s="328"/>
      <c r="BD290" s="328"/>
      <c r="BE290" s="328"/>
      <c r="BF290" s="328"/>
      <c r="BG290" s="328"/>
      <c r="BH290" s="328"/>
      <c r="BI290" s="328"/>
      <c r="BJ290" s="328"/>
      <c r="BK290" s="328"/>
      <c r="BL290" s="328"/>
      <c r="BM290" s="328"/>
      <c r="BN290" s="328"/>
      <c r="BO290" s="328"/>
      <c r="BP290" s="328"/>
      <c r="BQ290" s="328"/>
      <c r="BR290" s="328"/>
      <c r="BS290" s="328"/>
      <c r="BT290" s="328"/>
      <c r="BU290" s="332"/>
      <c r="BV290" s="333"/>
      <c r="BW290" s="328"/>
      <c r="BX290" s="328"/>
      <c r="BY290" s="328"/>
      <c r="BZ290" s="328"/>
      <c r="CA290" s="328"/>
    </row>
    <row r="291" spans="1:79" ht="15.75" customHeight="1">
      <c r="A291" s="328"/>
      <c r="B291" s="328"/>
      <c r="C291" s="328"/>
      <c r="D291" s="328"/>
      <c r="E291" s="328"/>
      <c r="F291" s="328"/>
      <c r="G291" s="328"/>
      <c r="H291" s="328"/>
      <c r="I291" s="328"/>
      <c r="J291" s="328"/>
      <c r="K291" s="328"/>
      <c r="L291" s="328"/>
      <c r="M291" s="328"/>
      <c r="N291" s="328"/>
      <c r="O291" s="328"/>
      <c r="P291" s="328"/>
      <c r="Q291" s="328"/>
      <c r="R291" s="328"/>
      <c r="S291" s="328"/>
      <c r="T291" s="328"/>
      <c r="U291" s="328"/>
      <c r="V291" s="328"/>
      <c r="W291" s="328"/>
      <c r="X291" s="328"/>
      <c r="Y291" s="328"/>
      <c r="Z291" s="328"/>
      <c r="AA291" s="328"/>
      <c r="AB291" s="328"/>
      <c r="AC291" s="328"/>
      <c r="AD291" s="328"/>
      <c r="AE291" s="328"/>
      <c r="AF291" s="328"/>
      <c r="AG291" s="328"/>
      <c r="AH291" s="328"/>
      <c r="AI291" s="328"/>
      <c r="AJ291" s="328"/>
      <c r="AK291" s="328"/>
      <c r="AL291" s="328"/>
      <c r="AM291" s="328"/>
      <c r="AN291" s="328"/>
      <c r="AO291" s="328"/>
      <c r="AP291" s="328"/>
      <c r="AQ291" s="328"/>
      <c r="AR291" s="328"/>
      <c r="AS291" s="328"/>
      <c r="AT291" s="328"/>
      <c r="AU291" s="328"/>
      <c r="AV291" s="328"/>
      <c r="AW291" s="328"/>
      <c r="AX291" s="328"/>
      <c r="AY291" s="328"/>
      <c r="AZ291" s="328"/>
      <c r="BA291" s="328"/>
      <c r="BB291" s="328"/>
      <c r="BC291" s="328"/>
      <c r="BD291" s="328"/>
      <c r="BE291" s="328"/>
      <c r="BF291" s="328"/>
      <c r="BG291" s="328"/>
      <c r="BH291" s="328"/>
      <c r="BI291" s="328"/>
      <c r="BJ291" s="328"/>
      <c r="BK291" s="328"/>
      <c r="BL291" s="328"/>
      <c r="BM291" s="328"/>
      <c r="BN291" s="328"/>
      <c r="BO291" s="328"/>
      <c r="BP291" s="328"/>
      <c r="BQ291" s="328"/>
      <c r="BR291" s="328"/>
      <c r="BS291" s="328"/>
      <c r="BT291" s="328"/>
      <c r="BU291" s="332"/>
      <c r="BV291" s="333"/>
      <c r="BW291" s="328"/>
      <c r="BX291" s="328"/>
      <c r="BY291" s="328"/>
      <c r="BZ291" s="328"/>
      <c r="CA291" s="328"/>
    </row>
    <row r="292" spans="1:79" ht="15.75" customHeight="1">
      <c r="A292" s="328"/>
      <c r="B292" s="328"/>
      <c r="C292" s="328"/>
      <c r="D292" s="328"/>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c r="AA292" s="328"/>
      <c r="AB292" s="328"/>
      <c r="AC292" s="328"/>
      <c r="AD292" s="328"/>
      <c r="AE292" s="328"/>
      <c r="AF292" s="328"/>
      <c r="AG292" s="328"/>
      <c r="AH292" s="328"/>
      <c r="AI292" s="328"/>
      <c r="AJ292" s="328"/>
      <c r="AK292" s="328"/>
      <c r="AL292" s="328"/>
      <c r="AM292" s="328"/>
      <c r="AN292" s="328"/>
      <c r="AO292" s="328"/>
      <c r="AP292" s="328"/>
      <c r="AQ292" s="328"/>
      <c r="AR292" s="328"/>
      <c r="AS292" s="328"/>
      <c r="AT292" s="328"/>
      <c r="AU292" s="328"/>
      <c r="AV292" s="328"/>
      <c r="AW292" s="328"/>
      <c r="AX292" s="328"/>
      <c r="AY292" s="328"/>
      <c r="AZ292" s="328"/>
      <c r="BA292" s="328"/>
      <c r="BB292" s="328"/>
      <c r="BC292" s="328"/>
      <c r="BD292" s="328"/>
      <c r="BE292" s="328"/>
      <c r="BF292" s="328"/>
      <c r="BG292" s="328"/>
      <c r="BH292" s="328"/>
      <c r="BI292" s="328"/>
      <c r="BJ292" s="328"/>
      <c r="BK292" s="328"/>
      <c r="BL292" s="328"/>
      <c r="BM292" s="328"/>
      <c r="BN292" s="328"/>
      <c r="BO292" s="328"/>
      <c r="BP292" s="328"/>
      <c r="BQ292" s="328"/>
      <c r="BR292" s="328"/>
      <c r="BS292" s="328"/>
      <c r="BT292" s="328"/>
      <c r="BU292" s="332"/>
      <c r="BV292" s="333"/>
      <c r="BW292" s="328"/>
      <c r="BX292" s="328"/>
      <c r="BY292" s="328"/>
      <c r="BZ292" s="328"/>
      <c r="CA292" s="328"/>
    </row>
    <row r="293" spans="1:79" ht="15.75" customHeight="1">
      <c r="A293" s="328"/>
      <c r="B293" s="328"/>
      <c r="C293" s="328"/>
      <c r="D293" s="328"/>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c r="AA293" s="328"/>
      <c r="AB293" s="328"/>
      <c r="AC293" s="328"/>
      <c r="AD293" s="328"/>
      <c r="AE293" s="328"/>
      <c r="AF293" s="328"/>
      <c r="AG293" s="328"/>
      <c r="AH293" s="328"/>
      <c r="AI293" s="328"/>
      <c r="AJ293" s="328"/>
      <c r="AK293" s="328"/>
      <c r="AL293" s="328"/>
      <c r="AM293" s="328"/>
      <c r="AN293" s="328"/>
      <c r="AO293" s="328"/>
      <c r="AP293" s="328"/>
      <c r="AQ293" s="328"/>
      <c r="AR293" s="328"/>
      <c r="AS293" s="328"/>
      <c r="AT293" s="328"/>
      <c r="AU293" s="328"/>
      <c r="AV293" s="328"/>
      <c r="AW293" s="328"/>
      <c r="AX293" s="328"/>
      <c r="AY293" s="328"/>
      <c r="AZ293" s="328"/>
      <c r="BA293" s="328"/>
      <c r="BB293" s="328"/>
      <c r="BC293" s="328"/>
      <c r="BD293" s="328"/>
      <c r="BE293" s="328"/>
      <c r="BF293" s="328"/>
      <c r="BG293" s="328"/>
      <c r="BH293" s="328"/>
      <c r="BI293" s="328"/>
      <c r="BJ293" s="328"/>
      <c r="BK293" s="328"/>
      <c r="BL293" s="328"/>
      <c r="BM293" s="328"/>
      <c r="BN293" s="328"/>
      <c r="BO293" s="328"/>
      <c r="BP293" s="328"/>
      <c r="BQ293" s="328"/>
      <c r="BR293" s="328"/>
      <c r="BS293" s="328"/>
      <c r="BT293" s="328"/>
      <c r="BU293" s="332"/>
      <c r="BV293" s="333"/>
      <c r="BW293" s="328"/>
      <c r="BX293" s="328"/>
      <c r="BY293" s="328"/>
      <c r="BZ293" s="328"/>
      <c r="CA293" s="328"/>
    </row>
    <row r="294" spans="1:79" ht="15.75" customHeight="1">
      <c r="A294" s="328"/>
      <c r="B294" s="328"/>
      <c r="C294" s="328"/>
      <c r="D294" s="328"/>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c r="AA294" s="328"/>
      <c r="AB294" s="328"/>
      <c r="AC294" s="328"/>
      <c r="AD294" s="328"/>
      <c r="AE294" s="328"/>
      <c r="AF294" s="328"/>
      <c r="AG294" s="328"/>
      <c r="AH294" s="328"/>
      <c r="AI294" s="328"/>
      <c r="AJ294" s="328"/>
      <c r="AK294" s="328"/>
      <c r="AL294" s="328"/>
      <c r="AM294" s="328"/>
      <c r="AN294" s="328"/>
      <c r="AO294" s="328"/>
      <c r="AP294" s="328"/>
      <c r="AQ294" s="328"/>
      <c r="AR294" s="328"/>
      <c r="AS294" s="328"/>
      <c r="AT294" s="328"/>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8"/>
      <c r="BS294" s="328"/>
      <c r="BT294" s="328"/>
      <c r="BU294" s="332"/>
      <c r="BV294" s="333"/>
      <c r="BW294" s="328"/>
      <c r="BX294" s="328"/>
      <c r="BY294" s="328"/>
      <c r="BZ294" s="328"/>
      <c r="CA294" s="328"/>
    </row>
    <row r="295" spans="1:79" ht="15.75" customHeight="1">
      <c r="A295" s="328"/>
      <c r="B295" s="328"/>
      <c r="C295" s="328"/>
      <c r="D295" s="328"/>
      <c r="E295" s="328"/>
      <c r="F295" s="328"/>
      <c r="G295" s="328"/>
      <c r="H295" s="328"/>
      <c r="I295" s="328"/>
      <c r="J295" s="328"/>
      <c r="K295" s="328"/>
      <c r="L295" s="328"/>
      <c r="M295" s="328"/>
      <c r="N295" s="328"/>
      <c r="O295" s="328"/>
      <c r="P295" s="328"/>
      <c r="Q295" s="328"/>
      <c r="R295" s="328"/>
      <c r="S295" s="328"/>
      <c r="T295" s="328"/>
      <c r="U295" s="328"/>
      <c r="V295" s="328"/>
      <c r="W295" s="328"/>
      <c r="X295" s="328"/>
      <c r="Y295" s="328"/>
      <c r="Z295" s="328"/>
      <c r="AA295" s="328"/>
      <c r="AB295" s="328"/>
      <c r="AC295" s="328"/>
      <c r="AD295" s="328"/>
      <c r="AE295" s="328"/>
      <c r="AF295" s="328"/>
      <c r="AG295" s="328"/>
      <c r="AH295" s="328"/>
      <c r="AI295" s="328"/>
      <c r="AJ295" s="328"/>
      <c r="AK295" s="328"/>
      <c r="AL295" s="328"/>
      <c r="AM295" s="328"/>
      <c r="AN295" s="328"/>
      <c r="AO295" s="328"/>
      <c r="AP295" s="328"/>
      <c r="AQ295" s="328"/>
      <c r="AR295" s="328"/>
      <c r="AS295" s="328"/>
      <c r="AT295" s="328"/>
      <c r="AU295" s="328"/>
      <c r="AV295" s="328"/>
      <c r="AW295" s="328"/>
      <c r="AX295" s="328"/>
      <c r="AY295" s="328"/>
      <c r="AZ295" s="328"/>
      <c r="BA295" s="328"/>
      <c r="BB295" s="328"/>
      <c r="BC295" s="328"/>
      <c r="BD295" s="328"/>
      <c r="BE295" s="328"/>
      <c r="BF295" s="328"/>
      <c r="BG295" s="328"/>
      <c r="BH295" s="328"/>
      <c r="BI295" s="328"/>
      <c r="BJ295" s="328"/>
      <c r="BK295" s="328"/>
      <c r="BL295" s="328"/>
      <c r="BM295" s="328"/>
      <c r="BN295" s="328"/>
      <c r="BO295" s="328"/>
      <c r="BP295" s="328"/>
      <c r="BQ295" s="328"/>
      <c r="BR295" s="328"/>
      <c r="BS295" s="328"/>
      <c r="BT295" s="328"/>
      <c r="BU295" s="332"/>
      <c r="BV295" s="333"/>
      <c r="BW295" s="328"/>
      <c r="BX295" s="328"/>
      <c r="BY295" s="328"/>
      <c r="BZ295" s="328"/>
      <c r="CA295" s="328"/>
    </row>
    <row r="296" spans="1:79" ht="15.75" customHeight="1">
      <c r="A296" s="328"/>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8"/>
      <c r="AG296" s="328"/>
      <c r="AH296" s="328"/>
      <c r="AI296" s="328"/>
      <c r="AJ296" s="328"/>
      <c r="AK296" s="328"/>
      <c r="AL296" s="328"/>
      <c r="AM296" s="328"/>
      <c r="AN296" s="328"/>
      <c r="AO296" s="328"/>
      <c r="AP296" s="328"/>
      <c r="AQ296" s="328"/>
      <c r="AR296" s="328"/>
      <c r="AS296" s="328"/>
      <c r="AT296" s="328"/>
      <c r="AU296" s="328"/>
      <c r="AV296" s="328"/>
      <c r="AW296" s="328"/>
      <c r="AX296" s="328"/>
      <c r="AY296" s="328"/>
      <c r="AZ296" s="328"/>
      <c r="BA296" s="328"/>
      <c r="BB296" s="328"/>
      <c r="BC296" s="328"/>
      <c r="BD296" s="328"/>
      <c r="BE296" s="328"/>
      <c r="BF296" s="328"/>
      <c r="BG296" s="328"/>
      <c r="BH296" s="328"/>
      <c r="BI296" s="328"/>
      <c r="BJ296" s="328"/>
      <c r="BK296" s="328"/>
      <c r="BL296" s="328"/>
      <c r="BM296" s="328"/>
      <c r="BN296" s="328"/>
      <c r="BO296" s="328"/>
      <c r="BP296" s="328"/>
      <c r="BQ296" s="328"/>
      <c r="BR296" s="328"/>
      <c r="BS296" s="328"/>
      <c r="BT296" s="328"/>
      <c r="BU296" s="332"/>
      <c r="BV296" s="333"/>
      <c r="BW296" s="328"/>
      <c r="BX296" s="328"/>
      <c r="BY296" s="328"/>
      <c r="BZ296" s="328"/>
      <c r="CA296" s="328"/>
    </row>
    <row r="297" spans="1:79" ht="15.75" customHeight="1">
      <c r="A297" s="328"/>
      <c r="B297" s="328"/>
      <c r="C297" s="328"/>
      <c r="D297" s="32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c r="AT297" s="328"/>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8"/>
      <c r="BS297" s="328"/>
      <c r="BT297" s="328"/>
      <c r="BU297" s="332"/>
      <c r="BV297" s="333"/>
      <c r="BW297" s="328"/>
      <c r="BX297" s="328"/>
      <c r="BY297" s="328"/>
      <c r="BZ297" s="328"/>
      <c r="CA297" s="328"/>
    </row>
    <row r="298" spans="1:79" ht="15.75" customHeight="1">
      <c r="A298" s="328"/>
      <c r="B298" s="328"/>
      <c r="C298" s="328"/>
      <c r="D298" s="328"/>
      <c r="E298" s="328"/>
      <c r="F298" s="328"/>
      <c r="G298" s="328"/>
      <c r="H298" s="328"/>
      <c r="I298" s="328"/>
      <c r="J298" s="328"/>
      <c r="K298" s="328"/>
      <c r="L298" s="328"/>
      <c r="M298" s="328"/>
      <c r="N298" s="328"/>
      <c r="O298" s="328"/>
      <c r="P298" s="328"/>
      <c r="Q298" s="328"/>
      <c r="R298" s="328"/>
      <c r="S298" s="328"/>
      <c r="T298" s="328"/>
      <c r="U298" s="328"/>
      <c r="V298" s="328"/>
      <c r="W298" s="328"/>
      <c r="X298" s="328"/>
      <c r="Y298" s="328"/>
      <c r="Z298" s="328"/>
      <c r="AA298" s="328"/>
      <c r="AB298" s="328"/>
      <c r="AC298" s="328"/>
      <c r="AD298" s="328"/>
      <c r="AE298" s="328"/>
      <c r="AF298" s="328"/>
      <c r="AG298" s="328"/>
      <c r="AH298" s="328"/>
      <c r="AI298" s="328"/>
      <c r="AJ298" s="328"/>
      <c r="AK298" s="328"/>
      <c r="AL298" s="328"/>
      <c r="AM298" s="328"/>
      <c r="AN298" s="328"/>
      <c r="AO298" s="328"/>
      <c r="AP298" s="328"/>
      <c r="AQ298" s="328"/>
      <c r="AR298" s="328"/>
      <c r="AS298" s="328"/>
      <c r="AT298" s="328"/>
      <c r="AU298" s="328"/>
      <c r="AV298" s="328"/>
      <c r="AW298" s="328"/>
      <c r="AX298" s="328"/>
      <c r="AY298" s="328"/>
      <c r="AZ298" s="328"/>
      <c r="BA298" s="328"/>
      <c r="BB298" s="328"/>
      <c r="BC298" s="328"/>
      <c r="BD298" s="328"/>
      <c r="BE298" s="328"/>
      <c r="BF298" s="328"/>
      <c r="BG298" s="328"/>
      <c r="BH298" s="328"/>
      <c r="BI298" s="328"/>
      <c r="BJ298" s="328"/>
      <c r="BK298" s="328"/>
      <c r="BL298" s="328"/>
      <c r="BM298" s="328"/>
      <c r="BN298" s="328"/>
      <c r="BO298" s="328"/>
      <c r="BP298" s="328"/>
      <c r="BQ298" s="328"/>
      <c r="BR298" s="328"/>
      <c r="BS298" s="328"/>
      <c r="BT298" s="328"/>
      <c r="BU298" s="332"/>
      <c r="BV298" s="333"/>
      <c r="BW298" s="328"/>
      <c r="BX298" s="328"/>
      <c r="BY298" s="328"/>
      <c r="BZ298" s="328"/>
      <c r="CA298" s="328"/>
    </row>
    <row r="299" spans="1:79" ht="15.75" customHeight="1">
      <c r="A299" s="328"/>
      <c r="B299" s="328"/>
      <c r="C299" s="328"/>
      <c r="D299" s="328"/>
      <c r="E299" s="328"/>
      <c r="F299" s="328"/>
      <c r="G299" s="328"/>
      <c r="H299" s="328"/>
      <c r="I299" s="328"/>
      <c r="J299" s="328"/>
      <c r="K299" s="328"/>
      <c r="L299" s="328"/>
      <c r="M299" s="328"/>
      <c r="N299" s="328"/>
      <c r="O299" s="328"/>
      <c r="P299" s="328"/>
      <c r="Q299" s="328"/>
      <c r="R299" s="328"/>
      <c r="S299" s="328"/>
      <c r="T299" s="328"/>
      <c r="U299" s="328"/>
      <c r="V299" s="328"/>
      <c r="W299" s="328"/>
      <c r="X299" s="328"/>
      <c r="Y299" s="328"/>
      <c r="Z299" s="328"/>
      <c r="AA299" s="328"/>
      <c r="AB299" s="328"/>
      <c r="AC299" s="328"/>
      <c r="AD299" s="328"/>
      <c r="AE299" s="328"/>
      <c r="AF299" s="328"/>
      <c r="AG299" s="328"/>
      <c r="AH299" s="328"/>
      <c r="AI299" s="328"/>
      <c r="AJ299" s="328"/>
      <c r="AK299" s="328"/>
      <c r="AL299" s="328"/>
      <c r="AM299" s="328"/>
      <c r="AN299" s="328"/>
      <c r="AO299" s="328"/>
      <c r="AP299" s="328"/>
      <c r="AQ299" s="328"/>
      <c r="AR299" s="328"/>
      <c r="AS299" s="328"/>
      <c r="AT299" s="328"/>
      <c r="AU299" s="328"/>
      <c r="AV299" s="328"/>
      <c r="AW299" s="328"/>
      <c r="AX299" s="328"/>
      <c r="AY299" s="328"/>
      <c r="AZ299" s="328"/>
      <c r="BA299" s="328"/>
      <c r="BB299" s="328"/>
      <c r="BC299" s="328"/>
      <c r="BD299" s="328"/>
      <c r="BE299" s="328"/>
      <c r="BF299" s="328"/>
      <c r="BG299" s="328"/>
      <c r="BH299" s="328"/>
      <c r="BI299" s="328"/>
      <c r="BJ299" s="328"/>
      <c r="BK299" s="328"/>
      <c r="BL299" s="328"/>
      <c r="BM299" s="328"/>
      <c r="BN299" s="328"/>
      <c r="BO299" s="328"/>
      <c r="BP299" s="328"/>
      <c r="BQ299" s="328"/>
      <c r="BR299" s="328"/>
      <c r="BS299" s="328"/>
      <c r="BT299" s="328"/>
      <c r="BU299" s="332"/>
      <c r="BV299" s="333"/>
      <c r="BW299" s="328"/>
      <c r="BX299" s="328"/>
      <c r="BY299" s="328"/>
      <c r="BZ299" s="328"/>
      <c r="CA299" s="328"/>
    </row>
    <row r="300" spans="1:79" ht="15.75" customHeight="1">
      <c r="A300" s="328"/>
      <c r="B300" s="328"/>
      <c r="C300" s="328"/>
      <c r="D300" s="328"/>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328"/>
      <c r="AC300" s="328"/>
      <c r="AD300" s="328"/>
      <c r="AE300" s="328"/>
      <c r="AF300" s="328"/>
      <c r="AG300" s="328"/>
      <c r="AH300" s="328"/>
      <c r="AI300" s="328"/>
      <c r="AJ300" s="328"/>
      <c r="AK300" s="328"/>
      <c r="AL300" s="328"/>
      <c r="AM300" s="328"/>
      <c r="AN300" s="328"/>
      <c r="AO300" s="328"/>
      <c r="AP300" s="328"/>
      <c r="AQ300" s="328"/>
      <c r="AR300" s="328"/>
      <c r="AS300" s="328"/>
      <c r="AT300" s="328"/>
      <c r="AU300" s="328"/>
      <c r="AV300" s="328"/>
      <c r="AW300" s="328"/>
      <c r="AX300" s="328"/>
      <c r="AY300" s="328"/>
      <c r="AZ300" s="328"/>
      <c r="BA300" s="328"/>
      <c r="BB300" s="328"/>
      <c r="BC300" s="328"/>
      <c r="BD300" s="328"/>
      <c r="BE300" s="328"/>
      <c r="BF300" s="328"/>
      <c r="BG300" s="328"/>
      <c r="BH300" s="328"/>
      <c r="BI300" s="328"/>
      <c r="BJ300" s="328"/>
      <c r="BK300" s="328"/>
      <c r="BL300" s="328"/>
      <c r="BM300" s="328"/>
      <c r="BN300" s="328"/>
      <c r="BO300" s="328"/>
      <c r="BP300" s="328"/>
      <c r="BQ300" s="328"/>
      <c r="BR300" s="328"/>
      <c r="BS300" s="328"/>
      <c r="BT300" s="328"/>
      <c r="BU300" s="332"/>
      <c r="BV300" s="333"/>
      <c r="BW300" s="328"/>
      <c r="BX300" s="328"/>
      <c r="BY300" s="328"/>
      <c r="BZ300" s="328"/>
      <c r="CA300" s="328"/>
    </row>
    <row r="301" spans="1:79" ht="15.75" customHeight="1">
      <c r="A301" s="328"/>
      <c r="B301" s="328"/>
      <c r="C301" s="328"/>
      <c r="D301" s="328"/>
      <c r="E301" s="328"/>
      <c r="F301" s="328"/>
      <c r="G301" s="328"/>
      <c r="H301" s="328"/>
      <c r="I301" s="328"/>
      <c r="J301" s="328"/>
      <c r="K301" s="328"/>
      <c r="L301" s="328"/>
      <c r="M301" s="328"/>
      <c r="N301" s="328"/>
      <c r="O301" s="328"/>
      <c r="P301" s="328"/>
      <c r="Q301" s="328"/>
      <c r="R301" s="328"/>
      <c r="S301" s="328"/>
      <c r="T301" s="328"/>
      <c r="U301" s="328"/>
      <c r="V301" s="328"/>
      <c r="W301" s="328"/>
      <c r="X301" s="328"/>
      <c r="Y301" s="328"/>
      <c r="Z301" s="328"/>
      <c r="AA301" s="328"/>
      <c r="AB301" s="328"/>
      <c r="AC301" s="328"/>
      <c r="AD301" s="328"/>
      <c r="AE301" s="328"/>
      <c r="AF301" s="328"/>
      <c r="AG301" s="328"/>
      <c r="AH301" s="328"/>
      <c r="AI301" s="328"/>
      <c r="AJ301" s="328"/>
      <c r="AK301" s="328"/>
      <c r="AL301" s="328"/>
      <c r="AM301" s="328"/>
      <c r="AN301" s="328"/>
      <c r="AO301" s="328"/>
      <c r="AP301" s="328"/>
      <c r="AQ301" s="328"/>
      <c r="AR301" s="328"/>
      <c r="AS301" s="328"/>
      <c r="AT301" s="328"/>
      <c r="AU301" s="328"/>
      <c r="AV301" s="328"/>
      <c r="AW301" s="328"/>
      <c r="AX301" s="328"/>
      <c r="AY301" s="328"/>
      <c r="AZ301" s="328"/>
      <c r="BA301" s="328"/>
      <c r="BB301" s="328"/>
      <c r="BC301" s="328"/>
      <c r="BD301" s="328"/>
      <c r="BE301" s="328"/>
      <c r="BF301" s="328"/>
      <c r="BG301" s="328"/>
      <c r="BH301" s="328"/>
      <c r="BI301" s="328"/>
      <c r="BJ301" s="328"/>
      <c r="BK301" s="328"/>
      <c r="BL301" s="328"/>
      <c r="BM301" s="328"/>
      <c r="BN301" s="328"/>
      <c r="BO301" s="328"/>
      <c r="BP301" s="328"/>
      <c r="BQ301" s="328"/>
      <c r="BR301" s="328"/>
      <c r="BS301" s="328"/>
      <c r="BT301" s="328"/>
      <c r="BU301" s="332"/>
      <c r="BV301" s="333"/>
      <c r="BW301" s="328"/>
      <c r="BX301" s="328"/>
      <c r="BY301" s="328"/>
      <c r="BZ301" s="328"/>
      <c r="CA301" s="328"/>
    </row>
    <row r="302" spans="1:79" ht="15.75" customHeight="1">
      <c r="A302" s="328"/>
      <c r="B302" s="328"/>
      <c r="C302" s="328"/>
      <c r="D302" s="328"/>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328"/>
      <c r="AC302" s="328"/>
      <c r="AD302" s="328"/>
      <c r="AE302" s="328"/>
      <c r="AF302" s="328"/>
      <c r="AG302" s="328"/>
      <c r="AH302" s="328"/>
      <c r="AI302" s="328"/>
      <c r="AJ302" s="328"/>
      <c r="AK302" s="328"/>
      <c r="AL302" s="328"/>
      <c r="AM302" s="328"/>
      <c r="AN302" s="328"/>
      <c r="AO302" s="328"/>
      <c r="AP302" s="328"/>
      <c r="AQ302" s="328"/>
      <c r="AR302" s="328"/>
      <c r="AS302" s="328"/>
      <c r="AT302" s="328"/>
      <c r="AU302" s="328"/>
      <c r="AV302" s="328"/>
      <c r="AW302" s="328"/>
      <c r="AX302" s="328"/>
      <c r="AY302" s="328"/>
      <c r="AZ302" s="328"/>
      <c r="BA302" s="328"/>
      <c r="BB302" s="328"/>
      <c r="BC302" s="328"/>
      <c r="BD302" s="328"/>
      <c r="BE302" s="328"/>
      <c r="BF302" s="328"/>
      <c r="BG302" s="328"/>
      <c r="BH302" s="328"/>
      <c r="BI302" s="328"/>
      <c r="BJ302" s="328"/>
      <c r="BK302" s="328"/>
      <c r="BL302" s="328"/>
      <c r="BM302" s="328"/>
      <c r="BN302" s="328"/>
      <c r="BO302" s="328"/>
      <c r="BP302" s="328"/>
      <c r="BQ302" s="328"/>
      <c r="BR302" s="328"/>
      <c r="BS302" s="328"/>
      <c r="BT302" s="328"/>
      <c r="BU302" s="332"/>
      <c r="BV302" s="333"/>
      <c r="BW302" s="328"/>
      <c r="BX302" s="328"/>
      <c r="BY302" s="328"/>
      <c r="BZ302" s="328"/>
      <c r="CA302" s="328"/>
    </row>
    <row r="303" spans="1:79" ht="15.75" customHeight="1">
      <c r="A303" s="328"/>
      <c r="B303" s="328"/>
      <c r="C303" s="328"/>
      <c r="D303" s="328"/>
      <c r="E303" s="328"/>
      <c r="F303" s="328"/>
      <c r="G303" s="328"/>
      <c r="H303" s="328"/>
      <c r="I303" s="328"/>
      <c r="J303" s="328"/>
      <c r="K303" s="328"/>
      <c r="L303" s="328"/>
      <c r="M303" s="328"/>
      <c r="N303" s="328"/>
      <c r="O303" s="328"/>
      <c r="P303" s="328"/>
      <c r="Q303" s="328"/>
      <c r="R303" s="328"/>
      <c r="S303" s="328"/>
      <c r="T303" s="328"/>
      <c r="U303" s="328"/>
      <c r="V303" s="328"/>
      <c r="W303" s="328"/>
      <c r="X303" s="328"/>
      <c r="Y303" s="328"/>
      <c r="Z303" s="328"/>
      <c r="AA303" s="328"/>
      <c r="AB303" s="328"/>
      <c r="AC303" s="328"/>
      <c r="AD303" s="328"/>
      <c r="AE303" s="328"/>
      <c r="AF303" s="328"/>
      <c r="AG303" s="328"/>
      <c r="AH303" s="328"/>
      <c r="AI303" s="328"/>
      <c r="AJ303" s="328"/>
      <c r="AK303" s="328"/>
      <c r="AL303" s="328"/>
      <c r="AM303" s="328"/>
      <c r="AN303" s="328"/>
      <c r="AO303" s="328"/>
      <c r="AP303" s="328"/>
      <c r="AQ303" s="328"/>
      <c r="AR303" s="328"/>
      <c r="AS303" s="328"/>
      <c r="AT303" s="328"/>
      <c r="AU303" s="328"/>
      <c r="AV303" s="328"/>
      <c r="AW303" s="328"/>
      <c r="AX303" s="328"/>
      <c r="AY303" s="328"/>
      <c r="AZ303" s="328"/>
      <c r="BA303" s="328"/>
      <c r="BB303" s="328"/>
      <c r="BC303" s="328"/>
      <c r="BD303" s="328"/>
      <c r="BE303" s="328"/>
      <c r="BF303" s="328"/>
      <c r="BG303" s="328"/>
      <c r="BH303" s="328"/>
      <c r="BI303" s="328"/>
      <c r="BJ303" s="328"/>
      <c r="BK303" s="328"/>
      <c r="BL303" s="328"/>
      <c r="BM303" s="328"/>
      <c r="BN303" s="328"/>
      <c r="BO303" s="328"/>
      <c r="BP303" s="328"/>
      <c r="BQ303" s="328"/>
      <c r="BR303" s="328"/>
      <c r="BS303" s="328"/>
      <c r="BT303" s="328"/>
      <c r="BU303" s="332"/>
      <c r="BV303" s="333"/>
      <c r="BW303" s="328"/>
      <c r="BX303" s="328"/>
      <c r="BY303" s="328"/>
      <c r="BZ303" s="328"/>
      <c r="CA303" s="328"/>
    </row>
    <row r="304" spans="1:79" ht="15.75" customHeight="1">
      <c r="A304" s="328"/>
      <c r="B304" s="328"/>
      <c r="C304" s="328"/>
      <c r="D304" s="328"/>
      <c r="E304" s="328"/>
      <c r="F304" s="328"/>
      <c r="G304" s="328"/>
      <c r="H304" s="328"/>
      <c r="I304" s="328"/>
      <c r="J304" s="328"/>
      <c r="K304" s="328"/>
      <c r="L304" s="328"/>
      <c r="M304" s="328"/>
      <c r="N304" s="328"/>
      <c r="O304" s="328"/>
      <c r="P304" s="328"/>
      <c r="Q304" s="328"/>
      <c r="R304" s="328"/>
      <c r="S304" s="328"/>
      <c r="T304" s="328"/>
      <c r="U304" s="328"/>
      <c r="V304" s="328"/>
      <c r="W304" s="328"/>
      <c r="X304" s="328"/>
      <c r="Y304" s="328"/>
      <c r="Z304" s="328"/>
      <c r="AA304" s="328"/>
      <c r="AB304" s="328"/>
      <c r="AC304" s="328"/>
      <c r="AD304" s="328"/>
      <c r="AE304" s="328"/>
      <c r="AF304" s="328"/>
      <c r="AG304" s="328"/>
      <c r="AH304" s="328"/>
      <c r="AI304" s="328"/>
      <c r="AJ304" s="328"/>
      <c r="AK304" s="328"/>
      <c r="AL304" s="328"/>
      <c r="AM304" s="328"/>
      <c r="AN304" s="328"/>
      <c r="AO304" s="328"/>
      <c r="AP304" s="328"/>
      <c r="AQ304" s="328"/>
      <c r="AR304" s="328"/>
      <c r="AS304" s="328"/>
      <c r="AT304" s="328"/>
      <c r="AU304" s="328"/>
      <c r="AV304" s="328"/>
      <c r="AW304" s="328"/>
      <c r="AX304" s="328"/>
      <c r="AY304" s="328"/>
      <c r="AZ304" s="328"/>
      <c r="BA304" s="328"/>
      <c r="BB304" s="328"/>
      <c r="BC304" s="328"/>
      <c r="BD304" s="328"/>
      <c r="BE304" s="328"/>
      <c r="BF304" s="328"/>
      <c r="BG304" s="328"/>
      <c r="BH304" s="328"/>
      <c r="BI304" s="328"/>
      <c r="BJ304" s="328"/>
      <c r="BK304" s="328"/>
      <c r="BL304" s="328"/>
      <c r="BM304" s="328"/>
      <c r="BN304" s="328"/>
      <c r="BO304" s="328"/>
      <c r="BP304" s="328"/>
      <c r="BQ304" s="328"/>
      <c r="BR304" s="328"/>
      <c r="BS304" s="328"/>
      <c r="BT304" s="328"/>
      <c r="BU304" s="332"/>
      <c r="BV304" s="333"/>
      <c r="BW304" s="328"/>
      <c r="BX304" s="328"/>
      <c r="BY304" s="328"/>
      <c r="BZ304" s="328"/>
      <c r="CA304" s="328"/>
    </row>
    <row r="305" spans="1:79" ht="15.75" customHeight="1">
      <c r="A305" s="328"/>
      <c r="B305" s="328"/>
      <c r="C305" s="328"/>
      <c r="D305" s="328"/>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328"/>
      <c r="AC305" s="328"/>
      <c r="AD305" s="328"/>
      <c r="AE305" s="328"/>
      <c r="AF305" s="328"/>
      <c r="AG305" s="328"/>
      <c r="AH305" s="328"/>
      <c r="AI305" s="328"/>
      <c r="AJ305" s="328"/>
      <c r="AK305" s="328"/>
      <c r="AL305" s="328"/>
      <c r="AM305" s="328"/>
      <c r="AN305" s="328"/>
      <c r="AO305" s="328"/>
      <c r="AP305" s="328"/>
      <c r="AQ305" s="328"/>
      <c r="AR305" s="328"/>
      <c r="AS305" s="328"/>
      <c r="AT305" s="328"/>
      <c r="AU305" s="328"/>
      <c r="AV305" s="328"/>
      <c r="AW305" s="328"/>
      <c r="AX305" s="328"/>
      <c r="AY305" s="328"/>
      <c r="AZ305" s="328"/>
      <c r="BA305" s="328"/>
      <c r="BB305" s="328"/>
      <c r="BC305" s="328"/>
      <c r="BD305" s="328"/>
      <c r="BE305" s="328"/>
      <c r="BF305" s="328"/>
      <c r="BG305" s="328"/>
      <c r="BH305" s="328"/>
      <c r="BI305" s="328"/>
      <c r="BJ305" s="328"/>
      <c r="BK305" s="328"/>
      <c r="BL305" s="328"/>
      <c r="BM305" s="328"/>
      <c r="BN305" s="328"/>
      <c r="BO305" s="328"/>
      <c r="BP305" s="328"/>
      <c r="BQ305" s="328"/>
      <c r="BR305" s="328"/>
      <c r="BS305" s="328"/>
      <c r="BT305" s="328"/>
      <c r="BU305" s="332"/>
      <c r="BV305" s="333"/>
      <c r="BW305" s="328"/>
      <c r="BX305" s="328"/>
      <c r="BY305" s="328"/>
      <c r="BZ305" s="328"/>
      <c r="CA305" s="328"/>
    </row>
    <row r="306" spans="1:79" ht="15.75" customHeight="1">
      <c r="A306" s="328"/>
      <c r="B306" s="328"/>
      <c r="C306" s="328"/>
      <c r="D306" s="328"/>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328"/>
      <c r="AC306" s="328"/>
      <c r="AD306" s="328"/>
      <c r="AE306" s="328"/>
      <c r="AF306" s="328"/>
      <c r="AG306" s="328"/>
      <c r="AH306" s="328"/>
      <c r="AI306" s="328"/>
      <c r="AJ306" s="328"/>
      <c r="AK306" s="328"/>
      <c r="AL306" s="328"/>
      <c r="AM306" s="328"/>
      <c r="AN306" s="328"/>
      <c r="AO306" s="328"/>
      <c r="AP306" s="328"/>
      <c r="AQ306" s="328"/>
      <c r="AR306" s="328"/>
      <c r="AS306" s="328"/>
      <c r="AT306" s="328"/>
      <c r="AU306" s="328"/>
      <c r="AV306" s="328"/>
      <c r="AW306" s="328"/>
      <c r="AX306" s="328"/>
      <c r="AY306" s="328"/>
      <c r="AZ306" s="328"/>
      <c r="BA306" s="328"/>
      <c r="BB306" s="328"/>
      <c r="BC306" s="328"/>
      <c r="BD306" s="328"/>
      <c r="BE306" s="328"/>
      <c r="BF306" s="328"/>
      <c r="BG306" s="328"/>
      <c r="BH306" s="328"/>
      <c r="BI306" s="328"/>
      <c r="BJ306" s="328"/>
      <c r="BK306" s="328"/>
      <c r="BL306" s="328"/>
      <c r="BM306" s="328"/>
      <c r="BN306" s="328"/>
      <c r="BO306" s="328"/>
      <c r="BP306" s="328"/>
      <c r="BQ306" s="328"/>
      <c r="BR306" s="328"/>
      <c r="BS306" s="328"/>
      <c r="BT306" s="328"/>
      <c r="BU306" s="332"/>
      <c r="BV306" s="333"/>
      <c r="BW306" s="328"/>
      <c r="BX306" s="328"/>
      <c r="BY306" s="328"/>
      <c r="BZ306" s="328"/>
      <c r="CA306" s="328"/>
    </row>
    <row r="307" spans="1:79" ht="15.75" customHeight="1">
      <c r="A307" s="328"/>
      <c r="B307" s="328"/>
      <c r="C307" s="328"/>
      <c r="D307" s="328"/>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328"/>
      <c r="AC307" s="328"/>
      <c r="AD307" s="328"/>
      <c r="AE307" s="328"/>
      <c r="AF307" s="328"/>
      <c r="AG307" s="328"/>
      <c r="AH307" s="328"/>
      <c r="AI307" s="328"/>
      <c r="AJ307" s="328"/>
      <c r="AK307" s="328"/>
      <c r="AL307" s="328"/>
      <c r="AM307" s="328"/>
      <c r="AN307" s="328"/>
      <c r="AO307" s="328"/>
      <c r="AP307" s="328"/>
      <c r="AQ307" s="328"/>
      <c r="AR307" s="328"/>
      <c r="AS307" s="328"/>
      <c r="AT307" s="328"/>
      <c r="AU307" s="328"/>
      <c r="AV307" s="328"/>
      <c r="AW307" s="328"/>
      <c r="AX307" s="328"/>
      <c r="AY307" s="328"/>
      <c r="AZ307" s="328"/>
      <c r="BA307" s="328"/>
      <c r="BB307" s="328"/>
      <c r="BC307" s="328"/>
      <c r="BD307" s="328"/>
      <c r="BE307" s="328"/>
      <c r="BF307" s="328"/>
      <c r="BG307" s="328"/>
      <c r="BH307" s="328"/>
      <c r="BI307" s="328"/>
      <c r="BJ307" s="328"/>
      <c r="BK307" s="328"/>
      <c r="BL307" s="328"/>
      <c r="BM307" s="328"/>
      <c r="BN307" s="328"/>
      <c r="BO307" s="328"/>
      <c r="BP307" s="328"/>
      <c r="BQ307" s="328"/>
      <c r="BR307" s="328"/>
      <c r="BS307" s="328"/>
      <c r="BT307" s="328"/>
      <c r="BU307" s="332"/>
      <c r="BV307" s="333"/>
      <c r="BW307" s="328"/>
      <c r="BX307" s="328"/>
      <c r="BY307" s="328"/>
      <c r="BZ307" s="328"/>
      <c r="CA307" s="328"/>
    </row>
    <row r="308" spans="1:79" ht="15.75" customHeight="1">
      <c r="A308" s="328"/>
      <c r="B308" s="328"/>
      <c r="C308" s="328"/>
      <c r="D308" s="328"/>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328"/>
      <c r="AC308" s="328"/>
      <c r="AD308" s="328"/>
      <c r="AE308" s="328"/>
      <c r="AF308" s="328"/>
      <c r="AG308" s="328"/>
      <c r="AH308" s="328"/>
      <c r="AI308" s="328"/>
      <c r="AJ308" s="328"/>
      <c r="AK308" s="328"/>
      <c r="AL308" s="328"/>
      <c r="AM308" s="328"/>
      <c r="AN308" s="328"/>
      <c r="AO308" s="328"/>
      <c r="AP308" s="328"/>
      <c r="AQ308" s="328"/>
      <c r="AR308" s="328"/>
      <c r="AS308" s="328"/>
      <c r="AT308" s="328"/>
      <c r="AU308" s="328"/>
      <c r="AV308" s="328"/>
      <c r="AW308" s="328"/>
      <c r="AX308" s="328"/>
      <c r="AY308" s="328"/>
      <c r="AZ308" s="328"/>
      <c r="BA308" s="328"/>
      <c r="BB308" s="328"/>
      <c r="BC308" s="328"/>
      <c r="BD308" s="328"/>
      <c r="BE308" s="328"/>
      <c r="BF308" s="328"/>
      <c r="BG308" s="328"/>
      <c r="BH308" s="328"/>
      <c r="BI308" s="328"/>
      <c r="BJ308" s="328"/>
      <c r="BK308" s="328"/>
      <c r="BL308" s="328"/>
      <c r="BM308" s="328"/>
      <c r="BN308" s="328"/>
      <c r="BO308" s="328"/>
      <c r="BP308" s="328"/>
      <c r="BQ308" s="328"/>
      <c r="BR308" s="328"/>
      <c r="BS308" s="328"/>
      <c r="BT308" s="328"/>
      <c r="BU308" s="332"/>
      <c r="BV308" s="333"/>
      <c r="BW308" s="328"/>
      <c r="BX308" s="328"/>
      <c r="BY308" s="328"/>
      <c r="BZ308" s="328"/>
      <c r="CA308" s="328"/>
    </row>
    <row r="309" spans="1:79" ht="15.75" customHeight="1">
      <c r="A309" s="328"/>
      <c r="B309" s="328"/>
      <c r="C309" s="328"/>
      <c r="D309" s="328"/>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328"/>
      <c r="AC309" s="328"/>
      <c r="AD309" s="328"/>
      <c r="AE309" s="328"/>
      <c r="AF309" s="328"/>
      <c r="AG309" s="328"/>
      <c r="AH309" s="328"/>
      <c r="AI309" s="328"/>
      <c r="AJ309" s="328"/>
      <c r="AK309" s="328"/>
      <c r="AL309" s="328"/>
      <c r="AM309" s="328"/>
      <c r="AN309" s="328"/>
      <c r="AO309" s="328"/>
      <c r="AP309" s="328"/>
      <c r="AQ309" s="328"/>
      <c r="AR309" s="328"/>
      <c r="AS309" s="328"/>
      <c r="AT309" s="328"/>
      <c r="AU309" s="328"/>
      <c r="AV309" s="328"/>
      <c r="AW309" s="328"/>
      <c r="AX309" s="328"/>
      <c r="AY309" s="328"/>
      <c r="AZ309" s="328"/>
      <c r="BA309" s="328"/>
      <c r="BB309" s="328"/>
      <c r="BC309" s="328"/>
      <c r="BD309" s="328"/>
      <c r="BE309" s="328"/>
      <c r="BF309" s="328"/>
      <c r="BG309" s="328"/>
      <c r="BH309" s="328"/>
      <c r="BI309" s="328"/>
      <c r="BJ309" s="328"/>
      <c r="BK309" s="328"/>
      <c r="BL309" s="328"/>
      <c r="BM309" s="328"/>
      <c r="BN309" s="328"/>
      <c r="BO309" s="328"/>
      <c r="BP309" s="328"/>
      <c r="BQ309" s="328"/>
      <c r="BR309" s="328"/>
      <c r="BS309" s="328"/>
      <c r="BT309" s="328"/>
      <c r="BU309" s="332"/>
      <c r="BV309" s="333"/>
      <c r="BW309" s="328"/>
      <c r="BX309" s="328"/>
      <c r="BY309" s="328"/>
      <c r="BZ309" s="328"/>
      <c r="CA309" s="328"/>
    </row>
    <row r="310" spans="1:79" ht="15.75" customHeight="1">
      <c r="A310" s="328"/>
      <c r="B310" s="328"/>
      <c r="C310" s="328"/>
      <c r="D310" s="328"/>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328"/>
      <c r="AC310" s="328"/>
      <c r="AD310" s="328"/>
      <c r="AE310" s="328"/>
      <c r="AF310" s="328"/>
      <c r="AG310" s="328"/>
      <c r="AH310" s="328"/>
      <c r="AI310" s="328"/>
      <c r="AJ310" s="328"/>
      <c r="AK310" s="328"/>
      <c r="AL310" s="328"/>
      <c r="AM310" s="328"/>
      <c r="AN310" s="328"/>
      <c r="AO310" s="328"/>
      <c r="AP310" s="328"/>
      <c r="AQ310" s="328"/>
      <c r="AR310" s="328"/>
      <c r="AS310" s="328"/>
      <c r="AT310" s="328"/>
      <c r="AU310" s="328"/>
      <c r="AV310" s="328"/>
      <c r="AW310" s="328"/>
      <c r="AX310" s="328"/>
      <c r="AY310" s="328"/>
      <c r="AZ310" s="328"/>
      <c r="BA310" s="328"/>
      <c r="BB310" s="328"/>
      <c r="BC310" s="328"/>
      <c r="BD310" s="328"/>
      <c r="BE310" s="328"/>
      <c r="BF310" s="328"/>
      <c r="BG310" s="328"/>
      <c r="BH310" s="328"/>
      <c r="BI310" s="328"/>
      <c r="BJ310" s="328"/>
      <c r="BK310" s="328"/>
      <c r="BL310" s="328"/>
      <c r="BM310" s="328"/>
      <c r="BN310" s="328"/>
      <c r="BO310" s="328"/>
      <c r="BP310" s="328"/>
      <c r="BQ310" s="328"/>
      <c r="BR310" s="328"/>
      <c r="BS310" s="328"/>
      <c r="BT310" s="328"/>
      <c r="BU310" s="332"/>
      <c r="BV310" s="333"/>
      <c r="BW310" s="328"/>
      <c r="BX310" s="328"/>
      <c r="BY310" s="328"/>
      <c r="BZ310" s="328"/>
      <c r="CA310" s="328"/>
    </row>
    <row r="311" spans="1:79" ht="15.75" customHeight="1">
      <c r="A311" s="328"/>
      <c r="B311" s="328"/>
      <c r="C311" s="328"/>
      <c r="D311" s="328"/>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328"/>
      <c r="AC311" s="328"/>
      <c r="AD311" s="328"/>
      <c r="AE311" s="328"/>
      <c r="AF311" s="328"/>
      <c r="AG311" s="328"/>
      <c r="AH311" s="328"/>
      <c r="AI311" s="328"/>
      <c r="AJ311" s="328"/>
      <c r="AK311" s="328"/>
      <c r="AL311" s="328"/>
      <c r="AM311" s="328"/>
      <c r="AN311" s="328"/>
      <c r="AO311" s="328"/>
      <c r="AP311" s="328"/>
      <c r="AQ311" s="328"/>
      <c r="AR311" s="328"/>
      <c r="AS311" s="328"/>
      <c r="AT311" s="328"/>
      <c r="AU311" s="328"/>
      <c r="AV311" s="328"/>
      <c r="AW311" s="328"/>
      <c r="AX311" s="328"/>
      <c r="AY311" s="328"/>
      <c r="AZ311" s="328"/>
      <c r="BA311" s="328"/>
      <c r="BB311" s="328"/>
      <c r="BC311" s="328"/>
      <c r="BD311" s="328"/>
      <c r="BE311" s="328"/>
      <c r="BF311" s="328"/>
      <c r="BG311" s="328"/>
      <c r="BH311" s="328"/>
      <c r="BI311" s="328"/>
      <c r="BJ311" s="328"/>
      <c r="BK311" s="328"/>
      <c r="BL311" s="328"/>
      <c r="BM311" s="328"/>
      <c r="BN311" s="328"/>
      <c r="BO311" s="328"/>
      <c r="BP311" s="328"/>
      <c r="BQ311" s="328"/>
      <c r="BR311" s="328"/>
      <c r="BS311" s="328"/>
      <c r="BT311" s="328"/>
      <c r="BU311" s="332"/>
      <c r="BV311" s="333"/>
      <c r="BW311" s="328"/>
      <c r="BX311" s="328"/>
      <c r="BY311" s="328"/>
      <c r="BZ311" s="328"/>
      <c r="CA311" s="328"/>
    </row>
    <row r="312" spans="1:79" ht="15.75" customHeight="1">
      <c r="A312" s="328"/>
      <c r="B312" s="328"/>
      <c r="C312" s="328"/>
      <c r="D312" s="328"/>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328"/>
      <c r="AC312" s="328"/>
      <c r="AD312" s="328"/>
      <c r="AE312" s="328"/>
      <c r="AF312" s="328"/>
      <c r="AG312" s="328"/>
      <c r="AH312" s="328"/>
      <c r="AI312" s="328"/>
      <c r="AJ312" s="328"/>
      <c r="AK312" s="328"/>
      <c r="AL312" s="328"/>
      <c r="AM312" s="328"/>
      <c r="AN312" s="328"/>
      <c r="AO312" s="328"/>
      <c r="AP312" s="328"/>
      <c r="AQ312" s="328"/>
      <c r="AR312" s="328"/>
      <c r="AS312" s="328"/>
      <c r="AT312" s="328"/>
      <c r="AU312" s="328"/>
      <c r="AV312" s="328"/>
      <c r="AW312" s="328"/>
      <c r="AX312" s="328"/>
      <c r="AY312" s="328"/>
      <c r="AZ312" s="328"/>
      <c r="BA312" s="328"/>
      <c r="BB312" s="328"/>
      <c r="BC312" s="328"/>
      <c r="BD312" s="328"/>
      <c r="BE312" s="328"/>
      <c r="BF312" s="328"/>
      <c r="BG312" s="328"/>
      <c r="BH312" s="328"/>
      <c r="BI312" s="328"/>
      <c r="BJ312" s="328"/>
      <c r="BK312" s="328"/>
      <c r="BL312" s="328"/>
      <c r="BM312" s="328"/>
      <c r="BN312" s="328"/>
      <c r="BO312" s="328"/>
      <c r="BP312" s="328"/>
      <c r="BQ312" s="328"/>
      <c r="BR312" s="328"/>
      <c r="BS312" s="328"/>
      <c r="BT312" s="328"/>
      <c r="BU312" s="332"/>
      <c r="BV312" s="333"/>
      <c r="BW312" s="328"/>
      <c r="BX312" s="328"/>
      <c r="BY312" s="328"/>
      <c r="BZ312" s="328"/>
      <c r="CA312" s="328"/>
    </row>
    <row r="313" spans="1:79" ht="15.75" customHeight="1">
      <c r="A313" s="328"/>
      <c r="B313" s="328"/>
      <c r="C313" s="328"/>
      <c r="D313" s="328"/>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328"/>
      <c r="AC313" s="328"/>
      <c r="AD313" s="328"/>
      <c r="AE313" s="328"/>
      <c r="AF313" s="328"/>
      <c r="AG313" s="328"/>
      <c r="AH313" s="328"/>
      <c r="AI313" s="328"/>
      <c r="AJ313" s="328"/>
      <c r="AK313" s="328"/>
      <c r="AL313" s="328"/>
      <c r="AM313" s="328"/>
      <c r="AN313" s="328"/>
      <c r="AO313" s="328"/>
      <c r="AP313" s="328"/>
      <c r="AQ313" s="328"/>
      <c r="AR313" s="328"/>
      <c r="AS313" s="328"/>
      <c r="AT313" s="328"/>
      <c r="AU313" s="328"/>
      <c r="AV313" s="328"/>
      <c r="AW313" s="328"/>
      <c r="AX313" s="328"/>
      <c r="AY313" s="328"/>
      <c r="AZ313" s="328"/>
      <c r="BA313" s="328"/>
      <c r="BB313" s="328"/>
      <c r="BC313" s="328"/>
      <c r="BD313" s="328"/>
      <c r="BE313" s="328"/>
      <c r="BF313" s="328"/>
      <c r="BG313" s="328"/>
      <c r="BH313" s="328"/>
      <c r="BI313" s="328"/>
      <c r="BJ313" s="328"/>
      <c r="BK313" s="328"/>
      <c r="BL313" s="328"/>
      <c r="BM313" s="328"/>
      <c r="BN313" s="328"/>
      <c r="BO313" s="328"/>
      <c r="BP313" s="328"/>
      <c r="BQ313" s="328"/>
      <c r="BR313" s="328"/>
      <c r="BS313" s="328"/>
      <c r="BT313" s="328"/>
      <c r="BU313" s="332"/>
      <c r="BV313" s="333"/>
      <c r="BW313" s="328"/>
      <c r="BX313" s="328"/>
      <c r="BY313" s="328"/>
      <c r="BZ313" s="328"/>
      <c r="CA313" s="328"/>
    </row>
    <row r="314" spans="1:79" ht="15.75" customHeight="1">
      <c r="A314" s="328"/>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328"/>
      <c r="AF314" s="328"/>
      <c r="AG314" s="328"/>
      <c r="AH314" s="328"/>
      <c r="AI314" s="328"/>
      <c r="AJ314" s="328"/>
      <c r="AK314" s="328"/>
      <c r="AL314" s="328"/>
      <c r="AM314" s="328"/>
      <c r="AN314" s="328"/>
      <c r="AO314" s="328"/>
      <c r="AP314" s="328"/>
      <c r="AQ314" s="328"/>
      <c r="AR314" s="328"/>
      <c r="AS314" s="328"/>
      <c r="AT314" s="328"/>
      <c r="AU314" s="328"/>
      <c r="AV314" s="328"/>
      <c r="AW314" s="328"/>
      <c r="AX314" s="328"/>
      <c r="AY314" s="328"/>
      <c r="AZ314" s="328"/>
      <c r="BA314" s="328"/>
      <c r="BB314" s="328"/>
      <c r="BC314" s="328"/>
      <c r="BD314" s="328"/>
      <c r="BE314" s="328"/>
      <c r="BF314" s="328"/>
      <c r="BG314" s="328"/>
      <c r="BH314" s="328"/>
      <c r="BI314" s="328"/>
      <c r="BJ314" s="328"/>
      <c r="BK314" s="328"/>
      <c r="BL314" s="328"/>
      <c r="BM314" s="328"/>
      <c r="BN314" s="328"/>
      <c r="BO314" s="328"/>
      <c r="BP314" s="328"/>
      <c r="BQ314" s="328"/>
      <c r="BR314" s="328"/>
      <c r="BS314" s="328"/>
      <c r="BT314" s="328"/>
      <c r="BU314" s="332"/>
      <c r="BV314" s="333"/>
      <c r="BW314" s="328"/>
      <c r="BX314" s="328"/>
      <c r="BY314" s="328"/>
      <c r="BZ314" s="328"/>
      <c r="CA314" s="328"/>
    </row>
    <row r="315" spans="1:79" ht="15.75" customHeight="1">
      <c r="A315" s="328"/>
      <c r="B315" s="328"/>
      <c r="C315" s="328"/>
      <c r="D315" s="328"/>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328"/>
      <c r="AC315" s="328"/>
      <c r="AD315" s="328"/>
      <c r="AE315" s="328"/>
      <c r="AF315" s="328"/>
      <c r="AG315" s="328"/>
      <c r="AH315" s="328"/>
      <c r="AI315" s="328"/>
      <c r="AJ315" s="328"/>
      <c r="AK315" s="328"/>
      <c r="AL315" s="328"/>
      <c r="AM315" s="328"/>
      <c r="AN315" s="328"/>
      <c r="AO315" s="328"/>
      <c r="AP315" s="328"/>
      <c r="AQ315" s="328"/>
      <c r="AR315" s="328"/>
      <c r="AS315" s="328"/>
      <c r="AT315" s="328"/>
      <c r="AU315" s="328"/>
      <c r="AV315" s="328"/>
      <c r="AW315" s="328"/>
      <c r="AX315" s="328"/>
      <c r="AY315" s="328"/>
      <c r="AZ315" s="328"/>
      <c r="BA315" s="328"/>
      <c r="BB315" s="328"/>
      <c r="BC315" s="328"/>
      <c r="BD315" s="328"/>
      <c r="BE315" s="328"/>
      <c r="BF315" s="328"/>
      <c r="BG315" s="328"/>
      <c r="BH315" s="328"/>
      <c r="BI315" s="328"/>
      <c r="BJ315" s="328"/>
      <c r="BK315" s="328"/>
      <c r="BL315" s="328"/>
      <c r="BM315" s="328"/>
      <c r="BN315" s="328"/>
      <c r="BO315" s="328"/>
      <c r="BP315" s="328"/>
      <c r="BQ315" s="328"/>
      <c r="BR315" s="328"/>
      <c r="BS315" s="328"/>
      <c r="BT315" s="328"/>
      <c r="BU315" s="332"/>
      <c r="BV315" s="333"/>
      <c r="BW315" s="328"/>
      <c r="BX315" s="328"/>
      <c r="BY315" s="328"/>
      <c r="BZ315" s="328"/>
      <c r="CA315" s="328"/>
    </row>
    <row r="316" spans="1:79" ht="15.75" customHeight="1">
      <c r="A316" s="328"/>
      <c r="B316" s="328"/>
      <c r="C316" s="328"/>
      <c r="D316" s="328"/>
      <c r="E316" s="328"/>
      <c r="F316" s="328"/>
      <c r="G316" s="328"/>
      <c r="H316" s="328"/>
      <c r="I316" s="328"/>
      <c r="J316" s="328"/>
      <c r="K316" s="328"/>
      <c r="L316" s="328"/>
      <c r="M316" s="328"/>
      <c r="N316" s="328"/>
      <c r="O316" s="328"/>
      <c r="P316" s="328"/>
      <c r="Q316" s="328"/>
      <c r="R316" s="328"/>
      <c r="S316" s="328"/>
      <c r="T316" s="328"/>
      <c r="U316" s="328"/>
      <c r="V316" s="328"/>
      <c r="W316" s="328"/>
      <c r="X316" s="328"/>
      <c r="Y316" s="328"/>
      <c r="Z316" s="328"/>
      <c r="AA316" s="328"/>
      <c r="AB316" s="328"/>
      <c r="AC316" s="328"/>
      <c r="AD316" s="328"/>
      <c r="AE316" s="328"/>
      <c r="AF316" s="328"/>
      <c r="AG316" s="328"/>
      <c r="AH316" s="328"/>
      <c r="AI316" s="328"/>
      <c r="AJ316" s="328"/>
      <c r="AK316" s="328"/>
      <c r="AL316" s="328"/>
      <c r="AM316" s="328"/>
      <c r="AN316" s="328"/>
      <c r="AO316" s="328"/>
      <c r="AP316" s="328"/>
      <c r="AQ316" s="328"/>
      <c r="AR316" s="328"/>
      <c r="AS316" s="328"/>
      <c r="AT316" s="328"/>
      <c r="AU316" s="328"/>
      <c r="AV316" s="328"/>
      <c r="AW316" s="328"/>
      <c r="AX316" s="328"/>
      <c r="AY316" s="328"/>
      <c r="AZ316" s="328"/>
      <c r="BA316" s="328"/>
      <c r="BB316" s="328"/>
      <c r="BC316" s="328"/>
      <c r="BD316" s="328"/>
      <c r="BE316" s="328"/>
      <c r="BF316" s="328"/>
      <c r="BG316" s="328"/>
      <c r="BH316" s="328"/>
      <c r="BI316" s="328"/>
      <c r="BJ316" s="328"/>
      <c r="BK316" s="328"/>
      <c r="BL316" s="328"/>
      <c r="BM316" s="328"/>
      <c r="BN316" s="328"/>
      <c r="BO316" s="328"/>
      <c r="BP316" s="328"/>
      <c r="BQ316" s="328"/>
      <c r="BR316" s="328"/>
      <c r="BS316" s="328"/>
      <c r="BT316" s="328"/>
      <c r="BU316" s="332"/>
      <c r="BV316" s="333"/>
      <c r="BW316" s="328"/>
      <c r="BX316" s="328"/>
      <c r="BY316" s="328"/>
      <c r="BZ316" s="328"/>
      <c r="CA316" s="328"/>
    </row>
    <row r="317" spans="1:79" ht="15.75" customHeight="1">
      <c r="A317" s="328"/>
      <c r="B317" s="328"/>
      <c r="C317" s="328"/>
      <c r="D317" s="328"/>
      <c r="E317" s="328"/>
      <c r="F317" s="328"/>
      <c r="G317" s="328"/>
      <c r="H317" s="328"/>
      <c r="I317" s="328"/>
      <c r="J317" s="328"/>
      <c r="K317" s="328"/>
      <c r="L317" s="328"/>
      <c r="M317" s="328"/>
      <c r="N317" s="328"/>
      <c r="O317" s="328"/>
      <c r="P317" s="328"/>
      <c r="Q317" s="328"/>
      <c r="R317" s="328"/>
      <c r="S317" s="328"/>
      <c r="T317" s="328"/>
      <c r="U317" s="328"/>
      <c r="V317" s="328"/>
      <c r="W317" s="328"/>
      <c r="X317" s="328"/>
      <c r="Y317" s="328"/>
      <c r="Z317" s="328"/>
      <c r="AA317" s="328"/>
      <c r="AB317" s="328"/>
      <c r="AC317" s="328"/>
      <c r="AD317" s="328"/>
      <c r="AE317" s="328"/>
      <c r="AF317" s="328"/>
      <c r="AG317" s="328"/>
      <c r="AH317" s="328"/>
      <c r="AI317" s="328"/>
      <c r="AJ317" s="328"/>
      <c r="AK317" s="328"/>
      <c r="AL317" s="328"/>
      <c r="AM317" s="328"/>
      <c r="AN317" s="328"/>
      <c r="AO317" s="328"/>
      <c r="AP317" s="328"/>
      <c r="AQ317" s="328"/>
      <c r="AR317" s="328"/>
      <c r="AS317" s="328"/>
      <c r="AT317" s="328"/>
      <c r="AU317" s="328"/>
      <c r="AV317" s="328"/>
      <c r="AW317" s="328"/>
      <c r="AX317" s="328"/>
      <c r="AY317" s="328"/>
      <c r="AZ317" s="328"/>
      <c r="BA317" s="328"/>
      <c r="BB317" s="328"/>
      <c r="BC317" s="328"/>
      <c r="BD317" s="328"/>
      <c r="BE317" s="328"/>
      <c r="BF317" s="328"/>
      <c r="BG317" s="328"/>
      <c r="BH317" s="328"/>
      <c r="BI317" s="328"/>
      <c r="BJ317" s="328"/>
      <c r="BK317" s="328"/>
      <c r="BL317" s="328"/>
      <c r="BM317" s="328"/>
      <c r="BN317" s="328"/>
      <c r="BO317" s="328"/>
      <c r="BP317" s="328"/>
      <c r="BQ317" s="328"/>
      <c r="BR317" s="328"/>
      <c r="BS317" s="328"/>
      <c r="BT317" s="328"/>
      <c r="BU317" s="332"/>
      <c r="BV317" s="333"/>
      <c r="BW317" s="328"/>
      <c r="BX317" s="328"/>
      <c r="BY317" s="328"/>
      <c r="BZ317" s="328"/>
      <c r="CA317" s="328"/>
    </row>
    <row r="318" spans="1:79" ht="15.75" customHeight="1">
      <c r="A318" s="328"/>
      <c r="B318" s="328"/>
      <c r="C318" s="328"/>
      <c r="D318" s="328"/>
      <c r="E318" s="328"/>
      <c r="F318" s="328"/>
      <c r="G318" s="328"/>
      <c r="H318" s="328"/>
      <c r="I318" s="328"/>
      <c r="J318" s="328"/>
      <c r="K318" s="328"/>
      <c r="L318" s="328"/>
      <c r="M318" s="328"/>
      <c r="N318" s="328"/>
      <c r="O318" s="328"/>
      <c r="P318" s="328"/>
      <c r="Q318" s="328"/>
      <c r="R318" s="328"/>
      <c r="S318" s="328"/>
      <c r="T318" s="328"/>
      <c r="U318" s="328"/>
      <c r="V318" s="328"/>
      <c r="W318" s="328"/>
      <c r="X318" s="328"/>
      <c r="Y318" s="328"/>
      <c r="Z318" s="328"/>
      <c r="AA318" s="328"/>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32"/>
      <c r="BV318" s="333"/>
      <c r="BW318" s="328"/>
      <c r="BX318" s="328"/>
      <c r="BY318" s="328"/>
      <c r="BZ318" s="328"/>
      <c r="CA318" s="328"/>
    </row>
    <row r="319" spans="1:79" ht="15.75" customHeight="1">
      <c r="A319" s="328"/>
      <c r="B319" s="328"/>
      <c r="C319" s="328"/>
      <c r="D319" s="328"/>
      <c r="E319" s="328"/>
      <c r="F319" s="328"/>
      <c r="G319" s="328"/>
      <c r="H319" s="328"/>
      <c r="I319" s="328"/>
      <c r="J319" s="328"/>
      <c r="K319" s="328"/>
      <c r="L319" s="328"/>
      <c r="M319" s="328"/>
      <c r="N319" s="328"/>
      <c r="O319" s="328"/>
      <c r="P319" s="328"/>
      <c r="Q319" s="328"/>
      <c r="R319" s="328"/>
      <c r="S319" s="328"/>
      <c r="T319" s="328"/>
      <c r="U319" s="328"/>
      <c r="V319" s="328"/>
      <c r="W319" s="328"/>
      <c r="X319" s="328"/>
      <c r="Y319" s="328"/>
      <c r="Z319" s="328"/>
      <c r="AA319" s="328"/>
      <c r="AB319" s="328"/>
      <c r="AC319" s="328"/>
      <c r="AD319" s="328"/>
      <c r="AE319" s="328"/>
      <c r="AF319" s="328"/>
      <c r="AG319" s="328"/>
      <c r="AH319" s="328"/>
      <c r="AI319" s="328"/>
      <c r="AJ319" s="328"/>
      <c r="AK319" s="328"/>
      <c r="AL319" s="328"/>
      <c r="AM319" s="328"/>
      <c r="AN319" s="328"/>
      <c r="AO319" s="328"/>
      <c r="AP319" s="328"/>
      <c r="AQ319" s="328"/>
      <c r="AR319" s="328"/>
      <c r="AS319" s="328"/>
      <c r="AT319" s="328"/>
      <c r="AU319" s="328"/>
      <c r="AV319" s="328"/>
      <c r="AW319" s="328"/>
      <c r="AX319" s="328"/>
      <c r="AY319" s="328"/>
      <c r="AZ319" s="328"/>
      <c r="BA319" s="328"/>
      <c r="BB319" s="328"/>
      <c r="BC319" s="328"/>
      <c r="BD319" s="328"/>
      <c r="BE319" s="328"/>
      <c r="BF319" s="328"/>
      <c r="BG319" s="328"/>
      <c r="BH319" s="328"/>
      <c r="BI319" s="328"/>
      <c r="BJ319" s="328"/>
      <c r="BK319" s="328"/>
      <c r="BL319" s="328"/>
      <c r="BM319" s="328"/>
      <c r="BN319" s="328"/>
      <c r="BO319" s="328"/>
      <c r="BP319" s="328"/>
      <c r="BQ319" s="328"/>
      <c r="BR319" s="328"/>
      <c r="BS319" s="328"/>
      <c r="BT319" s="328"/>
      <c r="BU319" s="332"/>
      <c r="BV319" s="333"/>
      <c r="BW319" s="328"/>
      <c r="BX319" s="328"/>
      <c r="BY319" s="328"/>
      <c r="BZ319" s="328"/>
      <c r="CA319" s="328"/>
    </row>
    <row r="320" spans="1:79" ht="15.75" customHeight="1">
      <c r="A320" s="328"/>
      <c r="B320" s="328"/>
      <c r="C320" s="328"/>
      <c r="D320" s="328"/>
      <c r="E320" s="328"/>
      <c r="F320" s="328"/>
      <c r="G320" s="328"/>
      <c r="H320" s="328"/>
      <c r="I320" s="328"/>
      <c r="J320" s="328"/>
      <c r="K320" s="328"/>
      <c r="L320" s="328"/>
      <c r="M320" s="328"/>
      <c r="N320" s="328"/>
      <c r="O320" s="328"/>
      <c r="P320" s="328"/>
      <c r="Q320" s="328"/>
      <c r="R320" s="328"/>
      <c r="S320" s="328"/>
      <c r="T320" s="328"/>
      <c r="U320" s="328"/>
      <c r="V320" s="328"/>
      <c r="W320" s="328"/>
      <c r="X320" s="328"/>
      <c r="Y320" s="328"/>
      <c r="Z320" s="328"/>
      <c r="AA320" s="328"/>
      <c r="AB320" s="328"/>
      <c r="AC320" s="328"/>
      <c r="AD320" s="328"/>
      <c r="AE320" s="328"/>
      <c r="AF320" s="328"/>
      <c r="AG320" s="328"/>
      <c r="AH320" s="328"/>
      <c r="AI320" s="328"/>
      <c r="AJ320" s="328"/>
      <c r="AK320" s="328"/>
      <c r="AL320" s="328"/>
      <c r="AM320" s="328"/>
      <c r="AN320" s="328"/>
      <c r="AO320" s="328"/>
      <c r="AP320" s="328"/>
      <c r="AQ320" s="328"/>
      <c r="AR320" s="328"/>
      <c r="AS320" s="328"/>
      <c r="AT320" s="328"/>
      <c r="AU320" s="328"/>
      <c r="AV320" s="328"/>
      <c r="AW320" s="328"/>
      <c r="AX320" s="328"/>
      <c r="AY320" s="328"/>
      <c r="AZ320" s="328"/>
      <c r="BA320" s="328"/>
      <c r="BB320" s="328"/>
      <c r="BC320" s="328"/>
      <c r="BD320" s="328"/>
      <c r="BE320" s="328"/>
      <c r="BF320" s="328"/>
      <c r="BG320" s="328"/>
      <c r="BH320" s="328"/>
      <c r="BI320" s="328"/>
      <c r="BJ320" s="328"/>
      <c r="BK320" s="328"/>
      <c r="BL320" s="328"/>
      <c r="BM320" s="328"/>
      <c r="BN320" s="328"/>
      <c r="BO320" s="328"/>
      <c r="BP320" s="328"/>
      <c r="BQ320" s="328"/>
      <c r="BR320" s="328"/>
      <c r="BS320" s="328"/>
      <c r="BT320" s="328"/>
      <c r="BU320" s="332"/>
      <c r="BV320" s="333"/>
      <c r="BW320" s="328"/>
      <c r="BX320" s="328"/>
      <c r="BY320" s="328"/>
      <c r="BZ320" s="328"/>
      <c r="CA320" s="328"/>
    </row>
    <row r="321" spans="1:79" ht="15.75" customHeight="1">
      <c r="A321" s="328"/>
      <c r="B321" s="328"/>
      <c r="C321" s="328"/>
      <c r="D321" s="328"/>
      <c r="E321" s="328"/>
      <c r="F321" s="328"/>
      <c r="G321" s="328"/>
      <c r="H321" s="328"/>
      <c r="I321" s="328"/>
      <c r="J321" s="328"/>
      <c r="K321" s="328"/>
      <c r="L321" s="328"/>
      <c r="M321" s="328"/>
      <c r="N321" s="328"/>
      <c r="O321" s="328"/>
      <c r="P321" s="328"/>
      <c r="Q321" s="328"/>
      <c r="R321" s="328"/>
      <c r="S321" s="328"/>
      <c r="T321" s="328"/>
      <c r="U321" s="328"/>
      <c r="V321" s="328"/>
      <c r="W321" s="328"/>
      <c r="X321" s="328"/>
      <c r="Y321" s="328"/>
      <c r="Z321" s="328"/>
      <c r="AA321" s="328"/>
      <c r="AB321" s="328"/>
      <c r="AC321" s="328"/>
      <c r="AD321" s="328"/>
      <c r="AE321" s="328"/>
      <c r="AF321" s="328"/>
      <c r="AG321" s="328"/>
      <c r="AH321" s="328"/>
      <c r="AI321" s="328"/>
      <c r="AJ321" s="328"/>
      <c r="AK321" s="328"/>
      <c r="AL321" s="328"/>
      <c r="AM321" s="328"/>
      <c r="AN321" s="328"/>
      <c r="AO321" s="328"/>
      <c r="AP321" s="328"/>
      <c r="AQ321" s="328"/>
      <c r="AR321" s="328"/>
      <c r="AS321" s="328"/>
      <c r="AT321" s="328"/>
      <c r="AU321" s="328"/>
      <c r="AV321" s="328"/>
      <c r="AW321" s="328"/>
      <c r="AX321" s="328"/>
      <c r="AY321" s="328"/>
      <c r="AZ321" s="328"/>
      <c r="BA321" s="328"/>
      <c r="BB321" s="328"/>
      <c r="BC321" s="328"/>
      <c r="BD321" s="328"/>
      <c r="BE321" s="328"/>
      <c r="BF321" s="328"/>
      <c r="BG321" s="328"/>
      <c r="BH321" s="328"/>
      <c r="BI321" s="328"/>
      <c r="BJ321" s="328"/>
      <c r="BK321" s="328"/>
      <c r="BL321" s="328"/>
      <c r="BM321" s="328"/>
      <c r="BN321" s="328"/>
      <c r="BO321" s="328"/>
      <c r="BP321" s="328"/>
      <c r="BQ321" s="328"/>
      <c r="BR321" s="328"/>
      <c r="BS321" s="328"/>
      <c r="BT321" s="328"/>
      <c r="BU321" s="332"/>
      <c r="BV321" s="333"/>
      <c r="BW321" s="328"/>
      <c r="BX321" s="328"/>
      <c r="BY321" s="328"/>
      <c r="BZ321" s="328"/>
      <c r="CA321" s="328"/>
    </row>
    <row r="322" spans="1:79" ht="15.75" customHeight="1">
      <c r="A322" s="328"/>
      <c r="B322" s="328"/>
      <c r="C322" s="328"/>
      <c r="D322" s="328"/>
      <c r="E322" s="328"/>
      <c r="F322" s="328"/>
      <c r="G322" s="328"/>
      <c r="H322" s="328"/>
      <c r="I322" s="328"/>
      <c r="J322" s="328"/>
      <c r="K322" s="328"/>
      <c r="L322" s="328"/>
      <c r="M322" s="328"/>
      <c r="N322" s="328"/>
      <c r="O322" s="328"/>
      <c r="P322" s="328"/>
      <c r="Q322" s="328"/>
      <c r="R322" s="328"/>
      <c r="S322" s="328"/>
      <c r="T322" s="328"/>
      <c r="U322" s="328"/>
      <c r="V322" s="328"/>
      <c r="W322" s="328"/>
      <c r="X322" s="328"/>
      <c r="Y322" s="328"/>
      <c r="Z322" s="328"/>
      <c r="AA322" s="328"/>
      <c r="AB322" s="328"/>
      <c r="AC322" s="328"/>
      <c r="AD322" s="328"/>
      <c r="AE322" s="328"/>
      <c r="AF322" s="328"/>
      <c r="AG322" s="328"/>
      <c r="AH322" s="328"/>
      <c r="AI322" s="328"/>
      <c r="AJ322" s="328"/>
      <c r="AK322" s="328"/>
      <c r="AL322" s="328"/>
      <c r="AM322" s="328"/>
      <c r="AN322" s="328"/>
      <c r="AO322" s="328"/>
      <c r="AP322" s="328"/>
      <c r="AQ322" s="328"/>
      <c r="AR322" s="328"/>
      <c r="AS322" s="328"/>
      <c r="AT322" s="328"/>
      <c r="AU322" s="328"/>
      <c r="AV322" s="328"/>
      <c r="AW322" s="328"/>
      <c r="AX322" s="328"/>
      <c r="AY322" s="328"/>
      <c r="AZ322" s="328"/>
      <c r="BA322" s="328"/>
      <c r="BB322" s="328"/>
      <c r="BC322" s="328"/>
      <c r="BD322" s="328"/>
      <c r="BE322" s="328"/>
      <c r="BF322" s="328"/>
      <c r="BG322" s="328"/>
      <c r="BH322" s="328"/>
      <c r="BI322" s="328"/>
      <c r="BJ322" s="328"/>
      <c r="BK322" s="328"/>
      <c r="BL322" s="328"/>
      <c r="BM322" s="328"/>
      <c r="BN322" s="328"/>
      <c r="BO322" s="328"/>
      <c r="BP322" s="328"/>
      <c r="BQ322" s="328"/>
      <c r="BR322" s="328"/>
      <c r="BS322" s="328"/>
      <c r="BT322" s="328"/>
      <c r="BU322" s="332"/>
      <c r="BV322" s="333"/>
      <c r="BW322" s="328"/>
      <c r="BX322" s="328"/>
      <c r="BY322" s="328"/>
      <c r="BZ322" s="328"/>
      <c r="CA322" s="328"/>
    </row>
    <row r="323" spans="1:79" ht="15.75" customHeight="1">
      <c r="A323" s="328"/>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328"/>
      <c r="AF323" s="328"/>
      <c r="AG323" s="328"/>
      <c r="AH323" s="328"/>
      <c r="AI323" s="328"/>
      <c r="AJ323" s="328"/>
      <c r="AK323" s="328"/>
      <c r="AL323" s="328"/>
      <c r="AM323" s="328"/>
      <c r="AN323" s="328"/>
      <c r="AO323" s="328"/>
      <c r="AP323" s="328"/>
      <c r="AQ323" s="328"/>
      <c r="AR323" s="328"/>
      <c r="AS323" s="328"/>
      <c r="AT323" s="328"/>
      <c r="AU323" s="328"/>
      <c r="AV323" s="328"/>
      <c r="AW323" s="328"/>
      <c r="AX323" s="328"/>
      <c r="AY323" s="328"/>
      <c r="AZ323" s="328"/>
      <c r="BA323" s="328"/>
      <c r="BB323" s="328"/>
      <c r="BC323" s="328"/>
      <c r="BD323" s="328"/>
      <c r="BE323" s="328"/>
      <c r="BF323" s="328"/>
      <c r="BG323" s="328"/>
      <c r="BH323" s="328"/>
      <c r="BI323" s="328"/>
      <c r="BJ323" s="328"/>
      <c r="BK323" s="328"/>
      <c r="BL323" s="328"/>
      <c r="BM323" s="328"/>
      <c r="BN323" s="328"/>
      <c r="BO323" s="328"/>
      <c r="BP323" s="328"/>
      <c r="BQ323" s="328"/>
      <c r="BR323" s="328"/>
      <c r="BS323" s="328"/>
      <c r="BT323" s="328"/>
      <c r="BU323" s="332"/>
      <c r="BV323" s="333"/>
      <c r="BW323" s="328"/>
      <c r="BX323" s="328"/>
      <c r="BY323" s="328"/>
      <c r="BZ323" s="328"/>
      <c r="CA323" s="328"/>
    </row>
    <row r="324" spans="1:79" ht="15.75" customHeight="1">
      <c r="A324" s="328"/>
      <c r="B324" s="328"/>
      <c r="C324" s="328"/>
      <c r="D324" s="328"/>
      <c r="E324" s="328"/>
      <c r="F324" s="328"/>
      <c r="G324" s="328"/>
      <c r="H324" s="328"/>
      <c r="I324" s="328"/>
      <c r="J324" s="328"/>
      <c r="K324" s="328"/>
      <c r="L324" s="328"/>
      <c r="M324" s="328"/>
      <c r="N324" s="328"/>
      <c r="O324" s="328"/>
      <c r="P324" s="328"/>
      <c r="Q324" s="328"/>
      <c r="R324" s="328"/>
      <c r="S324" s="328"/>
      <c r="T324" s="328"/>
      <c r="U324" s="328"/>
      <c r="V324" s="328"/>
      <c r="W324" s="328"/>
      <c r="X324" s="328"/>
      <c r="Y324" s="328"/>
      <c r="Z324" s="328"/>
      <c r="AA324" s="328"/>
      <c r="AB324" s="328"/>
      <c r="AC324" s="328"/>
      <c r="AD324" s="328"/>
      <c r="AE324" s="328"/>
      <c r="AF324" s="328"/>
      <c r="AG324" s="328"/>
      <c r="AH324" s="328"/>
      <c r="AI324" s="328"/>
      <c r="AJ324" s="328"/>
      <c r="AK324" s="328"/>
      <c r="AL324" s="328"/>
      <c r="AM324" s="328"/>
      <c r="AN324" s="328"/>
      <c r="AO324" s="328"/>
      <c r="AP324" s="328"/>
      <c r="AQ324" s="328"/>
      <c r="AR324" s="328"/>
      <c r="AS324" s="328"/>
      <c r="AT324" s="328"/>
      <c r="AU324" s="328"/>
      <c r="AV324" s="328"/>
      <c r="AW324" s="328"/>
      <c r="AX324" s="328"/>
      <c r="AY324" s="328"/>
      <c r="AZ324" s="328"/>
      <c r="BA324" s="328"/>
      <c r="BB324" s="328"/>
      <c r="BC324" s="328"/>
      <c r="BD324" s="328"/>
      <c r="BE324" s="328"/>
      <c r="BF324" s="328"/>
      <c r="BG324" s="328"/>
      <c r="BH324" s="328"/>
      <c r="BI324" s="328"/>
      <c r="BJ324" s="328"/>
      <c r="BK324" s="328"/>
      <c r="BL324" s="328"/>
      <c r="BM324" s="328"/>
      <c r="BN324" s="328"/>
      <c r="BO324" s="328"/>
      <c r="BP324" s="328"/>
      <c r="BQ324" s="328"/>
      <c r="BR324" s="328"/>
      <c r="BS324" s="328"/>
      <c r="BT324" s="328"/>
      <c r="BU324" s="332"/>
      <c r="BV324" s="333"/>
      <c r="BW324" s="328"/>
      <c r="BX324" s="328"/>
      <c r="BY324" s="328"/>
      <c r="BZ324" s="328"/>
      <c r="CA324" s="328"/>
    </row>
    <row r="325" spans="1:79" ht="15.75" customHeight="1">
      <c r="A325" s="328"/>
      <c r="B325" s="328"/>
      <c r="C325" s="328"/>
      <c r="D325" s="328"/>
      <c r="E325" s="328"/>
      <c r="F325" s="328"/>
      <c r="G325" s="328"/>
      <c r="H325" s="328"/>
      <c r="I325" s="328"/>
      <c r="J325" s="328"/>
      <c r="K325" s="328"/>
      <c r="L325" s="328"/>
      <c r="M325" s="328"/>
      <c r="N325" s="328"/>
      <c r="O325" s="328"/>
      <c r="P325" s="328"/>
      <c r="Q325" s="328"/>
      <c r="R325" s="328"/>
      <c r="S325" s="328"/>
      <c r="T325" s="328"/>
      <c r="U325" s="328"/>
      <c r="V325" s="328"/>
      <c r="W325" s="328"/>
      <c r="X325" s="328"/>
      <c r="Y325" s="328"/>
      <c r="Z325" s="328"/>
      <c r="AA325" s="328"/>
      <c r="AB325" s="328"/>
      <c r="AC325" s="328"/>
      <c r="AD325" s="328"/>
      <c r="AE325" s="328"/>
      <c r="AF325" s="328"/>
      <c r="AG325" s="328"/>
      <c r="AH325" s="328"/>
      <c r="AI325" s="328"/>
      <c r="AJ325" s="328"/>
      <c r="AK325" s="328"/>
      <c r="AL325" s="328"/>
      <c r="AM325" s="328"/>
      <c r="AN325" s="328"/>
      <c r="AO325" s="328"/>
      <c r="AP325" s="328"/>
      <c r="AQ325" s="328"/>
      <c r="AR325" s="328"/>
      <c r="AS325" s="328"/>
      <c r="AT325" s="328"/>
      <c r="AU325" s="328"/>
      <c r="AV325" s="328"/>
      <c r="AW325" s="328"/>
      <c r="AX325" s="328"/>
      <c r="AY325" s="328"/>
      <c r="AZ325" s="328"/>
      <c r="BA325" s="328"/>
      <c r="BB325" s="328"/>
      <c r="BC325" s="328"/>
      <c r="BD325" s="328"/>
      <c r="BE325" s="328"/>
      <c r="BF325" s="328"/>
      <c r="BG325" s="328"/>
      <c r="BH325" s="328"/>
      <c r="BI325" s="328"/>
      <c r="BJ325" s="328"/>
      <c r="BK325" s="328"/>
      <c r="BL325" s="328"/>
      <c r="BM325" s="328"/>
      <c r="BN325" s="328"/>
      <c r="BO325" s="328"/>
      <c r="BP325" s="328"/>
      <c r="BQ325" s="328"/>
      <c r="BR325" s="328"/>
      <c r="BS325" s="328"/>
      <c r="BT325" s="328"/>
      <c r="BU325" s="332"/>
      <c r="BV325" s="333"/>
      <c r="BW325" s="328"/>
      <c r="BX325" s="328"/>
      <c r="BY325" s="328"/>
      <c r="BZ325" s="328"/>
      <c r="CA325" s="328"/>
    </row>
    <row r="326" spans="1:79" ht="15.75" customHeight="1">
      <c r="A326" s="328"/>
      <c r="B326" s="328"/>
      <c r="C326" s="328"/>
      <c r="D326" s="328"/>
      <c r="E326" s="328"/>
      <c r="F326" s="328"/>
      <c r="G326" s="328"/>
      <c r="H326" s="328"/>
      <c r="I326" s="328"/>
      <c r="J326" s="328"/>
      <c r="K326" s="328"/>
      <c r="L326" s="328"/>
      <c r="M326" s="328"/>
      <c r="N326" s="328"/>
      <c r="O326" s="328"/>
      <c r="P326" s="328"/>
      <c r="Q326" s="328"/>
      <c r="R326" s="328"/>
      <c r="S326" s="328"/>
      <c r="T326" s="328"/>
      <c r="U326" s="328"/>
      <c r="V326" s="328"/>
      <c r="W326" s="328"/>
      <c r="X326" s="328"/>
      <c r="Y326" s="328"/>
      <c r="Z326" s="328"/>
      <c r="AA326" s="328"/>
      <c r="AB326" s="328"/>
      <c r="AC326" s="328"/>
      <c r="AD326" s="328"/>
      <c r="AE326" s="328"/>
      <c r="AF326" s="328"/>
      <c r="AG326" s="328"/>
      <c r="AH326" s="328"/>
      <c r="AI326" s="328"/>
      <c r="AJ326" s="328"/>
      <c r="AK326" s="328"/>
      <c r="AL326" s="328"/>
      <c r="AM326" s="328"/>
      <c r="AN326" s="328"/>
      <c r="AO326" s="328"/>
      <c r="AP326" s="328"/>
      <c r="AQ326" s="328"/>
      <c r="AR326" s="328"/>
      <c r="AS326" s="328"/>
      <c r="AT326" s="328"/>
      <c r="AU326" s="328"/>
      <c r="AV326" s="328"/>
      <c r="AW326" s="328"/>
      <c r="AX326" s="328"/>
      <c r="AY326" s="328"/>
      <c r="AZ326" s="328"/>
      <c r="BA326" s="328"/>
      <c r="BB326" s="328"/>
      <c r="BC326" s="328"/>
      <c r="BD326" s="328"/>
      <c r="BE326" s="328"/>
      <c r="BF326" s="328"/>
      <c r="BG326" s="328"/>
      <c r="BH326" s="328"/>
      <c r="BI326" s="328"/>
      <c r="BJ326" s="328"/>
      <c r="BK326" s="328"/>
      <c r="BL326" s="328"/>
      <c r="BM326" s="328"/>
      <c r="BN326" s="328"/>
      <c r="BO326" s="328"/>
      <c r="BP326" s="328"/>
      <c r="BQ326" s="328"/>
      <c r="BR326" s="328"/>
      <c r="BS326" s="328"/>
      <c r="BT326" s="328"/>
      <c r="BU326" s="332"/>
      <c r="BV326" s="333"/>
      <c r="BW326" s="328"/>
      <c r="BX326" s="328"/>
      <c r="BY326" s="328"/>
      <c r="BZ326" s="328"/>
      <c r="CA326" s="328"/>
    </row>
    <row r="327" spans="1:79" ht="15.75" customHeight="1">
      <c r="A327" s="328"/>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F327" s="328"/>
      <c r="AG327" s="328"/>
      <c r="AH327" s="328"/>
      <c r="AI327" s="328"/>
      <c r="AJ327" s="328"/>
      <c r="AK327" s="328"/>
      <c r="AL327" s="328"/>
      <c r="AM327" s="328"/>
      <c r="AN327" s="328"/>
      <c r="AO327" s="328"/>
      <c r="AP327" s="328"/>
      <c r="AQ327" s="328"/>
      <c r="AR327" s="328"/>
      <c r="AS327" s="328"/>
      <c r="AT327" s="328"/>
      <c r="AU327" s="328"/>
      <c r="AV327" s="328"/>
      <c r="AW327" s="328"/>
      <c r="AX327" s="328"/>
      <c r="AY327" s="328"/>
      <c r="AZ327" s="328"/>
      <c r="BA327" s="328"/>
      <c r="BB327" s="328"/>
      <c r="BC327" s="328"/>
      <c r="BD327" s="328"/>
      <c r="BE327" s="328"/>
      <c r="BF327" s="328"/>
      <c r="BG327" s="328"/>
      <c r="BH327" s="328"/>
      <c r="BI327" s="328"/>
      <c r="BJ327" s="328"/>
      <c r="BK327" s="328"/>
      <c r="BL327" s="328"/>
      <c r="BM327" s="328"/>
      <c r="BN327" s="328"/>
      <c r="BO327" s="328"/>
      <c r="BP327" s="328"/>
      <c r="BQ327" s="328"/>
      <c r="BR327" s="328"/>
      <c r="BS327" s="328"/>
      <c r="BT327" s="328"/>
      <c r="BU327" s="332"/>
      <c r="BV327" s="333"/>
      <c r="BW327" s="328"/>
      <c r="BX327" s="328"/>
      <c r="BY327" s="328"/>
      <c r="BZ327" s="328"/>
      <c r="CA327" s="328"/>
    </row>
    <row r="328" spans="1:79" ht="15.75" customHeight="1">
      <c r="A328" s="328"/>
      <c r="B328" s="328"/>
      <c r="C328" s="328"/>
      <c r="D328" s="328"/>
      <c r="E328" s="328"/>
      <c r="F328" s="328"/>
      <c r="G328" s="328"/>
      <c r="H328" s="328"/>
      <c r="I328" s="328"/>
      <c r="J328" s="328"/>
      <c r="K328" s="328"/>
      <c r="L328" s="328"/>
      <c r="M328" s="328"/>
      <c r="N328" s="328"/>
      <c r="O328" s="328"/>
      <c r="P328" s="328"/>
      <c r="Q328" s="328"/>
      <c r="R328" s="328"/>
      <c r="S328" s="328"/>
      <c r="T328" s="328"/>
      <c r="U328" s="328"/>
      <c r="V328" s="328"/>
      <c r="W328" s="328"/>
      <c r="X328" s="328"/>
      <c r="Y328" s="328"/>
      <c r="Z328" s="328"/>
      <c r="AA328" s="328"/>
      <c r="AB328" s="328"/>
      <c r="AC328" s="328"/>
      <c r="AD328" s="328"/>
      <c r="AE328" s="328"/>
      <c r="AF328" s="328"/>
      <c r="AG328" s="328"/>
      <c r="AH328" s="328"/>
      <c r="AI328" s="328"/>
      <c r="AJ328" s="328"/>
      <c r="AK328" s="328"/>
      <c r="AL328" s="328"/>
      <c r="AM328" s="328"/>
      <c r="AN328" s="328"/>
      <c r="AO328" s="328"/>
      <c r="AP328" s="328"/>
      <c r="AQ328" s="328"/>
      <c r="AR328" s="328"/>
      <c r="AS328" s="328"/>
      <c r="AT328" s="328"/>
      <c r="AU328" s="328"/>
      <c r="AV328" s="328"/>
      <c r="AW328" s="328"/>
      <c r="AX328" s="328"/>
      <c r="AY328" s="328"/>
      <c r="AZ328" s="328"/>
      <c r="BA328" s="328"/>
      <c r="BB328" s="328"/>
      <c r="BC328" s="328"/>
      <c r="BD328" s="328"/>
      <c r="BE328" s="328"/>
      <c r="BF328" s="328"/>
      <c r="BG328" s="328"/>
      <c r="BH328" s="328"/>
      <c r="BI328" s="328"/>
      <c r="BJ328" s="328"/>
      <c r="BK328" s="328"/>
      <c r="BL328" s="328"/>
      <c r="BM328" s="328"/>
      <c r="BN328" s="328"/>
      <c r="BO328" s="328"/>
      <c r="BP328" s="328"/>
      <c r="BQ328" s="328"/>
      <c r="BR328" s="328"/>
      <c r="BS328" s="328"/>
      <c r="BT328" s="328"/>
      <c r="BU328" s="332"/>
      <c r="BV328" s="333"/>
      <c r="BW328" s="328"/>
      <c r="BX328" s="328"/>
      <c r="BY328" s="328"/>
      <c r="BZ328" s="328"/>
      <c r="CA328" s="328"/>
    </row>
    <row r="329" spans="1:79" ht="15.75" customHeight="1">
      <c r="A329" s="328"/>
      <c r="B329" s="328"/>
      <c r="C329" s="328"/>
      <c r="D329" s="328"/>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328"/>
      <c r="AC329" s="328"/>
      <c r="AD329" s="328"/>
      <c r="AE329" s="328"/>
      <c r="AF329" s="328"/>
      <c r="AG329" s="328"/>
      <c r="AH329" s="328"/>
      <c r="AI329" s="328"/>
      <c r="AJ329" s="328"/>
      <c r="AK329" s="328"/>
      <c r="AL329" s="328"/>
      <c r="AM329" s="328"/>
      <c r="AN329" s="328"/>
      <c r="AO329" s="328"/>
      <c r="AP329" s="328"/>
      <c r="AQ329" s="328"/>
      <c r="AR329" s="328"/>
      <c r="AS329" s="328"/>
      <c r="AT329" s="328"/>
      <c r="AU329" s="328"/>
      <c r="AV329" s="328"/>
      <c r="AW329" s="328"/>
      <c r="AX329" s="328"/>
      <c r="AY329" s="328"/>
      <c r="AZ329" s="328"/>
      <c r="BA329" s="328"/>
      <c r="BB329" s="328"/>
      <c r="BC329" s="328"/>
      <c r="BD329" s="328"/>
      <c r="BE329" s="328"/>
      <c r="BF329" s="328"/>
      <c r="BG329" s="328"/>
      <c r="BH329" s="328"/>
      <c r="BI329" s="328"/>
      <c r="BJ329" s="328"/>
      <c r="BK329" s="328"/>
      <c r="BL329" s="328"/>
      <c r="BM329" s="328"/>
      <c r="BN329" s="328"/>
      <c r="BO329" s="328"/>
      <c r="BP329" s="328"/>
      <c r="BQ329" s="328"/>
      <c r="BR329" s="328"/>
      <c r="BS329" s="328"/>
      <c r="BT329" s="328"/>
      <c r="BU329" s="332"/>
      <c r="BV329" s="333"/>
      <c r="BW329" s="328"/>
      <c r="BX329" s="328"/>
      <c r="BY329" s="328"/>
      <c r="BZ329" s="328"/>
      <c r="CA329" s="328"/>
    </row>
    <row r="330" spans="1:79" ht="15.75" customHeight="1">
      <c r="A330" s="328"/>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328"/>
      <c r="AE330" s="328"/>
      <c r="AF330" s="328"/>
      <c r="AG330" s="328"/>
      <c r="AH330" s="328"/>
      <c r="AI330" s="328"/>
      <c r="AJ330" s="328"/>
      <c r="AK330" s="328"/>
      <c r="AL330" s="328"/>
      <c r="AM330" s="328"/>
      <c r="AN330" s="328"/>
      <c r="AO330" s="328"/>
      <c r="AP330" s="328"/>
      <c r="AQ330" s="328"/>
      <c r="AR330" s="328"/>
      <c r="AS330" s="328"/>
      <c r="AT330" s="328"/>
      <c r="AU330" s="328"/>
      <c r="AV330" s="328"/>
      <c r="AW330" s="328"/>
      <c r="AX330" s="328"/>
      <c r="AY330" s="328"/>
      <c r="AZ330" s="328"/>
      <c r="BA330" s="328"/>
      <c r="BB330" s="328"/>
      <c r="BC330" s="328"/>
      <c r="BD330" s="328"/>
      <c r="BE330" s="328"/>
      <c r="BF330" s="328"/>
      <c r="BG330" s="328"/>
      <c r="BH330" s="328"/>
      <c r="BI330" s="328"/>
      <c r="BJ330" s="328"/>
      <c r="BK330" s="328"/>
      <c r="BL330" s="328"/>
      <c r="BM330" s="328"/>
      <c r="BN330" s="328"/>
      <c r="BO330" s="328"/>
      <c r="BP330" s="328"/>
      <c r="BQ330" s="328"/>
      <c r="BR330" s="328"/>
      <c r="BS330" s="328"/>
      <c r="BT330" s="328"/>
      <c r="BU330" s="332"/>
      <c r="BV330" s="333"/>
      <c r="BW330" s="328"/>
      <c r="BX330" s="328"/>
      <c r="BY330" s="328"/>
      <c r="BZ330" s="328"/>
      <c r="CA330" s="328"/>
    </row>
    <row r="331" spans="1:79" ht="15.75" customHeight="1">
      <c r="A331" s="328"/>
      <c r="B331" s="328"/>
      <c r="C331" s="328"/>
      <c r="D331" s="328"/>
      <c r="E331" s="328"/>
      <c r="F331" s="328"/>
      <c r="G331" s="328"/>
      <c r="H331" s="328"/>
      <c r="I331" s="328"/>
      <c r="J331" s="328"/>
      <c r="K331" s="328"/>
      <c r="L331" s="328"/>
      <c r="M331" s="328"/>
      <c r="N331" s="328"/>
      <c r="O331" s="328"/>
      <c r="P331" s="328"/>
      <c r="Q331" s="328"/>
      <c r="R331" s="328"/>
      <c r="S331" s="328"/>
      <c r="T331" s="328"/>
      <c r="U331" s="328"/>
      <c r="V331" s="328"/>
      <c r="W331" s="328"/>
      <c r="X331" s="328"/>
      <c r="Y331" s="328"/>
      <c r="Z331" s="328"/>
      <c r="AA331" s="328"/>
      <c r="AB331" s="328"/>
      <c r="AC331" s="328"/>
      <c r="AD331" s="328"/>
      <c r="AE331" s="328"/>
      <c r="AF331" s="328"/>
      <c r="AG331" s="328"/>
      <c r="AH331" s="328"/>
      <c r="AI331" s="328"/>
      <c r="AJ331" s="328"/>
      <c r="AK331" s="328"/>
      <c r="AL331" s="328"/>
      <c r="AM331" s="328"/>
      <c r="AN331" s="328"/>
      <c r="AO331" s="328"/>
      <c r="AP331" s="328"/>
      <c r="AQ331" s="328"/>
      <c r="AR331" s="328"/>
      <c r="AS331" s="328"/>
      <c r="AT331" s="328"/>
      <c r="AU331" s="328"/>
      <c r="AV331" s="328"/>
      <c r="AW331" s="328"/>
      <c r="AX331" s="328"/>
      <c r="AY331" s="328"/>
      <c r="AZ331" s="328"/>
      <c r="BA331" s="328"/>
      <c r="BB331" s="328"/>
      <c r="BC331" s="328"/>
      <c r="BD331" s="328"/>
      <c r="BE331" s="328"/>
      <c r="BF331" s="328"/>
      <c r="BG331" s="328"/>
      <c r="BH331" s="328"/>
      <c r="BI331" s="328"/>
      <c r="BJ331" s="328"/>
      <c r="BK331" s="328"/>
      <c r="BL331" s="328"/>
      <c r="BM331" s="328"/>
      <c r="BN331" s="328"/>
      <c r="BO331" s="328"/>
      <c r="BP331" s="328"/>
      <c r="BQ331" s="328"/>
      <c r="BR331" s="328"/>
      <c r="BS331" s="328"/>
      <c r="BT331" s="328"/>
      <c r="BU331" s="332"/>
      <c r="BV331" s="333"/>
      <c r="BW331" s="328"/>
      <c r="BX331" s="328"/>
      <c r="BY331" s="328"/>
      <c r="BZ331" s="328"/>
      <c r="CA331" s="328"/>
    </row>
    <row r="332" spans="1:79" ht="15.75" customHeight="1">
      <c r="A332" s="328"/>
      <c r="B332" s="328"/>
      <c r="C332" s="328"/>
      <c r="D332" s="328"/>
      <c r="E332" s="328"/>
      <c r="F332" s="328"/>
      <c r="G332" s="328"/>
      <c r="H332" s="328"/>
      <c r="I332" s="328"/>
      <c r="J332" s="328"/>
      <c r="K332" s="328"/>
      <c r="L332" s="328"/>
      <c r="M332" s="328"/>
      <c r="N332" s="328"/>
      <c r="O332" s="328"/>
      <c r="P332" s="328"/>
      <c r="Q332" s="328"/>
      <c r="R332" s="328"/>
      <c r="S332" s="328"/>
      <c r="T332" s="328"/>
      <c r="U332" s="328"/>
      <c r="V332" s="328"/>
      <c r="W332" s="328"/>
      <c r="X332" s="328"/>
      <c r="Y332" s="328"/>
      <c r="Z332" s="328"/>
      <c r="AA332" s="328"/>
      <c r="AB332" s="328"/>
      <c r="AC332" s="328"/>
      <c r="AD332" s="328"/>
      <c r="AE332" s="328"/>
      <c r="AF332" s="328"/>
      <c r="AG332" s="328"/>
      <c r="AH332" s="328"/>
      <c r="AI332" s="328"/>
      <c r="AJ332" s="328"/>
      <c r="AK332" s="328"/>
      <c r="AL332" s="328"/>
      <c r="AM332" s="328"/>
      <c r="AN332" s="328"/>
      <c r="AO332" s="328"/>
      <c r="AP332" s="328"/>
      <c r="AQ332" s="328"/>
      <c r="AR332" s="328"/>
      <c r="AS332" s="328"/>
      <c r="AT332" s="328"/>
      <c r="AU332" s="328"/>
      <c r="AV332" s="328"/>
      <c r="AW332" s="328"/>
      <c r="AX332" s="328"/>
      <c r="AY332" s="328"/>
      <c r="AZ332" s="328"/>
      <c r="BA332" s="328"/>
      <c r="BB332" s="328"/>
      <c r="BC332" s="328"/>
      <c r="BD332" s="328"/>
      <c r="BE332" s="328"/>
      <c r="BF332" s="328"/>
      <c r="BG332" s="328"/>
      <c r="BH332" s="328"/>
      <c r="BI332" s="328"/>
      <c r="BJ332" s="328"/>
      <c r="BK332" s="328"/>
      <c r="BL332" s="328"/>
      <c r="BM332" s="328"/>
      <c r="BN332" s="328"/>
      <c r="BO332" s="328"/>
      <c r="BP332" s="328"/>
      <c r="BQ332" s="328"/>
      <c r="BR332" s="328"/>
      <c r="BS332" s="328"/>
      <c r="BT332" s="328"/>
      <c r="BU332" s="332"/>
      <c r="BV332" s="333"/>
      <c r="BW332" s="328"/>
      <c r="BX332" s="328"/>
      <c r="BY332" s="328"/>
      <c r="BZ332" s="328"/>
      <c r="CA332" s="328"/>
    </row>
    <row r="333" spans="1:79" ht="15.75" customHeight="1">
      <c r="A333" s="328"/>
      <c r="B333" s="328"/>
      <c r="C333" s="328"/>
      <c r="D333" s="328"/>
      <c r="E333" s="328"/>
      <c r="F333" s="328"/>
      <c r="G333" s="328"/>
      <c r="H333" s="328"/>
      <c r="I333" s="328"/>
      <c r="J333" s="328"/>
      <c r="K333" s="328"/>
      <c r="L333" s="328"/>
      <c r="M333" s="328"/>
      <c r="N333" s="328"/>
      <c r="O333" s="328"/>
      <c r="P333" s="328"/>
      <c r="Q333" s="328"/>
      <c r="R333" s="328"/>
      <c r="S333" s="328"/>
      <c r="T333" s="328"/>
      <c r="U333" s="328"/>
      <c r="V333" s="328"/>
      <c r="W333" s="328"/>
      <c r="X333" s="328"/>
      <c r="Y333" s="328"/>
      <c r="Z333" s="328"/>
      <c r="AA333" s="328"/>
      <c r="AB333" s="328"/>
      <c r="AC333" s="328"/>
      <c r="AD333" s="328"/>
      <c r="AE333" s="328"/>
      <c r="AF333" s="328"/>
      <c r="AG333" s="328"/>
      <c r="AH333" s="328"/>
      <c r="AI333" s="328"/>
      <c r="AJ333" s="328"/>
      <c r="AK333" s="328"/>
      <c r="AL333" s="328"/>
      <c r="AM333" s="328"/>
      <c r="AN333" s="328"/>
      <c r="AO333" s="328"/>
      <c r="AP333" s="328"/>
      <c r="AQ333" s="328"/>
      <c r="AR333" s="328"/>
      <c r="AS333" s="328"/>
      <c r="AT333" s="328"/>
      <c r="AU333" s="328"/>
      <c r="AV333" s="328"/>
      <c r="AW333" s="328"/>
      <c r="AX333" s="328"/>
      <c r="AY333" s="328"/>
      <c r="AZ333" s="328"/>
      <c r="BA333" s="328"/>
      <c r="BB333" s="328"/>
      <c r="BC333" s="328"/>
      <c r="BD333" s="328"/>
      <c r="BE333" s="328"/>
      <c r="BF333" s="328"/>
      <c r="BG333" s="328"/>
      <c r="BH333" s="328"/>
      <c r="BI333" s="328"/>
      <c r="BJ333" s="328"/>
      <c r="BK333" s="328"/>
      <c r="BL333" s="328"/>
      <c r="BM333" s="328"/>
      <c r="BN333" s="328"/>
      <c r="BO333" s="328"/>
      <c r="BP333" s="328"/>
      <c r="BQ333" s="328"/>
      <c r="BR333" s="328"/>
      <c r="BS333" s="328"/>
      <c r="BT333" s="328"/>
      <c r="BU333" s="332"/>
      <c r="BV333" s="333"/>
      <c r="BW333" s="328"/>
      <c r="BX333" s="328"/>
      <c r="BY333" s="328"/>
      <c r="BZ333" s="328"/>
      <c r="CA333" s="328"/>
    </row>
    <row r="334" spans="1:79" ht="15.75" customHeight="1">
      <c r="A334" s="328"/>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328"/>
      <c r="AF334" s="328"/>
      <c r="AG334" s="328"/>
      <c r="AH334" s="328"/>
      <c r="AI334" s="328"/>
      <c r="AJ334" s="328"/>
      <c r="AK334" s="328"/>
      <c r="AL334" s="328"/>
      <c r="AM334" s="328"/>
      <c r="AN334" s="328"/>
      <c r="AO334" s="328"/>
      <c r="AP334" s="328"/>
      <c r="AQ334" s="328"/>
      <c r="AR334" s="328"/>
      <c r="AS334" s="328"/>
      <c r="AT334" s="328"/>
      <c r="AU334" s="328"/>
      <c r="AV334" s="328"/>
      <c r="AW334" s="328"/>
      <c r="AX334" s="328"/>
      <c r="AY334" s="328"/>
      <c r="AZ334" s="328"/>
      <c r="BA334" s="328"/>
      <c r="BB334" s="328"/>
      <c r="BC334" s="328"/>
      <c r="BD334" s="328"/>
      <c r="BE334" s="328"/>
      <c r="BF334" s="328"/>
      <c r="BG334" s="328"/>
      <c r="BH334" s="328"/>
      <c r="BI334" s="328"/>
      <c r="BJ334" s="328"/>
      <c r="BK334" s="328"/>
      <c r="BL334" s="328"/>
      <c r="BM334" s="328"/>
      <c r="BN334" s="328"/>
      <c r="BO334" s="328"/>
      <c r="BP334" s="328"/>
      <c r="BQ334" s="328"/>
      <c r="BR334" s="328"/>
      <c r="BS334" s="328"/>
      <c r="BT334" s="328"/>
      <c r="BU334" s="332"/>
      <c r="BV334" s="333"/>
      <c r="BW334" s="328"/>
      <c r="BX334" s="328"/>
      <c r="BY334" s="328"/>
      <c r="BZ334" s="328"/>
      <c r="CA334" s="328"/>
    </row>
    <row r="335" spans="1:79" ht="15.75" customHeight="1">
      <c r="A335" s="328"/>
      <c r="B335" s="328"/>
      <c r="C335" s="328"/>
      <c r="D335" s="328"/>
      <c r="E335" s="328"/>
      <c r="F335" s="328"/>
      <c r="G335" s="328"/>
      <c r="H335" s="328"/>
      <c r="I335" s="328"/>
      <c r="J335" s="328"/>
      <c r="K335" s="328"/>
      <c r="L335" s="328"/>
      <c r="M335" s="328"/>
      <c r="N335" s="328"/>
      <c r="O335" s="328"/>
      <c r="P335" s="328"/>
      <c r="Q335" s="328"/>
      <c r="R335" s="328"/>
      <c r="S335" s="328"/>
      <c r="T335" s="328"/>
      <c r="U335" s="328"/>
      <c r="V335" s="328"/>
      <c r="W335" s="328"/>
      <c r="X335" s="328"/>
      <c r="Y335" s="328"/>
      <c r="Z335" s="328"/>
      <c r="AA335" s="328"/>
      <c r="AB335" s="328"/>
      <c r="AC335" s="328"/>
      <c r="AD335" s="328"/>
      <c r="AE335" s="328"/>
      <c r="AF335" s="328"/>
      <c r="AG335" s="328"/>
      <c r="AH335" s="328"/>
      <c r="AI335" s="328"/>
      <c r="AJ335" s="328"/>
      <c r="AK335" s="328"/>
      <c r="AL335" s="328"/>
      <c r="AM335" s="328"/>
      <c r="AN335" s="328"/>
      <c r="AO335" s="328"/>
      <c r="AP335" s="328"/>
      <c r="AQ335" s="328"/>
      <c r="AR335" s="328"/>
      <c r="AS335" s="328"/>
      <c r="AT335" s="328"/>
      <c r="AU335" s="328"/>
      <c r="AV335" s="328"/>
      <c r="AW335" s="328"/>
      <c r="AX335" s="328"/>
      <c r="AY335" s="328"/>
      <c r="AZ335" s="328"/>
      <c r="BA335" s="328"/>
      <c r="BB335" s="328"/>
      <c r="BC335" s="328"/>
      <c r="BD335" s="328"/>
      <c r="BE335" s="328"/>
      <c r="BF335" s="328"/>
      <c r="BG335" s="328"/>
      <c r="BH335" s="328"/>
      <c r="BI335" s="328"/>
      <c r="BJ335" s="328"/>
      <c r="BK335" s="328"/>
      <c r="BL335" s="328"/>
      <c r="BM335" s="328"/>
      <c r="BN335" s="328"/>
      <c r="BO335" s="328"/>
      <c r="BP335" s="328"/>
      <c r="BQ335" s="328"/>
      <c r="BR335" s="328"/>
      <c r="BS335" s="328"/>
      <c r="BT335" s="328"/>
      <c r="BU335" s="332"/>
      <c r="BV335" s="333"/>
      <c r="BW335" s="328"/>
      <c r="BX335" s="328"/>
      <c r="BY335" s="328"/>
      <c r="BZ335" s="328"/>
      <c r="CA335" s="328"/>
    </row>
    <row r="336" spans="1:79" ht="15.75" customHeight="1">
      <c r="A336" s="328"/>
      <c r="B336" s="328"/>
      <c r="C336" s="328"/>
      <c r="D336" s="328"/>
      <c r="E336" s="328"/>
      <c r="F336" s="328"/>
      <c r="G336" s="328"/>
      <c r="H336" s="328"/>
      <c r="I336" s="328"/>
      <c r="J336" s="328"/>
      <c r="K336" s="328"/>
      <c r="L336" s="328"/>
      <c r="M336" s="328"/>
      <c r="N336" s="328"/>
      <c r="O336" s="328"/>
      <c r="P336" s="328"/>
      <c r="Q336" s="328"/>
      <c r="R336" s="328"/>
      <c r="S336" s="328"/>
      <c r="T336" s="328"/>
      <c r="U336" s="328"/>
      <c r="V336" s="328"/>
      <c r="W336" s="328"/>
      <c r="X336" s="328"/>
      <c r="Y336" s="328"/>
      <c r="Z336" s="328"/>
      <c r="AA336" s="328"/>
      <c r="AB336" s="328"/>
      <c r="AC336" s="328"/>
      <c r="AD336" s="328"/>
      <c r="AE336" s="328"/>
      <c r="AF336" s="328"/>
      <c r="AG336" s="328"/>
      <c r="AH336" s="328"/>
      <c r="AI336" s="328"/>
      <c r="AJ336" s="328"/>
      <c r="AK336" s="328"/>
      <c r="AL336" s="328"/>
      <c r="AM336" s="328"/>
      <c r="AN336" s="328"/>
      <c r="AO336" s="328"/>
      <c r="AP336" s="328"/>
      <c r="AQ336" s="328"/>
      <c r="AR336" s="328"/>
      <c r="AS336" s="328"/>
      <c r="AT336" s="328"/>
      <c r="AU336" s="328"/>
      <c r="AV336" s="328"/>
      <c r="AW336" s="328"/>
      <c r="AX336" s="328"/>
      <c r="AY336" s="328"/>
      <c r="AZ336" s="328"/>
      <c r="BA336" s="328"/>
      <c r="BB336" s="328"/>
      <c r="BC336" s="328"/>
      <c r="BD336" s="328"/>
      <c r="BE336" s="328"/>
      <c r="BF336" s="328"/>
      <c r="BG336" s="328"/>
      <c r="BH336" s="328"/>
      <c r="BI336" s="328"/>
      <c r="BJ336" s="328"/>
      <c r="BK336" s="328"/>
      <c r="BL336" s="328"/>
      <c r="BM336" s="328"/>
      <c r="BN336" s="328"/>
      <c r="BO336" s="328"/>
      <c r="BP336" s="328"/>
      <c r="BQ336" s="328"/>
      <c r="BR336" s="328"/>
      <c r="BS336" s="328"/>
      <c r="BT336" s="328"/>
      <c r="BU336" s="332"/>
      <c r="BV336" s="333"/>
      <c r="BW336" s="328"/>
      <c r="BX336" s="328"/>
      <c r="BY336" s="328"/>
      <c r="BZ336" s="328"/>
      <c r="CA336" s="328"/>
    </row>
    <row r="337" spans="1:79" ht="15.75" customHeight="1">
      <c r="A337" s="328"/>
      <c r="B337" s="328"/>
      <c r="C337" s="328"/>
      <c r="D337" s="328"/>
      <c r="E337" s="328"/>
      <c r="F337" s="328"/>
      <c r="G337" s="328"/>
      <c r="H337" s="328"/>
      <c r="I337" s="328"/>
      <c r="J337" s="328"/>
      <c r="K337" s="328"/>
      <c r="L337" s="328"/>
      <c r="M337" s="328"/>
      <c r="N337" s="328"/>
      <c r="O337" s="328"/>
      <c r="P337" s="328"/>
      <c r="Q337" s="328"/>
      <c r="R337" s="328"/>
      <c r="S337" s="328"/>
      <c r="T337" s="328"/>
      <c r="U337" s="328"/>
      <c r="V337" s="328"/>
      <c r="W337" s="328"/>
      <c r="X337" s="328"/>
      <c r="Y337" s="328"/>
      <c r="Z337" s="328"/>
      <c r="AA337" s="328"/>
      <c r="AB337" s="328"/>
      <c r="AC337" s="328"/>
      <c r="AD337" s="328"/>
      <c r="AE337" s="328"/>
      <c r="AF337" s="328"/>
      <c r="AG337" s="328"/>
      <c r="AH337" s="328"/>
      <c r="AI337" s="328"/>
      <c r="AJ337" s="328"/>
      <c r="AK337" s="328"/>
      <c r="AL337" s="328"/>
      <c r="AM337" s="328"/>
      <c r="AN337" s="328"/>
      <c r="AO337" s="328"/>
      <c r="AP337" s="328"/>
      <c r="AQ337" s="328"/>
      <c r="AR337" s="328"/>
      <c r="AS337" s="328"/>
      <c r="AT337" s="328"/>
      <c r="AU337" s="328"/>
      <c r="AV337" s="328"/>
      <c r="AW337" s="328"/>
      <c r="AX337" s="328"/>
      <c r="AY337" s="328"/>
      <c r="AZ337" s="328"/>
      <c r="BA337" s="328"/>
      <c r="BB337" s="328"/>
      <c r="BC337" s="328"/>
      <c r="BD337" s="328"/>
      <c r="BE337" s="328"/>
      <c r="BF337" s="328"/>
      <c r="BG337" s="328"/>
      <c r="BH337" s="328"/>
      <c r="BI337" s="328"/>
      <c r="BJ337" s="328"/>
      <c r="BK337" s="328"/>
      <c r="BL337" s="328"/>
      <c r="BM337" s="328"/>
      <c r="BN337" s="328"/>
      <c r="BO337" s="328"/>
      <c r="BP337" s="328"/>
      <c r="BQ337" s="328"/>
      <c r="BR337" s="328"/>
      <c r="BS337" s="328"/>
      <c r="BT337" s="328"/>
      <c r="BU337" s="332"/>
      <c r="BV337" s="333"/>
      <c r="BW337" s="328"/>
      <c r="BX337" s="328"/>
      <c r="BY337" s="328"/>
      <c r="BZ337" s="328"/>
      <c r="CA337" s="328"/>
    </row>
    <row r="338" spans="1:79" ht="15.75" customHeight="1">
      <c r="A338" s="328"/>
      <c r="B338" s="328"/>
      <c r="C338" s="328"/>
      <c r="D338" s="328"/>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328"/>
      <c r="AC338" s="328"/>
      <c r="AD338" s="328"/>
      <c r="AE338" s="328"/>
      <c r="AF338" s="328"/>
      <c r="AG338" s="328"/>
      <c r="AH338" s="328"/>
      <c r="AI338" s="328"/>
      <c r="AJ338" s="328"/>
      <c r="AK338" s="328"/>
      <c r="AL338" s="328"/>
      <c r="AM338" s="328"/>
      <c r="AN338" s="328"/>
      <c r="AO338" s="328"/>
      <c r="AP338" s="328"/>
      <c r="AQ338" s="328"/>
      <c r="AR338" s="328"/>
      <c r="AS338" s="328"/>
      <c r="AT338" s="328"/>
      <c r="AU338" s="328"/>
      <c r="AV338" s="328"/>
      <c r="AW338" s="328"/>
      <c r="AX338" s="328"/>
      <c r="AY338" s="328"/>
      <c r="AZ338" s="328"/>
      <c r="BA338" s="328"/>
      <c r="BB338" s="328"/>
      <c r="BC338" s="328"/>
      <c r="BD338" s="328"/>
      <c r="BE338" s="328"/>
      <c r="BF338" s="328"/>
      <c r="BG338" s="328"/>
      <c r="BH338" s="328"/>
      <c r="BI338" s="328"/>
      <c r="BJ338" s="328"/>
      <c r="BK338" s="328"/>
      <c r="BL338" s="328"/>
      <c r="BM338" s="328"/>
      <c r="BN338" s="328"/>
      <c r="BO338" s="328"/>
      <c r="BP338" s="328"/>
      <c r="BQ338" s="328"/>
      <c r="BR338" s="328"/>
      <c r="BS338" s="328"/>
      <c r="BT338" s="328"/>
      <c r="BU338" s="332"/>
      <c r="BV338" s="333"/>
      <c r="BW338" s="328"/>
      <c r="BX338" s="328"/>
      <c r="BY338" s="328"/>
      <c r="BZ338" s="328"/>
      <c r="CA338" s="328"/>
    </row>
    <row r="339" spans="1:79" ht="15.75" customHeight="1">
      <c r="A339" s="328"/>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328"/>
      <c r="AF339" s="328"/>
      <c r="AG339" s="328"/>
      <c r="AH339" s="328"/>
      <c r="AI339" s="328"/>
      <c r="AJ339" s="328"/>
      <c r="AK339" s="328"/>
      <c r="AL339" s="328"/>
      <c r="AM339" s="328"/>
      <c r="AN339" s="328"/>
      <c r="AO339" s="328"/>
      <c r="AP339" s="328"/>
      <c r="AQ339" s="328"/>
      <c r="AR339" s="328"/>
      <c r="AS339" s="328"/>
      <c r="AT339" s="328"/>
      <c r="AU339" s="328"/>
      <c r="AV339" s="328"/>
      <c r="AW339" s="328"/>
      <c r="AX339" s="328"/>
      <c r="AY339" s="328"/>
      <c r="AZ339" s="328"/>
      <c r="BA339" s="328"/>
      <c r="BB339" s="328"/>
      <c r="BC339" s="328"/>
      <c r="BD339" s="328"/>
      <c r="BE339" s="328"/>
      <c r="BF339" s="328"/>
      <c r="BG339" s="328"/>
      <c r="BH339" s="328"/>
      <c r="BI339" s="328"/>
      <c r="BJ339" s="328"/>
      <c r="BK339" s="328"/>
      <c r="BL339" s="328"/>
      <c r="BM339" s="328"/>
      <c r="BN339" s="328"/>
      <c r="BO339" s="328"/>
      <c r="BP339" s="328"/>
      <c r="BQ339" s="328"/>
      <c r="BR339" s="328"/>
      <c r="BS339" s="328"/>
      <c r="BT339" s="328"/>
      <c r="BU339" s="332"/>
      <c r="BV339" s="333"/>
      <c r="BW339" s="328"/>
      <c r="BX339" s="328"/>
      <c r="BY339" s="328"/>
      <c r="BZ339" s="328"/>
      <c r="CA339" s="328"/>
    </row>
    <row r="340" spans="1:79" ht="15.75" customHeight="1">
      <c r="A340" s="328"/>
      <c r="B340" s="328"/>
      <c r="C340" s="328"/>
      <c r="D340" s="328"/>
      <c r="E340" s="328"/>
      <c r="F340" s="328"/>
      <c r="G340" s="328"/>
      <c r="H340" s="328"/>
      <c r="I340" s="328"/>
      <c r="J340" s="328"/>
      <c r="K340" s="328"/>
      <c r="L340" s="328"/>
      <c r="M340" s="328"/>
      <c r="N340" s="328"/>
      <c r="O340" s="328"/>
      <c r="P340" s="328"/>
      <c r="Q340" s="328"/>
      <c r="R340" s="328"/>
      <c r="S340" s="328"/>
      <c r="T340" s="328"/>
      <c r="U340" s="328"/>
      <c r="V340" s="328"/>
      <c r="W340" s="328"/>
      <c r="X340" s="328"/>
      <c r="Y340" s="328"/>
      <c r="Z340" s="328"/>
      <c r="AA340" s="328"/>
      <c r="AB340" s="328"/>
      <c r="AC340" s="328"/>
      <c r="AD340" s="328"/>
      <c r="AE340" s="328"/>
      <c r="AF340" s="328"/>
      <c r="AG340" s="328"/>
      <c r="AH340" s="328"/>
      <c r="AI340" s="328"/>
      <c r="AJ340" s="328"/>
      <c r="AK340" s="328"/>
      <c r="AL340" s="328"/>
      <c r="AM340" s="328"/>
      <c r="AN340" s="328"/>
      <c r="AO340" s="328"/>
      <c r="AP340" s="328"/>
      <c r="AQ340" s="328"/>
      <c r="AR340" s="328"/>
      <c r="AS340" s="328"/>
      <c r="AT340" s="328"/>
      <c r="AU340" s="328"/>
      <c r="AV340" s="328"/>
      <c r="AW340" s="328"/>
      <c r="AX340" s="328"/>
      <c r="AY340" s="328"/>
      <c r="AZ340" s="328"/>
      <c r="BA340" s="328"/>
      <c r="BB340" s="328"/>
      <c r="BC340" s="328"/>
      <c r="BD340" s="328"/>
      <c r="BE340" s="328"/>
      <c r="BF340" s="328"/>
      <c r="BG340" s="328"/>
      <c r="BH340" s="328"/>
      <c r="BI340" s="328"/>
      <c r="BJ340" s="328"/>
      <c r="BK340" s="328"/>
      <c r="BL340" s="328"/>
      <c r="BM340" s="328"/>
      <c r="BN340" s="328"/>
      <c r="BO340" s="328"/>
      <c r="BP340" s="328"/>
      <c r="BQ340" s="328"/>
      <c r="BR340" s="328"/>
      <c r="BS340" s="328"/>
      <c r="BT340" s="328"/>
      <c r="BU340" s="332"/>
      <c r="BV340" s="333"/>
      <c r="BW340" s="328"/>
      <c r="BX340" s="328"/>
      <c r="BY340" s="328"/>
      <c r="BZ340" s="328"/>
      <c r="CA340" s="328"/>
    </row>
    <row r="341" spans="1:79" ht="15.75" customHeight="1">
      <c r="A341" s="328"/>
      <c r="B341" s="328"/>
      <c r="C341" s="328"/>
      <c r="D341" s="328"/>
      <c r="E341" s="328"/>
      <c r="F341" s="328"/>
      <c r="G341" s="328"/>
      <c r="H341" s="328"/>
      <c r="I341" s="328"/>
      <c r="J341" s="328"/>
      <c r="K341" s="328"/>
      <c r="L341" s="328"/>
      <c r="M341" s="328"/>
      <c r="N341" s="328"/>
      <c r="O341" s="328"/>
      <c r="P341" s="328"/>
      <c r="Q341" s="328"/>
      <c r="R341" s="328"/>
      <c r="S341" s="328"/>
      <c r="T341" s="328"/>
      <c r="U341" s="328"/>
      <c r="V341" s="328"/>
      <c r="W341" s="328"/>
      <c r="X341" s="328"/>
      <c r="Y341" s="328"/>
      <c r="Z341" s="328"/>
      <c r="AA341" s="328"/>
      <c r="AB341" s="328"/>
      <c r="AC341" s="328"/>
      <c r="AD341" s="328"/>
      <c r="AE341" s="328"/>
      <c r="AF341" s="328"/>
      <c r="AG341" s="328"/>
      <c r="AH341" s="328"/>
      <c r="AI341" s="328"/>
      <c r="AJ341" s="328"/>
      <c r="AK341" s="328"/>
      <c r="AL341" s="328"/>
      <c r="AM341" s="328"/>
      <c r="AN341" s="328"/>
      <c r="AO341" s="328"/>
      <c r="AP341" s="328"/>
      <c r="AQ341" s="328"/>
      <c r="AR341" s="328"/>
      <c r="AS341" s="328"/>
      <c r="AT341" s="328"/>
      <c r="AU341" s="328"/>
      <c r="AV341" s="328"/>
      <c r="AW341" s="328"/>
      <c r="AX341" s="328"/>
      <c r="AY341" s="328"/>
      <c r="AZ341" s="328"/>
      <c r="BA341" s="328"/>
      <c r="BB341" s="328"/>
      <c r="BC341" s="328"/>
      <c r="BD341" s="328"/>
      <c r="BE341" s="328"/>
      <c r="BF341" s="328"/>
      <c r="BG341" s="328"/>
      <c r="BH341" s="328"/>
      <c r="BI341" s="328"/>
      <c r="BJ341" s="328"/>
      <c r="BK341" s="328"/>
      <c r="BL341" s="328"/>
      <c r="BM341" s="328"/>
      <c r="BN341" s="328"/>
      <c r="BO341" s="328"/>
      <c r="BP341" s="328"/>
      <c r="BQ341" s="328"/>
      <c r="BR341" s="328"/>
      <c r="BS341" s="328"/>
      <c r="BT341" s="328"/>
      <c r="BU341" s="332"/>
      <c r="BV341" s="333"/>
      <c r="BW341" s="328"/>
      <c r="BX341" s="328"/>
      <c r="BY341" s="328"/>
      <c r="BZ341" s="328"/>
      <c r="CA341" s="328"/>
    </row>
    <row r="342" spans="1:79" ht="15.75" customHeight="1">
      <c r="A342" s="328"/>
      <c r="B342" s="328"/>
      <c r="C342" s="328"/>
      <c r="D342" s="328"/>
      <c r="E342" s="328"/>
      <c r="F342" s="328"/>
      <c r="G342" s="328"/>
      <c r="H342" s="328"/>
      <c r="I342" s="328"/>
      <c r="J342" s="328"/>
      <c r="K342" s="328"/>
      <c r="L342" s="328"/>
      <c r="M342" s="328"/>
      <c r="N342" s="328"/>
      <c r="O342" s="328"/>
      <c r="P342" s="328"/>
      <c r="Q342" s="328"/>
      <c r="R342" s="328"/>
      <c r="S342" s="328"/>
      <c r="T342" s="328"/>
      <c r="U342" s="328"/>
      <c r="V342" s="328"/>
      <c r="W342" s="328"/>
      <c r="X342" s="328"/>
      <c r="Y342" s="328"/>
      <c r="Z342" s="328"/>
      <c r="AA342" s="328"/>
      <c r="AB342" s="328"/>
      <c r="AC342" s="328"/>
      <c r="AD342" s="328"/>
      <c r="AE342" s="328"/>
      <c r="AF342" s="328"/>
      <c r="AG342" s="328"/>
      <c r="AH342" s="328"/>
      <c r="AI342" s="328"/>
      <c r="AJ342" s="328"/>
      <c r="AK342" s="328"/>
      <c r="AL342" s="328"/>
      <c r="AM342" s="328"/>
      <c r="AN342" s="328"/>
      <c r="AO342" s="328"/>
      <c r="AP342" s="328"/>
      <c r="AQ342" s="328"/>
      <c r="AR342" s="328"/>
      <c r="AS342" s="328"/>
      <c r="AT342" s="328"/>
      <c r="AU342" s="328"/>
      <c r="AV342" s="328"/>
      <c r="AW342" s="328"/>
      <c r="AX342" s="328"/>
      <c r="AY342" s="328"/>
      <c r="AZ342" s="328"/>
      <c r="BA342" s="328"/>
      <c r="BB342" s="328"/>
      <c r="BC342" s="328"/>
      <c r="BD342" s="328"/>
      <c r="BE342" s="328"/>
      <c r="BF342" s="328"/>
      <c r="BG342" s="328"/>
      <c r="BH342" s="328"/>
      <c r="BI342" s="328"/>
      <c r="BJ342" s="328"/>
      <c r="BK342" s="328"/>
      <c r="BL342" s="328"/>
      <c r="BM342" s="328"/>
      <c r="BN342" s="328"/>
      <c r="BO342" s="328"/>
      <c r="BP342" s="328"/>
      <c r="BQ342" s="328"/>
      <c r="BR342" s="328"/>
      <c r="BS342" s="328"/>
      <c r="BT342" s="328"/>
      <c r="BU342" s="332"/>
      <c r="BV342" s="333"/>
      <c r="BW342" s="328"/>
      <c r="BX342" s="328"/>
      <c r="BY342" s="328"/>
      <c r="BZ342" s="328"/>
      <c r="CA342" s="328"/>
    </row>
    <row r="343" spans="1:79" ht="15.75" customHeight="1">
      <c r="A343" s="328"/>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328"/>
      <c r="AF343" s="328"/>
      <c r="AG343" s="328"/>
      <c r="AH343" s="328"/>
      <c r="AI343" s="328"/>
      <c r="AJ343" s="328"/>
      <c r="AK343" s="328"/>
      <c r="AL343" s="328"/>
      <c r="AM343" s="328"/>
      <c r="AN343" s="328"/>
      <c r="AO343" s="328"/>
      <c r="AP343" s="328"/>
      <c r="AQ343" s="328"/>
      <c r="AR343" s="328"/>
      <c r="AS343" s="328"/>
      <c r="AT343" s="328"/>
      <c r="AU343" s="328"/>
      <c r="AV343" s="328"/>
      <c r="AW343" s="328"/>
      <c r="AX343" s="328"/>
      <c r="AY343" s="328"/>
      <c r="AZ343" s="328"/>
      <c r="BA343" s="328"/>
      <c r="BB343" s="328"/>
      <c r="BC343" s="328"/>
      <c r="BD343" s="328"/>
      <c r="BE343" s="328"/>
      <c r="BF343" s="328"/>
      <c r="BG343" s="328"/>
      <c r="BH343" s="328"/>
      <c r="BI343" s="328"/>
      <c r="BJ343" s="328"/>
      <c r="BK343" s="328"/>
      <c r="BL343" s="328"/>
      <c r="BM343" s="328"/>
      <c r="BN343" s="328"/>
      <c r="BO343" s="328"/>
      <c r="BP343" s="328"/>
      <c r="BQ343" s="328"/>
      <c r="BR343" s="328"/>
      <c r="BS343" s="328"/>
      <c r="BT343" s="328"/>
      <c r="BU343" s="332"/>
      <c r="BV343" s="333"/>
      <c r="BW343" s="328"/>
      <c r="BX343" s="328"/>
      <c r="BY343" s="328"/>
      <c r="BZ343" s="328"/>
      <c r="CA343" s="328"/>
    </row>
    <row r="344" spans="1:79" ht="15.75" customHeight="1">
      <c r="A344" s="328"/>
      <c r="B344" s="328"/>
      <c r="C344" s="328"/>
      <c r="D344" s="328"/>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c r="AC344" s="328"/>
      <c r="AD344" s="328"/>
      <c r="AE344" s="328"/>
      <c r="AF344" s="328"/>
      <c r="AG344" s="328"/>
      <c r="AH344" s="328"/>
      <c r="AI344" s="328"/>
      <c r="AJ344" s="328"/>
      <c r="AK344" s="328"/>
      <c r="AL344" s="328"/>
      <c r="AM344" s="328"/>
      <c r="AN344" s="328"/>
      <c r="AO344" s="328"/>
      <c r="AP344" s="328"/>
      <c r="AQ344" s="328"/>
      <c r="AR344" s="328"/>
      <c r="AS344" s="328"/>
      <c r="AT344" s="328"/>
      <c r="AU344" s="328"/>
      <c r="AV344" s="328"/>
      <c r="AW344" s="328"/>
      <c r="AX344" s="328"/>
      <c r="AY344" s="328"/>
      <c r="AZ344" s="328"/>
      <c r="BA344" s="328"/>
      <c r="BB344" s="328"/>
      <c r="BC344" s="328"/>
      <c r="BD344" s="328"/>
      <c r="BE344" s="328"/>
      <c r="BF344" s="328"/>
      <c r="BG344" s="328"/>
      <c r="BH344" s="328"/>
      <c r="BI344" s="328"/>
      <c r="BJ344" s="328"/>
      <c r="BK344" s="328"/>
      <c r="BL344" s="328"/>
      <c r="BM344" s="328"/>
      <c r="BN344" s="328"/>
      <c r="BO344" s="328"/>
      <c r="BP344" s="328"/>
      <c r="BQ344" s="328"/>
      <c r="BR344" s="328"/>
      <c r="BS344" s="328"/>
      <c r="BT344" s="328"/>
      <c r="BU344" s="332"/>
      <c r="BV344" s="333"/>
      <c r="BW344" s="328"/>
      <c r="BX344" s="328"/>
      <c r="BY344" s="328"/>
      <c r="BZ344" s="328"/>
      <c r="CA344" s="328"/>
    </row>
    <row r="345" spans="1:79" ht="15.75" customHeight="1">
      <c r="A345" s="328"/>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28"/>
      <c r="AD345" s="328"/>
      <c r="AE345" s="328"/>
      <c r="AF345" s="328"/>
      <c r="AG345" s="328"/>
      <c r="AH345" s="328"/>
      <c r="AI345" s="328"/>
      <c r="AJ345" s="328"/>
      <c r="AK345" s="328"/>
      <c r="AL345" s="328"/>
      <c r="AM345" s="328"/>
      <c r="AN345" s="328"/>
      <c r="AO345" s="328"/>
      <c r="AP345" s="328"/>
      <c r="AQ345" s="328"/>
      <c r="AR345" s="328"/>
      <c r="AS345" s="328"/>
      <c r="AT345" s="328"/>
      <c r="AU345" s="328"/>
      <c r="AV345" s="328"/>
      <c r="AW345" s="328"/>
      <c r="AX345" s="328"/>
      <c r="AY345" s="328"/>
      <c r="AZ345" s="328"/>
      <c r="BA345" s="328"/>
      <c r="BB345" s="328"/>
      <c r="BC345" s="328"/>
      <c r="BD345" s="328"/>
      <c r="BE345" s="328"/>
      <c r="BF345" s="328"/>
      <c r="BG345" s="328"/>
      <c r="BH345" s="328"/>
      <c r="BI345" s="328"/>
      <c r="BJ345" s="328"/>
      <c r="BK345" s="328"/>
      <c r="BL345" s="328"/>
      <c r="BM345" s="328"/>
      <c r="BN345" s="328"/>
      <c r="BO345" s="328"/>
      <c r="BP345" s="328"/>
      <c r="BQ345" s="328"/>
      <c r="BR345" s="328"/>
      <c r="BS345" s="328"/>
      <c r="BT345" s="328"/>
      <c r="BU345" s="332"/>
      <c r="BV345" s="333"/>
      <c r="BW345" s="328"/>
      <c r="BX345" s="328"/>
      <c r="BY345" s="328"/>
      <c r="BZ345" s="328"/>
      <c r="CA345" s="328"/>
    </row>
    <row r="346" spans="1:79" ht="15.75" customHeight="1">
      <c r="A346" s="328"/>
      <c r="B346" s="328"/>
      <c r="C346" s="328"/>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c r="AT346" s="328"/>
      <c r="AU346" s="328"/>
      <c r="AV346" s="328"/>
      <c r="AW346" s="328"/>
      <c r="AX346" s="328"/>
      <c r="AY346" s="328"/>
      <c r="AZ346" s="328"/>
      <c r="BA346" s="328"/>
      <c r="BB346" s="328"/>
      <c r="BC346" s="328"/>
      <c r="BD346" s="328"/>
      <c r="BE346" s="328"/>
      <c r="BF346" s="328"/>
      <c r="BG346" s="328"/>
      <c r="BH346" s="328"/>
      <c r="BI346" s="328"/>
      <c r="BJ346" s="328"/>
      <c r="BK346" s="328"/>
      <c r="BL346" s="328"/>
      <c r="BM346" s="328"/>
      <c r="BN346" s="328"/>
      <c r="BO346" s="328"/>
      <c r="BP346" s="328"/>
      <c r="BQ346" s="328"/>
      <c r="BR346" s="328"/>
      <c r="BS346" s="328"/>
      <c r="BT346" s="328"/>
      <c r="BU346" s="332"/>
      <c r="BV346" s="333"/>
      <c r="BW346" s="328"/>
      <c r="BX346" s="328"/>
      <c r="BY346" s="328"/>
      <c r="BZ346" s="328"/>
      <c r="CA346" s="328"/>
    </row>
    <row r="347" spans="1:79" ht="15.75" customHeight="1">
      <c r="A347" s="328"/>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c r="AF347" s="328"/>
      <c r="AG347" s="328"/>
      <c r="AH347" s="328"/>
      <c r="AI347" s="328"/>
      <c r="AJ347" s="328"/>
      <c r="AK347" s="328"/>
      <c r="AL347" s="328"/>
      <c r="AM347" s="328"/>
      <c r="AN347" s="328"/>
      <c r="AO347" s="328"/>
      <c r="AP347" s="328"/>
      <c r="AQ347" s="328"/>
      <c r="AR347" s="328"/>
      <c r="AS347" s="328"/>
      <c r="AT347" s="328"/>
      <c r="AU347" s="328"/>
      <c r="AV347" s="328"/>
      <c r="AW347" s="328"/>
      <c r="AX347" s="328"/>
      <c r="AY347" s="328"/>
      <c r="AZ347" s="328"/>
      <c r="BA347" s="328"/>
      <c r="BB347" s="328"/>
      <c r="BC347" s="328"/>
      <c r="BD347" s="328"/>
      <c r="BE347" s="328"/>
      <c r="BF347" s="328"/>
      <c r="BG347" s="328"/>
      <c r="BH347" s="328"/>
      <c r="BI347" s="328"/>
      <c r="BJ347" s="328"/>
      <c r="BK347" s="328"/>
      <c r="BL347" s="328"/>
      <c r="BM347" s="328"/>
      <c r="BN347" s="328"/>
      <c r="BO347" s="328"/>
      <c r="BP347" s="328"/>
      <c r="BQ347" s="328"/>
      <c r="BR347" s="328"/>
      <c r="BS347" s="328"/>
      <c r="BT347" s="328"/>
      <c r="BU347" s="332"/>
      <c r="BV347" s="333"/>
      <c r="BW347" s="328"/>
      <c r="BX347" s="328"/>
      <c r="BY347" s="328"/>
      <c r="BZ347" s="328"/>
      <c r="CA347" s="328"/>
    </row>
    <row r="348" spans="1:79" ht="15.75" customHeight="1">
      <c r="A348" s="328"/>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328"/>
      <c r="AF348" s="328"/>
      <c r="AG348" s="328"/>
      <c r="AH348" s="328"/>
      <c r="AI348" s="328"/>
      <c r="AJ348" s="328"/>
      <c r="AK348" s="328"/>
      <c r="AL348" s="328"/>
      <c r="AM348" s="328"/>
      <c r="AN348" s="328"/>
      <c r="AO348" s="328"/>
      <c r="AP348" s="328"/>
      <c r="AQ348" s="328"/>
      <c r="AR348" s="328"/>
      <c r="AS348" s="328"/>
      <c r="AT348" s="328"/>
      <c r="AU348" s="328"/>
      <c r="AV348" s="328"/>
      <c r="AW348" s="328"/>
      <c r="AX348" s="328"/>
      <c r="AY348" s="328"/>
      <c r="AZ348" s="328"/>
      <c r="BA348" s="328"/>
      <c r="BB348" s="328"/>
      <c r="BC348" s="328"/>
      <c r="BD348" s="328"/>
      <c r="BE348" s="328"/>
      <c r="BF348" s="328"/>
      <c r="BG348" s="328"/>
      <c r="BH348" s="328"/>
      <c r="BI348" s="328"/>
      <c r="BJ348" s="328"/>
      <c r="BK348" s="328"/>
      <c r="BL348" s="328"/>
      <c r="BM348" s="328"/>
      <c r="BN348" s="328"/>
      <c r="BO348" s="328"/>
      <c r="BP348" s="328"/>
      <c r="BQ348" s="328"/>
      <c r="BR348" s="328"/>
      <c r="BS348" s="328"/>
      <c r="BT348" s="328"/>
      <c r="BU348" s="332"/>
      <c r="BV348" s="333"/>
      <c r="BW348" s="328"/>
      <c r="BX348" s="328"/>
      <c r="BY348" s="328"/>
      <c r="BZ348" s="328"/>
      <c r="CA348" s="328"/>
    </row>
    <row r="349" spans="1:79" ht="15.75" customHeight="1">
      <c r="A349" s="328"/>
      <c r="B349" s="328"/>
      <c r="C349" s="328"/>
      <c r="D349" s="328"/>
      <c r="E349" s="328"/>
      <c r="F349" s="328"/>
      <c r="G349" s="328"/>
      <c r="H349" s="328"/>
      <c r="I349" s="328"/>
      <c r="J349" s="328"/>
      <c r="K349" s="328"/>
      <c r="L349" s="328"/>
      <c r="M349" s="328"/>
      <c r="N349" s="328"/>
      <c r="O349" s="328"/>
      <c r="P349" s="328"/>
      <c r="Q349" s="328"/>
      <c r="R349" s="328"/>
      <c r="S349" s="328"/>
      <c r="T349" s="328"/>
      <c r="U349" s="328"/>
      <c r="V349" s="328"/>
      <c r="W349" s="328"/>
      <c r="X349" s="328"/>
      <c r="Y349" s="328"/>
      <c r="Z349" s="328"/>
      <c r="AA349" s="328"/>
      <c r="AB349" s="328"/>
      <c r="AC349" s="328"/>
      <c r="AD349" s="328"/>
      <c r="AE349" s="328"/>
      <c r="AF349" s="328"/>
      <c r="AG349" s="328"/>
      <c r="AH349" s="328"/>
      <c r="AI349" s="328"/>
      <c r="AJ349" s="328"/>
      <c r="AK349" s="328"/>
      <c r="AL349" s="328"/>
      <c r="AM349" s="328"/>
      <c r="AN349" s="328"/>
      <c r="AO349" s="328"/>
      <c r="AP349" s="328"/>
      <c r="AQ349" s="328"/>
      <c r="AR349" s="328"/>
      <c r="AS349" s="328"/>
      <c r="AT349" s="328"/>
      <c r="AU349" s="328"/>
      <c r="AV349" s="328"/>
      <c r="AW349" s="328"/>
      <c r="AX349" s="328"/>
      <c r="AY349" s="328"/>
      <c r="AZ349" s="328"/>
      <c r="BA349" s="328"/>
      <c r="BB349" s="328"/>
      <c r="BC349" s="328"/>
      <c r="BD349" s="328"/>
      <c r="BE349" s="328"/>
      <c r="BF349" s="328"/>
      <c r="BG349" s="328"/>
      <c r="BH349" s="328"/>
      <c r="BI349" s="328"/>
      <c r="BJ349" s="328"/>
      <c r="BK349" s="328"/>
      <c r="BL349" s="328"/>
      <c r="BM349" s="328"/>
      <c r="BN349" s="328"/>
      <c r="BO349" s="328"/>
      <c r="BP349" s="328"/>
      <c r="BQ349" s="328"/>
      <c r="BR349" s="328"/>
      <c r="BS349" s="328"/>
      <c r="BT349" s="328"/>
      <c r="BU349" s="332"/>
      <c r="BV349" s="333"/>
      <c r="BW349" s="328"/>
      <c r="BX349" s="328"/>
      <c r="BY349" s="328"/>
      <c r="BZ349" s="328"/>
      <c r="CA349" s="328"/>
    </row>
    <row r="350" spans="1:79" ht="15.75" customHeight="1">
      <c r="A350" s="328"/>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328"/>
      <c r="AE350" s="328"/>
      <c r="AF350" s="328"/>
      <c r="AG350" s="328"/>
      <c r="AH350" s="328"/>
      <c r="AI350" s="328"/>
      <c r="AJ350" s="328"/>
      <c r="AK350" s="328"/>
      <c r="AL350" s="328"/>
      <c r="AM350" s="328"/>
      <c r="AN350" s="328"/>
      <c r="AO350" s="328"/>
      <c r="AP350" s="328"/>
      <c r="AQ350" s="328"/>
      <c r="AR350" s="328"/>
      <c r="AS350" s="328"/>
      <c r="AT350" s="328"/>
      <c r="AU350" s="328"/>
      <c r="AV350" s="328"/>
      <c r="AW350" s="328"/>
      <c r="AX350" s="328"/>
      <c r="AY350" s="328"/>
      <c r="AZ350" s="328"/>
      <c r="BA350" s="328"/>
      <c r="BB350" s="328"/>
      <c r="BC350" s="328"/>
      <c r="BD350" s="328"/>
      <c r="BE350" s="328"/>
      <c r="BF350" s="328"/>
      <c r="BG350" s="328"/>
      <c r="BH350" s="328"/>
      <c r="BI350" s="328"/>
      <c r="BJ350" s="328"/>
      <c r="BK350" s="328"/>
      <c r="BL350" s="328"/>
      <c r="BM350" s="328"/>
      <c r="BN350" s="328"/>
      <c r="BO350" s="328"/>
      <c r="BP350" s="328"/>
      <c r="BQ350" s="328"/>
      <c r="BR350" s="328"/>
      <c r="BS350" s="328"/>
      <c r="BT350" s="328"/>
      <c r="BU350" s="332"/>
      <c r="BV350" s="333"/>
      <c r="BW350" s="328"/>
      <c r="BX350" s="328"/>
      <c r="BY350" s="328"/>
      <c r="BZ350" s="328"/>
      <c r="CA350" s="328"/>
    </row>
    <row r="351" spans="1:79" ht="15.75" customHeight="1">
      <c r="A351" s="328"/>
      <c r="B351" s="328"/>
      <c r="C351" s="328"/>
      <c r="D351" s="328"/>
      <c r="E351" s="328"/>
      <c r="F351" s="328"/>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328"/>
      <c r="AF351" s="328"/>
      <c r="AG351" s="328"/>
      <c r="AH351" s="328"/>
      <c r="AI351" s="328"/>
      <c r="AJ351" s="328"/>
      <c r="AK351" s="328"/>
      <c r="AL351" s="328"/>
      <c r="AM351" s="328"/>
      <c r="AN351" s="328"/>
      <c r="AO351" s="328"/>
      <c r="AP351" s="328"/>
      <c r="AQ351" s="328"/>
      <c r="AR351" s="328"/>
      <c r="AS351" s="328"/>
      <c r="AT351" s="328"/>
      <c r="AU351" s="328"/>
      <c r="AV351" s="328"/>
      <c r="AW351" s="328"/>
      <c r="AX351" s="328"/>
      <c r="AY351" s="328"/>
      <c r="AZ351" s="328"/>
      <c r="BA351" s="328"/>
      <c r="BB351" s="328"/>
      <c r="BC351" s="328"/>
      <c r="BD351" s="328"/>
      <c r="BE351" s="328"/>
      <c r="BF351" s="328"/>
      <c r="BG351" s="328"/>
      <c r="BH351" s="328"/>
      <c r="BI351" s="328"/>
      <c r="BJ351" s="328"/>
      <c r="BK351" s="328"/>
      <c r="BL351" s="328"/>
      <c r="BM351" s="328"/>
      <c r="BN351" s="328"/>
      <c r="BO351" s="328"/>
      <c r="BP351" s="328"/>
      <c r="BQ351" s="328"/>
      <c r="BR351" s="328"/>
      <c r="BS351" s="328"/>
      <c r="BT351" s="328"/>
      <c r="BU351" s="332"/>
      <c r="BV351" s="333"/>
      <c r="BW351" s="328"/>
      <c r="BX351" s="328"/>
      <c r="BY351" s="328"/>
      <c r="BZ351" s="328"/>
      <c r="CA351" s="328"/>
    </row>
    <row r="352" spans="1:79" ht="15.75" customHeight="1">
      <c r="A352" s="328"/>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F352" s="328"/>
      <c r="AG352" s="328"/>
      <c r="AH352" s="328"/>
      <c r="AI352" s="328"/>
      <c r="AJ352" s="328"/>
      <c r="AK352" s="328"/>
      <c r="AL352" s="328"/>
      <c r="AM352" s="328"/>
      <c r="AN352" s="328"/>
      <c r="AO352" s="328"/>
      <c r="AP352" s="328"/>
      <c r="AQ352" s="328"/>
      <c r="AR352" s="328"/>
      <c r="AS352" s="328"/>
      <c r="AT352" s="328"/>
      <c r="AU352" s="328"/>
      <c r="AV352" s="328"/>
      <c r="AW352" s="328"/>
      <c r="AX352" s="328"/>
      <c r="AY352" s="328"/>
      <c r="AZ352" s="328"/>
      <c r="BA352" s="328"/>
      <c r="BB352" s="328"/>
      <c r="BC352" s="328"/>
      <c r="BD352" s="328"/>
      <c r="BE352" s="328"/>
      <c r="BF352" s="328"/>
      <c r="BG352" s="328"/>
      <c r="BH352" s="328"/>
      <c r="BI352" s="328"/>
      <c r="BJ352" s="328"/>
      <c r="BK352" s="328"/>
      <c r="BL352" s="328"/>
      <c r="BM352" s="328"/>
      <c r="BN352" s="328"/>
      <c r="BO352" s="328"/>
      <c r="BP352" s="328"/>
      <c r="BQ352" s="328"/>
      <c r="BR352" s="328"/>
      <c r="BS352" s="328"/>
      <c r="BT352" s="328"/>
      <c r="BU352" s="332"/>
      <c r="BV352" s="333"/>
      <c r="BW352" s="328"/>
      <c r="BX352" s="328"/>
      <c r="BY352" s="328"/>
      <c r="BZ352" s="328"/>
      <c r="CA352" s="328"/>
    </row>
    <row r="353" spans="1:79" ht="15.75" customHeight="1">
      <c r="A353" s="328"/>
      <c r="B353" s="328"/>
      <c r="C353" s="328"/>
      <c r="D353" s="328"/>
      <c r="E353" s="328"/>
      <c r="F353" s="328"/>
      <c r="G353" s="328"/>
      <c r="H353" s="328"/>
      <c r="I353" s="328"/>
      <c r="J353" s="328"/>
      <c r="K353" s="328"/>
      <c r="L353" s="328"/>
      <c r="M353" s="328"/>
      <c r="N353" s="328"/>
      <c r="O353" s="328"/>
      <c r="P353" s="328"/>
      <c r="Q353" s="328"/>
      <c r="R353" s="328"/>
      <c r="S353" s="328"/>
      <c r="T353" s="328"/>
      <c r="U353" s="328"/>
      <c r="V353" s="328"/>
      <c r="W353" s="328"/>
      <c r="X353" s="328"/>
      <c r="Y353" s="328"/>
      <c r="Z353" s="328"/>
      <c r="AA353" s="328"/>
      <c r="AB353" s="328"/>
      <c r="AC353" s="328"/>
      <c r="AD353" s="328"/>
      <c r="AE353" s="328"/>
      <c r="AF353" s="328"/>
      <c r="AG353" s="328"/>
      <c r="AH353" s="328"/>
      <c r="AI353" s="328"/>
      <c r="AJ353" s="328"/>
      <c r="AK353" s="328"/>
      <c r="AL353" s="328"/>
      <c r="AM353" s="328"/>
      <c r="AN353" s="328"/>
      <c r="AO353" s="328"/>
      <c r="AP353" s="328"/>
      <c r="AQ353" s="328"/>
      <c r="AR353" s="328"/>
      <c r="AS353" s="328"/>
      <c r="AT353" s="328"/>
      <c r="AU353" s="328"/>
      <c r="AV353" s="328"/>
      <c r="AW353" s="328"/>
      <c r="AX353" s="328"/>
      <c r="AY353" s="328"/>
      <c r="AZ353" s="328"/>
      <c r="BA353" s="328"/>
      <c r="BB353" s="328"/>
      <c r="BC353" s="328"/>
      <c r="BD353" s="328"/>
      <c r="BE353" s="328"/>
      <c r="BF353" s="328"/>
      <c r="BG353" s="328"/>
      <c r="BH353" s="328"/>
      <c r="BI353" s="328"/>
      <c r="BJ353" s="328"/>
      <c r="BK353" s="328"/>
      <c r="BL353" s="328"/>
      <c r="BM353" s="328"/>
      <c r="BN353" s="328"/>
      <c r="BO353" s="328"/>
      <c r="BP353" s="328"/>
      <c r="BQ353" s="328"/>
      <c r="BR353" s="328"/>
      <c r="BS353" s="328"/>
      <c r="BT353" s="328"/>
      <c r="BU353" s="332"/>
      <c r="BV353" s="333"/>
      <c r="BW353" s="328"/>
      <c r="BX353" s="328"/>
      <c r="BY353" s="328"/>
      <c r="BZ353" s="328"/>
      <c r="CA353" s="328"/>
    </row>
    <row r="354" spans="1:79" ht="15.75" customHeight="1">
      <c r="A354" s="328"/>
      <c r="B354" s="328"/>
      <c r="C354" s="328"/>
      <c r="D354" s="328"/>
      <c r="E354" s="328"/>
      <c r="F354" s="328"/>
      <c r="G354" s="328"/>
      <c r="H354" s="328"/>
      <c r="I354" s="328"/>
      <c r="J354" s="328"/>
      <c r="K354" s="328"/>
      <c r="L354" s="328"/>
      <c r="M354" s="328"/>
      <c r="N354" s="328"/>
      <c r="O354" s="328"/>
      <c r="P354" s="328"/>
      <c r="Q354" s="328"/>
      <c r="R354" s="328"/>
      <c r="S354" s="328"/>
      <c r="T354" s="328"/>
      <c r="U354" s="328"/>
      <c r="V354" s="328"/>
      <c r="W354" s="328"/>
      <c r="X354" s="328"/>
      <c r="Y354" s="328"/>
      <c r="Z354" s="328"/>
      <c r="AA354" s="328"/>
      <c r="AB354" s="328"/>
      <c r="AC354" s="328"/>
      <c r="AD354" s="328"/>
      <c r="AE354" s="328"/>
      <c r="AF354" s="328"/>
      <c r="AG354" s="328"/>
      <c r="AH354" s="328"/>
      <c r="AI354" s="328"/>
      <c r="AJ354" s="328"/>
      <c r="AK354" s="328"/>
      <c r="AL354" s="328"/>
      <c r="AM354" s="328"/>
      <c r="AN354" s="328"/>
      <c r="AO354" s="328"/>
      <c r="AP354" s="328"/>
      <c r="AQ354" s="328"/>
      <c r="AR354" s="328"/>
      <c r="AS354" s="328"/>
      <c r="AT354" s="328"/>
      <c r="AU354" s="328"/>
      <c r="AV354" s="328"/>
      <c r="AW354" s="328"/>
      <c r="AX354" s="328"/>
      <c r="AY354" s="328"/>
      <c r="AZ354" s="328"/>
      <c r="BA354" s="328"/>
      <c r="BB354" s="328"/>
      <c r="BC354" s="328"/>
      <c r="BD354" s="328"/>
      <c r="BE354" s="328"/>
      <c r="BF354" s="328"/>
      <c r="BG354" s="328"/>
      <c r="BH354" s="328"/>
      <c r="BI354" s="328"/>
      <c r="BJ354" s="328"/>
      <c r="BK354" s="328"/>
      <c r="BL354" s="328"/>
      <c r="BM354" s="328"/>
      <c r="BN354" s="328"/>
      <c r="BO354" s="328"/>
      <c r="BP354" s="328"/>
      <c r="BQ354" s="328"/>
      <c r="BR354" s="328"/>
      <c r="BS354" s="328"/>
      <c r="BT354" s="328"/>
      <c r="BU354" s="332"/>
      <c r="BV354" s="333"/>
      <c r="BW354" s="328"/>
      <c r="BX354" s="328"/>
      <c r="BY354" s="328"/>
      <c r="BZ354" s="328"/>
      <c r="CA354" s="328"/>
    </row>
    <row r="355" spans="1:79" ht="15.75" customHeight="1">
      <c r="A355" s="328"/>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328"/>
      <c r="AE355" s="328"/>
      <c r="AF355" s="328"/>
      <c r="AG355" s="328"/>
      <c r="AH355" s="328"/>
      <c r="AI355" s="328"/>
      <c r="AJ355" s="328"/>
      <c r="AK355" s="328"/>
      <c r="AL355" s="328"/>
      <c r="AM355" s="328"/>
      <c r="AN355" s="328"/>
      <c r="AO355" s="328"/>
      <c r="AP355" s="328"/>
      <c r="AQ355" s="328"/>
      <c r="AR355" s="328"/>
      <c r="AS355" s="328"/>
      <c r="AT355" s="328"/>
      <c r="AU355" s="328"/>
      <c r="AV355" s="328"/>
      <c r="AW355" s="328"/>
      <c r="AX355" s="328"/>
      <c r="AY355" s="328"/>
      <c r="AZ355" s="328"/>
      <c r="BA355" s="328"/>
      <c r="BB355" s="328"/>
      <c r="BC355" s="328"/>
      <c r="BD355" s="328"/>
      <c r="BE355" s="328"/>
      <c r="BF355" s="328"/>
      <c r="BG355" s="328"/>
      <c r="BH355" s="328"/>
      <c r="BI355" s="328"/>
      <c r="BJ355" s="328"/>
      <c r="BK355" s="328"/>
      <c r="BL355" s="328"/>
      <c r="BM355" s="328"/>
      <c r="BN355" s="328"/>
      <c r="BO355" s="328"/>
      <c r="BP355" s="328"/>
      <c r="BQ355" s="328"/>
      <c r="BR355" s="328"/>
      <c r="BS355" s="328"/>
      <c r="BT355" s="328"/>
      <c r="BU355" s="332"/>
      <c r="BV355" s="333"/>
      <c r="BW355" s="328"/>
      <c r="BX355" s="328"/>
      <c r="BY355" s="328"/>
      <c r="BZ355" s="328"/>
      <c r="CA355" s="328"/>
    </row>
    <row r="356" spans="1:79" ht="15.75" customHeight="1">
      <c r="A356" s="328"/>
      <c r="B356" s="328"/>
      <c r="C356" s="328"/>
      <c r="D356" s="328"/>
      <c r="E356" s="328"/>
      <c r="F356" s="328"/>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c r="AE356" s="328"/>
      <c r="AF356" s="328"/>
      <c r="AG356" s="328"/>
      <c r="AH356" s="328"/>
      <c r="AI356" s="328"/>
      <c r="AJ356" s="328"/>
      <c r="AK356" s="328"/>
      <c r="AL356" s="328"/>
      <c r="AM356" s="328"/>
      <c r="AN356" s="328"/>
      <c r="AO356" s="328"/>
      <c r="AP356" s="328"/>
      <c r="AQ356" s="328"/>
      <c r="AR356" s="328"/>
      <c r="AS356" s="328"/>
      <c r="AT356" s="328"/>
      <c r="AU356" s="328"/>
      <c r="AV356" s="328"/>
      <c r="AW356" s="328"/>
      <c r="AX356" s="328"/>
      <c r="AY356" s="328"/>
      <c r="AZ356" s="328"/>
      <c r="BA356" s="328"/>
      <c r="BB356" s="328"/>
      <c r="BC356" s="328"/>
      <c r="BD356" s="328"/>
      <c r="BE356" s="328"/>
      <c r="BF356" s="328"/>
      <c r="BG356" s="328"/>
      <c r="BH356" s="328"/>
      <c r="BI356" s="328"/>
      <c r="BJ356" s="328"/>
      <c r="BK356" s="328"/>
      <c r="BL356" s="328"/>
      <c r="BM356" s="328"/>
      <c r="BN356" s="328"/>
      <c r="BO356" s="328"/>
      <c r="BP356" s="328"/>
      <c r="BQ356" s="328"/>
      <c r="BR356" s="328"/>
      <c r="BS356" s="328"/>
      <c r="BT356" s="328"/>
      <c r="BU356" s="332"/>
      <c r="BV356" s="333"/>
      <c r="BW356" s="328"/>
      <c r="BX356" s="328"/>
      <c r="BY356" s="328"/>
      <c r="BZ356" s="328"/>
      <c r="CA356" s="328"/>
    </row>
    <row r="357" spans="1:79" ht="15.75" customHeight="1">
      <c r="A357" s="328"/>
      <c r="B357" s="328"/>
      <c r="C357" s="328"/>
      <c r="D357" s="328"/>
      <c r="E357" s="328"/>
      <c r="F357" s="328"/>
      <c r="G357" s="328"/>
      <c r="H357" s="328"/>
      <c r="I357" s="328"/>
      <c r="J357" s="328"/>
      <c r="K357" s="328"/>
      <c r="L357" s="328"/>
      <c r="M357" s="328"/>
      <c r="N357" s="328"/>
      <c r="O357" s="328"/>
      <c r="P357" s="328"/>
      <c r="Q357" s="328"/>
      <c r="R357" s="328"/>
      <c r="S357" s="328"/>
      <c r="T357" s="328"/>
      <c r="U357" s="328"/>
      <c r="V357" s="328"/>
      <c r="W357" s="328"/>
      <c r="X357" s="328"/>
      <c r="Y357" s="328"/>
      <c r="Z357" s="328"/>
      <c r="AA357" s="328"/>
      <c r="AB357" s="328"/>
      <c r="AC357" s="328"/>
      <c r="AD357" s="328"/>
      <c r="AE357" s="328"/>
      <c r="AF357" s="328"/>
      <c r="AG357" s="328"/>
      <c r="AH357" s="328"/>
      <c r="AI357" s="328"/>
      <c r="AJ357" s="328"/>
      <c r="AK357" s="328"/>
      <c r="AL357" s="328"/>
      <c r="AM357" s="328"/>
      <c r="AN357" s="328"/>
      <c r="AO357" s="328"/>
      <c r="AP357" s="328"/>
      <c r="AQ357" s="328"/>
      <c r="AR357" s="328"/>
      <c r="AS357" s="328"/>
      <c r="AT357" s="328"/>
      <c r="AU357" s="328"/>
      <c r="AV357" s="328"/>
      <c r="AW357" s="328"/>
      <c r="AX357" s="328"/>
      <c r="AY357" s="328"/>
      <c r="AZ357" s="328"/>
      <c r="BA357" s="328"/>
      <c r="BB357" s="328"/>
      <c r="BC357" s="328"/>
      <c r="BD357" s="328"/>
      <c r="BE357" s="328"/>
      <c r="BF357" s="328"/>
      <c r="BG357" s="328"/>
      <c r="BH357" s="328"/>
      <c r="BI357" s="328"/>
      <c r="BJ357" s="328"/>
      <c r="BK357" s="328"/>
      <c r="BL357" s="328"/>
      <c r="BM357" s="328"/>
      <c r="BN357" s="328"/>
      <c r="BO357" s="328"/>
      <c r="BP357" s="328"/>
      <c r="BQ357" s="328"/>
      <c r="BR357" s="328"/>
      <c r="BS357" s="328"/>
      <c r="BT357" s="328"/>
      <c r="BU357" s="332"/>
      <c r="BV357" s="333"/>
      <c r="BW357" s="328"/>
      <c r="BX357" s="328"/>
      <c r="BY357" s="328"/>
      <c r="BZ357" s="328"/>
      <c r="CA357" s="328"/>
    </row>
    <row r="358" spans="1:79" ht="15.75" customHeight="1">
      <c r="A358" s="328"/>
      <c r="B358" s="328"/>
      <c r="C358" s="328"/>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328"/>
      <c r="AC358" s="328"/>
      <c r="AD358" s="328"/>
      <c r="AE358" s="328"/>
      <c r="AF358" s="328"/>
      <c r="AG358" s="328"/>
      <c r="AH358" s="328"/>
      <c r="AI358" s="328"/>
      <c r="AJ358" s="328"/>
      <c r="AK358" s="328"/>
      <c r="AL358" s="328"/>
      <c r="AM358" s="328"/>
      <c r="AN358" s="328"/>
      <c r="AO358" s="328"/>
      <c r="AP358" s="328"/>
      <c r="AQ358" s="328"/>
      <c r="AR358" s="328"/>
      <c r="AS358" s="328"/>
      <c r="AT358" s="328"/>
      <c r="AU358" s="328"/>
      <c r="AV358" s="328"/>
      <c r="AW358" s="328"/>
      <c r="AX358" s="328"/>
      <c r="AY358" s="328"/>
      <c r="AZ358" s="328"/>
      <c r="BA358" s="328"/>
      <c r="BB358" s="328"/>
      <c r="BC358" s="328"/>
      <c r="BD358" s="328"/>
      <c r="BE358" s="328"/>
      <c r="BF358" s="328"/>
      <c r="BG358" s="328"/>
      <c r="BH358" s="328"/>
      <c r="BI358" s="328"/>
      <c r="BJ358" s="328"/>
      <c r="BK358" s="328"/>
      <c r="BL358" s="328"/>
      <c r="BM358" s="328"/>
      <c r="BN358" s="328"/>
      <c r="BO358" s="328"/>
      <c r="BP358" s="328"/>
      <c r="BQ358" s="328"/>
      <c r="BR358" s="328"/>
      <c r="BS358" s="328"/>
      <c r="BT358" s="328"/>
      <c r="BU358" s="332"/>
      <c r="BV358" s="333"/>
      <c r="BW358" s="328"/>
      <c r="BX358" s="328"/>
      <c r="BY358" s="328"/>
      <c r="BZ358" s="328"/>
      <c r="CA358" s="328"/>
    </row>
    <row r="359" spans="1:79" ht="15.75" customHeight="1">
      <c r="A359" s="328"/>
      <c r="B359" s="328"/>
      <c r="C359" s="328"/>
      <c r="D359" s="328"/>
      <c r="E359" s="328"/>
      <c r="F359" s="328"/>
      <c r="G359" s="328"/>
      <c r="H359" s="328"/>
      <c r="I359" s="328"/>
      <c r="J359" s="328"/>
      <c r="K359" s="328"/>
      <c r="L359" s="328"/>
      <c r="M359" s="328"/>
      <c r="N359" s="328"/>
      <c r="O359" s="328"/>
      <c r="P359" s="328"/>
      <c r="Q359" s="328"/>
      <c r="R359" s="328"/>
      <c r="S359" s="328"/>
      <c r="T359" s="328"/>
      <c r="U359" s="328"/>
      <c r="V359" s="328"/>
      <c r="W359" s="328"/>
      <c r="X359" s="328"/>
      <c r="Y359" s="328"/>
      <c r="Z359" s="328"/>
      <c r="AA359" s="328"/>
      <c r="AB359" s="328"/>
      <c r="AC359" s="328"/>
      <c r="AD359" s="328"/>
      <c r="AE359" s="328"/>
      <c r="AF359" s="328"/>
      <c r="AG359" s="328"/>
      <c r="AH359" s="328"/>
      <c r="AI359" s="328"/>
      <c r="AJ359" s="328"/>
      <c r="AK359" s="328"/>
      <c r="AL359" s="328"/>
      <c r="AM359" s="328"/>
      <c r="AN359" s="328"/>
      <c r="AO359" s="328"/>
      <c r="AP359" s="328"/>
      <c r="AQ359" s="328"/>
      <c r="AR359" s="328"/>
      <c r="AS359" s="328"/>
      <c r="AT359" s="328"/>
      <c r="AU359" s="328"/>
      <c r="AV359" s="328"/>
      <c r="AW359" s="328"/>
      <c r="AX359" s="328"/>
      <c r="AY359" s="328"/>
      <c r="AZ359" s="328"/>
      <c r="BA359" s="328"/>
      <c r="BB359" s="328"/>
      <c r="BC359" s="328"/>
      <c r="BD359" s="328"/>
      <c r="BE359" s="328"/>
      <c r="BF359" s="328"/>
      <c r="BG359" s="328"/>
      <c r="BH359" s="328"/>
      <c r="BI359" s="328"/>
      <c r="BJ359" s="328"/>
      <c r="BK359" s="328"/>
      <c r="BL359" s="328"/>
      <c r="BM359" s="328"/>
      <c r="BN359" s="328"/>
      <c r="BO359" s="328"/>
      <c r="BP359" s="328"/>
      <c r="BQ359" s="328"/>
      <c r="BR359" s="328"/>
      <c r="BS359" s="328"/>
      <c r="BT359" s="328"/>
      <c r="BU359" s="332"/>
      <c r="BV359" s="333"/>
      <c r="BW359" s="328"/>
      <c r="BX359" s="328"/>
      <c r="BY359" s="328"/>
      <c r="BZ359" s="328"/>
      <c r="CA359" s="328"/>
    </row>
    <row r="360" spans="1:79" ht="15.75" customHeight="1">
      <c r="A360" s="328"/>
      <c r="B360" s="328"/>
      <c r="C360" s="328"/>
      <c r="D360" s="328"/>
      <c r="E360" s="328"/>
      <c r="F360" s="328"/>
      <c r="G360" s="328"/>
      <c r="H360" s="328"/>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328"/>
      <c r="AF360" s="328"/>
      <c r="AG360" s="328"/>
      <c r="AH360" s="328"/>
      <c r="AI360" s="328"/>
      <c r="AJ360" s="328"/>
      <c r="AK360" s="328"/>
      <c r="AL360" s="328"/>
      <c r="AM360" s="328"/>
      <c r="AN360" s="328"/>
      <c r="AO360" s="328"/>
      <c r="AP360" s="328"/>
      <c r="AQ360" s="328"/>
      <c r="AR360" s="328"/>
      <c r="AS360" s="328"/>
      <c r="AT360" s="328"/>
      <c r="AU360" s="328"/>
      <c r="AV360" s="328"/>
      <c r="AW360" s="328"/>
      <c r="AX360" s="328"/>
      <c r="AY360" s="328"/>
      <c r="AZ360" s="328"/>
      <c r="BA360" s="328"/>
      <c r="BB360" s="328"/>
      <c r="BC360" s="328"/>
      <c r="BD360" s="328"/>
      <c r="BE360" s="328"/>
      <c r="BF360" s="328"/>
      <c r="BG360" s="328"/>
      <c r="BH360" s="328"/>
      <c r="BI360" s="328"/>
      <c r="BJ360" s="328"/>
      <c r="BK360" s="328"/>
      <c r="BL360" s="328"/>
      <c r="BM360" s="328"/>
      <c r="BN360" s="328"/>
      <c r="BO360" s="328"/>
      <c r="BP360" s="328"/>
      <c r="BQ360" s="328"/>
      <c r="BR360" s="328"/>
      <c r="BS360" s="328"/>
      <c r="BT360" s="328"/>
      <c r="BU360" s="332"/>
      <c r="BV360" s="333"/>
      <c r="BW360" s="328"/>
      <c r="BX360" s="328"/>
      <c r="BY360" s="328"/>
      <c r="BZ360" s="328"/>
      <c r="CA360" s="328"/>
    </row>
    <row r="361" spans="1:79" ht="15.75" customHeight="1">
      <c r="A361" s="328"/>
      <c r="B361" s="328"/>
      <c r="C361" s="328"/>
      <c r="D361" s="328"/>
      <c r="E361" s="328"/>
      <c r="F361" s="328"/>
      <c r="G361" s="328"/>
      <c r="H361" s="328"/>
      <c r="I361" s="328"/>
      <c r="J361" s="328"/>
      <c r="K361" s="328"/>
      <c r="L361" s="328"/>
      <c r="M361" s="328"/>
      <c r="N361" s="328"/>
      <c r="O361" s="328"/>
      <c r="P361" s="328"/>
      <c r="Q361" s="328"/>
      <c r="R361" s="328"/>
      <c r="S361" s="328"/>
      <c r="T361" s="328"/>
      <c r="U361" s="328"/>
      <c r="V361" s="328"/>
      <c r="W361" s="328"/>
      <c r="X361" s="328"/>
      <c r="Y361" s="328"/>
      <c r="Z361" s="328"/>
      <c r="AA361" s="328"/>
      <c r="AB361" s="328"/>
      <c r="AC361" s="328"/>
      <c r="AD361" s="328"/>
      <c r="AE361" s="328"/>
      <c r="AF361" s="328"/>
      <c r="AG361" s="328"/>
      <c r="AH361" s="328"/>
      <c r="AI361" s="328"/>
      <c r="AJ361" s="328"/>
      <c r="AK361" s="328"/>
      <c r="AL361" s="328"/>
      <c r="AM361" s="328"/>
      <c r="AN361" s="328"/>
      <c r="AO361" s="328"/>
      <c r="AP361" s="328"/>
      <c r="AQ361" s="328"/>
      <c r="AR361" s="328"/>
      <c r="AS361" s="328"/>
      <c r="AT361" s="328"/>
      <c r="AU361" s="328"/>
      <c r="AV361" s="328"/>
      <c r="AW361" s="328"/>
      <c r="AX361" s="328"/>
      <c r="AY361" s="328"/>
      <c r="AZ361" s="328"/>
      <c r="BA361" s="328"/>
      <c r="BB361" s="328"/>
      <c r="BC361" s="328"/>
      <c r="BD361" s="328"/>
      <c r="BE361" s="328"/>
      <c r="BF361" s="328"/>
      <c r="BG361" s="328"/>
      <c r="BH361" s="328"/>
      <c r="BI361" s="328"/>
      <c r="BJ361" s="328"/>
      <c r="BK361" s="328"/>
      <c r="BL361" s="328"/>
      <c r="BM361" s="328"/>
      <c r="BN361" s="328"/>
      <c r="BO361" s="328"/>
      <c r="BP361" s="328"/>
      <c r="BQ361" s="328"/>
      <c r="BR361" s="328"/>
      <c r="BS361" s="328"/>
      <c r="BT361" s="328"/>
      <c r="BU361" s="332"/>
      <c r="BV361" s="333"/>
      <c r="BW361" s="328"/>
      <c r="BX361" s="328"/>
      <c r="BY361" s="328"/>
      <c r="BZ361" s="328"/>
      <c r="CA361" s="328"/>
    </row>
    <row r="362" spans="1:79" ht="15.75" customHeight="1">
      <c r="A362" s="328"/>
      <c r="B362" s="328"/>
      <c r="C362" s="328"/>
      <c r="D362" s="328"/>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328"/>
      <c r="AC362" s="328"/>
      <c r="AD362" s="328"/>
      <c r="AE362" s="328"/>
      <c r="AF362" s="328"/>
      <c r="AG362" s="328"/>
      <c r="AH362" s="328"/>
      <c r="AI362" s="328"/>
      <c r="AJ362" s="328"/>
      <c r="AK362" s="328"/>
      <c r="AL362" s="328"/>
      <c r="AM362" s="328"/>
      <c r="AN362" s="328"/>
      <c r="AO362" s="328"/>
      <c r="AP362" s="328"/>
      <c r="AQ362" s="328"/>
      <c r="AR362" s="328"/>
      <c r="AS362" s="328"/>
      <c r="AT362" s="328"/>
      <c r="AU362" s="328"/>
      <c r="AV362" s="328"/>
      <c r="AW362" s="328"/>
      <c r="AX362" s="328"/>
      <c r="AY362" s="328"/>
      <c r="AZ362" s="328"/>
      <c r="BA362" s="328"/>
      <c r="BB362" s="328"/>
      <c r="BC362" s="328"/>
      <c r="BD362" s="328"/>
      <c r="BE362" s="328"/>
      <c r="BF362" s="328"/>
      <c r="BG362" s="328"/>
      <c r="BH362" s="328"/>
      <c r="BI362" s="328"/>
      <c r="BJ362" s="328"/>
      <c r="BK362" s="328"/>
      <c r="BL362" s="328"/>
      <c r="BM362" s="328"/>
      <c r="BN362" s="328"/>
      <c r="BO362" s="328"/>
      <c r="BP362" s="328"/>
      <c r="BQ362" s="328"/>
      <c r="BR362" s="328"/>
      <c r="BS362" s="328"/>
      <c r="BT362" s="328"/>
      <c r="BU362" s="332"/>
      <c r="BV362" s="333"/>
      <c r="BW362" s="328"/>
      <c r="BX362" s="328"/>
      <c r="BY362" s="328"/>
      <c r="BZ362" s="328"/>
      <c r="CA362" s="328"/>
    </row>
    <row r="363" spans="1:79" ht="15.75" customHeight="1">
      <c r="A363" s="328"/>
      <c r="B363" s="328"/>
      <c r="C363" s="328"/>
      <c r="D363" s="328"/>
      <c r="E363" s="328"/>
      <c r="F363" s="328"/>
      <c r="G363" s="328"/>
      <c r="H363" s="328"/>
      <c r="I363" s="328"/>
      <c r="J363" s="328"/>
      <c r="K363" s="328"/>
      <c r="L363" s="328"/>
      <c r="M363" s="328"/>
      <c r="N363" s="328"/>
      <c r="O363" s="328"/>
      <c r="P363" s="328"/>
      <c r="Q363" s="328"/>
      <c r="R363" s="328"/>
      <c r="S363" s="328"/>
      <c r="T363" s="328"/>
      <c r="U363" s="328"/>
      <c r="V363" s="328"/>
      <c r="W363" s="328"/>
      <c r="X363" s="328"/>
      <c r="Y363" s="328"/>
      <c r="Z363" s="328"/>
      <c r="AA363" s="328"/>
      <c r="AB363" s="328"/>
      <c r="AC363" s="328"/>
      <c r="AD363" s="328"/>
      <c r="AE363" s="328"/>
      <c r="AF363" s="328"/>
      <c r="AG363" s="328"/>
      <c r="AH363" s="328"/>
      <c r="AI363" s="328"/>
      <c r="AJ363" s="328"/>
      <c r="AK363" s="328"/>
      <c r="AL363" s="328"/>
      <c r="AM363" s="328"/>
      <c r="AN363" s="328"/>
      <c r="AO363" s="328"/>
      <c r="AP363" s="328"/>
      <c r="AQ363" s="328"/>
      <c r="AR363" s="328"/>
      <c r="AS363" s="328"/>
      <c r="AT363" s="328"/>
      <c r="AU363" s="328"/>
      <c r="AV363" s="328"/>
      <c r="AW363" s="328"/>
      <c r="AX363" s="328"/>
      <c r="AY363" s="328"/>
      <c r="AZ363" s="328"/>
      <c r="BA363" s="328"/>
      <c r="BB363" s="328"/>
      <c r="BC363" s="328"/>
      <c r="BD363" s="328"/>
      <c r="BE363" s="328"/>
      <c r="BF363" s="328"/>
      <c r="BG363" s="328"/>
      <c r="BH363" s="328"/>
      <c r="BI363" s="328"/>
      <c r="BJ363" s="328"/>
      <c r="BK363" s="328"/>
      <c r="BL363" s="328"/>
      <c r="BM363" s="328"/>
      <c r="BN363" s="328"/>
      <c r="BO363" s="328"/>
      <c r="BP363" s="328"/>
      <c r="BQ363" s="328"/>
      <c r="BR363" s="328"/>
      <c r="BS363" s="328"/>
      <c r="BT363" s="328"/>
      <c r="BU363" s="332"/>
      <c r="BV363" s="333"/>
      <c r="BW363" s="328"/>
      <c r="BX363" s="328"/>
      <c r="BY363" s="328"/>
      <c r="BZ363" s="328"/>
      <c r="CA363" s="328"/>
    </row>
    <row r="364" spans="1:79" ht="15.75" customHeight="1">
      <c r="A364" s="328"/>
      <c r="B364" s="328"/>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c r="AA364" s="328"/>
      <c r="AB364" s="328"/>
      <c r="AC364" s="328"/>
      <c r="AD364" s="328"/>
      <c r="AE364" s="328"/>
      <c r="AF364" s="328"/>
      <c r="AG364" s="328"/>
      <c r="AH364" s="328"/>
      <c r="AI364" s="328"/>
      <c r="AJ364" s="328"/>
      <c r="AK364" s="328"/>
      <c r="AL364" s="328"/>
      <c r="AM364" s="328"/>
      <c r="AN364" s="328"/>
      <c r="AO364" s="328"/>
      <c r="AP364" s="328"/>
      <c r="AQ364" s="328"/>
      <c r="AR364" s="328"/>
      <c r="AS364" s="328"/>
      <c r="AT364" s="328"/>
      <c r="AU364" s="328"/>
      <c r="AV364" s="328"/>
      <c r="AW364" s="328"/>
      <c r="AX364" s="328"/>
      <c r="AY364" s="328"/>
      <c r="AZ364" s="328"/>
      <c r="BA364" s="328"/>
      <c r="BB364" s="328"/>
      <c r="BC364" s="328"/>
      <c r="BD364" s="328"/>
      <c r="BE364" s="328"/>
      <c r="BF364" s="328"/>
      <c r="BG364" s="328"/>
      <c r="BH364" s="328"/>
      <c r="BI364" s="328"/>
      <c r="BJ364" s="328"/>
      <c r="BK364" s="328"/>
      <c r="BL364" s="328"/>
      <c r="BM364" s="328"/>
      <c r="BN364" s="328"/>
      <c r="BO364" s="328"/>
      <c r="BP364" s="328"/>
      <c r="BQ364" s="328"/>
      <c r="BR364" s="328"/>
      <c r="BS364" s="328"/>
      <c r="BT364" s="328"/>
      <c r="BU364" s="332"/>
      <c r="BV364" s="333"/>
      <c r="BW364" s="328"/>
      <c r="BX364" s="328"/>
      <c r="BY364" s="328"/>
      <c r="BZ364" s="328"/>
      <c r="CA364" s="328"/>
    </row>
    <row r="365" spans="1:79" ht="15.75" customHeight="1">
      <c r="A365" s="328"/>
      <c r="B365" s="328"/>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c r="AA365" s="328"/>
      <c r="AB365" s="328"/>
      <c r="AC365" s="328"/>
      <c r="AD365" s="328"/>
      <c r="AE365" s="328"/>
      <c r="AF365" s="328"/>
      <c r="AG365" s="328"/>
      <c r="AH365" s="328"/>
      <c r="AI365" s="328"/>
      <c r="AJ365" s="328"/>
      <c r="AK365" s="328"/>
      <c r="AL365" s="328"/>
      <c r="AM365" s="328"/>
      <c r="AN365" s="328"/>
      <c r="AO365" s="328"/>
      <c r="AP365" s="328"/>
      <c r="AQ365" s="328"/>
      <c r="AR365" s="328"/>
      <c r="AS365" s="328"/>
      <c r="AT365" s="328"/>
      <c r="AU365" s="328"/>
      <c r="AV365" s="328"/>
      <c r="AW365" s="328"/>
      <c r="AX365" s="328"/>
      <c r="AY365" s="328"/>
      <c r="AZ365" s="328"/>
      <c r="BA365" s="328"/>
      <c r="BB365" s="328"/>
      <c r="BC365" s="328"/>
      <c r="BD365" s="328"/>
      <c r="BE365" s="328"/>
      <c r="BF365" s="328"/>
      <c r="BG365" s="328"/>
      <c r="BH365" s="328"/>
      <c r="BI365" s="328"/>
      <c r="BJ365" s="328"/>
      <c r="BK365" s="328"/>
      <c r="BL365" s="328"/>
      <c r="BM365" s="328"/>
      <c r="BN365" s="328"/>
      <c r="BO365" s="328"/>
      <c r="BP365" s="328"/>
      <c r="BQ365" s="328"/>
      <c r="BR365" s="328"/>
      <c r="BS365" s="328"/>
      <c r="BT365" s="328"/>
      <c r="BU365" s="332"/>
      <c r="BV365" s="333"/>
      <c r="BW365" s="328"/>
      <c r="BX365" s="328"/>
      <c r="BY365" s="328"/>
      <c r="BZ365" s="328"/>
      <c r="CA365" s="328"/>
    </row>
    <row r="366" spans="1:79" ht="15.75" customHeight="1">
      <c r="A366" s="328"/>
      <c r="B366" s="328"/>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c r="AA366" s="328"/>
      <c r="AB366" s="328"/>
      <c r="AC366" s="328"/>
      <c r="AD366" s="328"/>
      <c r="AE366" s="328"/>
      <c r="AF366" s="328"/>
      <c r="AG366" s="328"/>
      <c r="AH366" s="328"/>
      <c r="AI366" s="328"/>
      <c r="AJ366" s="328"/>
      <c r="AK366" s="328"/>
      <c r="AL366" s="328"/>
      <c r="AM366" s="328"/>
      <c r="AN366" s="328"/>
      <c r="AO366" s="328"/>
      <c r="AP366" s="328"/>
      <c r="AQ366" s="328"/>
      <c r="AR366" s="328"/>
      <c r="AS366" s="328"/>
      <c r="AT366" s="328"/>
      <c r="AU366" s="328"/>
      <c r="AV366" s="328"/>
      <c r="AW366" s="328"/>
      <c r="AX366" s="328"/>
      <c r="AY366" s="328"/>
      <c r="AZ366" s="328"/>
      <c r="BA366" s="328"/>
      <c r="BB366" s="328"/>
      <c r="BC366" s="328"/>
      <c r="BD366" s="328"/>
      <c r="BE366" s="328"/>
      <c r="BF366" s="328"/>
      <c r="BG366" s="328"/>
      <c r="BH366" s="328"/>
      <c r="BI366" s="328"/>
      <c r="BJ366" s="328"/>
      <c r="BK366" s="328"/>
      <c r="BL366" s="328"/>
      <c r="BM366" s="328"/>
      <c r="BN366" s="328"/>
      <c r="BO366" s="328"/>
      <c r="BP366" s="328"/>
      <c r="BQ366" s="328"/>
      <c r="BR366" s="328"/>
      <c r="BS366" s="328"/>
      <c r="BT366" s="328"/>
      <c r="BU366" s="332"/>
      <c r="BV366" s="333"/>
      <c r="BW366" s="328"/>
      <c r="BX366" s="328"/>
      <c r="BY366" s="328"/>
      <c r="BZ366" s="328"/>
      <c r="CA366" s="328"/>
    </row>
    <row r="367" spans="1:79" ht="15.75" customHeight="1">
      <c r="A367" s="328"/>
      <c r="B367" s="328"/>
      <c r="C367" s="328"/>
      <c r="D367" s="328"/>
      <c r="E367" s="328"/>
      <c r="F367" s="328"/>
      <c r="G367" s="328"/>
      <c r="H367" s="328"/>
      <c r="I367" s="328"/>
      <c r="J367" s="328"/>
      <c r="K367" s="328"/>
      <c r="L367" s="328"/>
      <c r="M367" s="328"/>
      <c r="N367" s="328"/>
      <c r="O367" s="328"/>
      <c r="P367" s="328"/>
      <c r="Q367" s="328"/>
      <c r="R367" s="328"/>
      <c r="S367" s="328"/>
      <c r="T367" s="328"/>
      <c r="U367" s="328"/>
      <c r="V367" s="328"/>
      <c r="W367" s="328"/>
      <c r="X367" s="328"/>
      <c r="Y367" s="328"/>
      <c r="Z367" s="328"/>
      <c r="AA367" s="328"/>
      <c r="AB367" s="328"/>
      <c r="AC367" s="328"/>
      <c r="AD367" s="328"/>
      <c r="AE367" s="328"/>
      <c r="AF367" s="328"/>
      <c r="AG367" s="328"/>
      <c r="AH367" s="328"/>
      <c r="AI367" s="328"/>
      <c r="AJ367" s="328"/>
      <c r="AK367" s="328"/>
      <c r="AL367" s="328"/>
      <c r="AM367" s="328"/>
      <c r="AN367" s="328"/>
      <c r="AO367" s="328"/>
      <c r="AP367" s="328"/>
      <c r="AQ367" s="328"/>
      <c r="AR367" s="328"/>
      <c r="AS367" s="328"/>
      <c r="AT367" s="328"/>
      <c r="AU367" s="328"/>
      <c r="AV367" s="328"/>
      <c r="AW367" s="328"/>
      <c r="AX367" s="328"/>
      <c r="AY367" s="328"/>
      <c r="AZ367" s="328"/>
      <c r="BA367" s="328"/>
      <c r="BB367" s="328"/>
      <c r="BC367" s="328"/>
      <c r="BD367" s="328"/>
      <c r="BE367" s="328"/>
      <c r="BF367" s="328"/>
      <c r="BG367" s="328"/>
      <c r="BH367" s="328"/>
      <c r="BI367" s="328"/>
      <c r="BJ367" s="328"/>
      <c r="BK367" s="328"/>
      <c r="BL367" s="328"/>
      <c r="BM367" s="328"/>
      <c r="BN367" s="328"/>
      <c r="BO367" s="328"/>
      <c r="BP367" s="328"/>
      <c r="BQ367" s="328"/>
      <c r="BR367" s="328"/>
      <c r="BS367" s="328"/>
      <c r="BT367" s="328"/>
      <c r="BU367" s="332"/>
      <c r="BV367" s="333"/>
      <c r="BW367" s="328"/>
      <c r="BX367" s="328"/>
      <c r="BY367" s="328"/>
      <c r="BZ367" s="328"/>
      <c r="CA367" s="328"/>
    </row>
    <row r="368" spans="1:79" ht="15.75" customHeight="1">
      <c r="A368" s="328"/>
      <c r="B368" s="328"/>
      <c r="C368" s="328"/>
      <c r="D368" s="328"/>
      <c r="E368" s="328"/>
      <c r="F368" s="328"/>
      <c r="G368" s="328"/>
      <c r="H368" s="328"/>
      <c r="I368" s="328"/>
      <c r="J368" s="328"/>
      <c r="K368" s="328"/>
      <c r="L368" s="328"/>
      <c r="M368" s="328"/>
      <c r="N368" s="328"/>
      <c r="O368" s="328"/>
      <c r="P368" s="328"/>
      <c r="Q368" s="328"/>
      <c r="R368" s="328"/>
      <c r="S368" s="328"/>
      <c r="T368" s="328"/>
      <c r="U368" s="328"/>
      <c r="V368" s="328"/>
      <c r="W368" s="328"/>
      <c r="X368" s="328"/>
      <c r="Y368" s="328"/>
      <c r="Z368" s="328"/>
      <c r="AA368" s="328"/>
      <c r="AB368" s="328"/>
      <c r="AC368" s="328"/>
      <c r="AD368" s="328"/>
      <c r="AE368" s="328"/>
      <c r="AF368" s="328"/>
      <c r="AG368" s="328"/>
      <c r="AH368" s="328"/>
      <c r="AI368" s="328"/>
      <c r="AJ368" s="328"/>
      <c r="AK368" s="328"/>
      <c r="AL368" s="328"/>
      <c r="AM368" s="328"/>
      <c r="AN368" s="328"/>
      <c r="AO368" s="328"/>
      <c r="AP368" s="328"/>
      <c r="AQ368" s="328"/>
      <c r="AR368" s="328"/>
      <c r="AS368" s="328"/>
      <c r="AT368" s="328"/>
      <c r="AU368" s="328"/>
      <c r="AV368" s="328"/>
      <c r="AW368" s="328"/>
      <c r="AX368" s="328"/>
      <c r="AY368" s="328"/>
      <c r="AZ368" s="328"/>
      <c r="BA368" s="328"/>
      <c r="BB368" s="328"/>
      <c r="BC368" s="328"/>
      <c r="BD368" s="328"/>
      <c r="BE368" s="328"/>
      <c r="BF368" s="328"/>
      <c r="BG368" s="328"/>
      <c r="BH368" s="328"/>
      <c r="BI368" s="328"/>
      <c r="BJ368" s="328"/>
      <c r="BK368" s="328"/>
      <c r="BL368" s="328"/>
      <c r="BM368" s="328"/>
      <c r="BN368" s="328"/>
      <c r="BO368" s="328"/>
      <c r="BP368" s="328"/>
      <c r="BQ368" s="328"/>
      <c r="BR368" s="328"/>
      <c r="BS368" s="328"/>
      <c r="BT368" s="328"/>
      <c r="BU368" s="332"/>
      <c r="BV368" s="333"/>
      <c r="BW368" s="328"/>
      <c r="BX368" s="328"/>
      <c r="BY368" s="328"/>
      <c r="BZ368" s="328"/>
      <c r="CA368" s="328"/>
    </row>
    <row r="369" spans="1:79" ht="15.75" customHeight="1">
      <c r="A369" s="328"/>
      <c r="B369" s="328"/>
      <c r="C369" s="328"/>
      <c r="D369" s="328"/>
      <c r="E369" s="328"/>
      <c r="F369" s="328"/>
      <c r="G369" s="328"/>
      <c r="H369" s="328"/>
      <c r="I369" s="328"/>
      <c r="J369" s="328"/>
      <c r="K369" s="328"/>
      <c r="L369" s="328"/>
      <c r="M369" s="328"/>
      <c r="N369" s="328"/>
      <c r="O369" s="328"/>
      <c r="P369" s="328"/>
      <c r="Q369" s="328"/>
      <c r="R369" s="328"/>
      <c r="S369" s="328"/>
      <c r="T369" s="328"/>
      <c r="U369" s="328"/>
      <c r="V369" s="328"/>
      <c r="W369" s="328"/>
      <c r="X369" s="328"/>
      <c r="Y369" s="328"/>
      <c r="Z369" s="328"/>
      <c r="AA369" s="328"/>
      <c r="AB369" s="328"/>
      <c r="AC369" s="328"/>
      <c r="AD369" s="328"/>
      <c r="AE369" s="328"/>
      <c r="AF369" s="328"/>
      <c r="AG369" s="328"/>
      <c r="AH369" s="328"/>
      <c r="AI369" s="328"/>
      <c r="AJ369" s="328"/>
      <c r="AK369" s="328"/>
      <c r="AL369" s="328"/>
      <c r="AM369" s="328"/>
      <c r="AN369" s="328"/>
      <c r="AO369" s="328"/>
      <c r="AP369" s="328"/>
      <c r="AQ369" s="328"/>
      <c r="AR369" s="328"/>
      <c r="AS369" s="328"/>
      <c r="AT369" s="328"/>
      <c r="AU369" s="328"/>
      <c r="AV369" s="328"/>
      <c r="AW369" s="328"/>
      <c r="AX369" s="328"/>
      <c r="AY369" s="328"/>
      <c r="AZ369" s="328"/>
      <c r="BA369" s="328"/>
      <c r="BB369" s="328"/>
      <c r="BC369" s="328"/>
      <c r="BD369" s="328"/>
      <c r="BE369" s="328"/>
      <c r="BF369" s="328"/>
      <c r="BG369" s="328"/>
      <c r="BH369" s="328"/>
      <c r="BI369" s="328"/>
      <c r="BJ369" s="328"/>
      <c r="BK369" s="328"/>
      <c r="BL369" s="328"/>
      <c r="BM369" s="328"/>
      <c r="BN369" s="328"/>
      <c r="BO369" s="328"/>
      <c r="BP369" s="328"/>
      <c r="BQ369" s="328"/>
      <c r="BR369" s="328"/>
      <c r="BS369" s="328"/>
      <c r="BT369" s="328"/>
      <c r="BU369" s="332"/>
      <c r="BV369" s="333"/>
      <c r="BW369" s="328"/>
      <c r="BX369" s="328"/>
      <c r="BY369" s="328"/>
      <c r="BZ369" s="328"/>
      <c r="CA369" s="328"/>
    </row>
    <row r="370" spans="1:79" ht="15.75" customHeight="1">
      <c r="A370" s="328"/>
      <c r="B370" s="328"/>
      <c r="C370" s="328"/>
      <c r="D370" s="328"/>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328"/>
      <c r="AC370" s="328"/>
      <c r="AD370" s="328"/>
      <c r="AE370" s="328"/>
      <c r="AF370" s="328"/>
      <c r="AG370" s="328"/>
      <c r="AH370" s="328"/>
      <c r="AI370" s="328"/>
      <c r="AJ370" s="328"/>
      <c r="AK370" s="328"/>
      <c r="AL370" s="328"/>
      <c r="AM370" s="328"/>
      <c r="AN370" s="328"/>
      <c r="AO370" s="328"/>
      <c r="AP370" s="328"/>
      <c r="AQ370" s="328"/>
      <c r="AR370" s="328"/>
      <c r="AS370" s="328"/>
      <c r="AT370" s="328"/>
      <c r="AU370" s="328"/>
      <c r="AV370" s="328"/>
      <c r="AW370" s="328"/>
      <c r="AX370" s="328"/>
      <c r="AY370" s="328"/>
      <c r="AZ370" s="328"/>
      <c r="BA370" s="328"/>
      <c r="BB370" s="328"/>
      <c r="BC370" s="328"/>
      <c r="BD370" s="328"/>
      <c r="BE370" s="328"/>
      <c r="BF370" s="328"/>
      <c r="BG370" s="328"/>
      <c r="BH370" s="328"/>
      <c r="BI370" s="328"/>
      <c r="BJ370" s="328"/>
      <c r="BK370" s="328"/>
      <c r="BL370" s="328"/>
      <c r="BM370" s="328"/>
      <c r="BN370" s="328"/>
      <c r="BO370" s="328"/>
      <c r="BP370" s="328"/>
      <c r="BQ370" s="328"/>
      <c r="BR370" s="328"/>
      <c r="BS370" s="328"/>
      <c r="BT370" s="328"/>
      <c r="BU370" s="332"/>
      <c r="BV370" s="333"/>
      <c r="BW370" s="328"/>
      <c r="BX370" s="328"/>
      <c r="BY370" s="328"/>
      <c r="BZ370" s="328"/>
      <c r="CA370" s="328"/>
    </row>
    <row r="371" spans="1:79" ht="15.75" customHeight="1">
      <c r="A371" s="328"/>
      <c r="B371" s="328"/>
      <c r="C371" s="328"/>
      <c r="D371" s="328"/>
      <c r="E371" s="328"/>
      <c r="F371" s="328"/>
      <c r="G371" s="328"/>
      <c r="H371" s="328"/>
      <c r="I371" s="328"/>
      <c r="J371" s="328"/>
      <c r="K371" s="328"/>
      <c r="L371" s="328"/>
      <c r="M371" s="328"/>
      <c r="N371" s="328"/>
      <c r="O371" s="328"/>
      <c r="P371" s="328"/>
      <c r="Q371" s="328"/>
      <c r="R371" s="328"/>
      <c r="S371" s="328"/>
      <c r="T371" s="328"/>
      <c r="U371" s="328"/>
      <c r="V371" s="328"/>
      <c r="W371" s="328"/>
      <c r="X371" s="328"/>
      <c r="Y371" s="328"/>
      <c r="Z371" s="328"/>
      <c r="AA371" s="328"/>
      <c r="AB371" s="328"/>
      <c r="AC371" s="328"/>
      <c r="AD371" s="328"/>
      <c r="AE371" s="328"/>
      <c r="AF371" s="328"/>
      <c r="AG371" s="328"/>
      <c r="AH371" s="328"/>
      <c r="AI371" s="328"/>
      <c r="AJ371" s="328"/>
      <c r="AK371" s="328"/>
      <c r="AL371" s="328"/>
      <c r="AM371" s="328"/>
      <c r="AN371" s="328"/>
      <c r="AO371" s="328"/>
      <c r="AP371" s="328"/>
      <c r="AQ371" s="328"/>
      <c r="AR371" s="328"/>
      <c r="AS371" s="328"/>
      <c r="AT371" s="328"/>
      <c r="AU371" s="328"/>
      <c r="AV371" s="328"/>
      <c r="AW371" s="328"/>
      <c r="AX371" s="328"/>
      <c r="AY371" s="328"/>
      <c r="AZ371" s="328"/>
      <c r="BA371" s="328"/>
      <c r="BB371" s="328"/>
      <c r="BC371" s="328"/>
      <c r="BD371" s="328"/>
      <c r="BE371" s="328"/>
      <c r="BF371" s="328"/>
      <c r="BG371" s="328"/>
      <c r="BH371" s="328"/>
      <c r="BI371" s="328"/>
      <c r="BJ371" s="328"/>
      <c r="BK371" s="328"/>
      <c r="BL371" s="328"/>
      <c r="BM371" s="328"/>
      <c r="BN371" s="328"/>
      <c r="BO371" s="328"/>
      <c r="BP371" s="328"/>
      <c r="BQ371" s="328"/>
      <c r="BR371" s="328"/>
      <c r="BS371" s="328"/>
      <c r="BT371" s="328"/>
      <c r="BU371" s="332"/>
      <c r="BV371" s="333"/>
      <c r="BW371" s="328"/>
      <c r="BX371" s="328"/>
      <c r="BY371" s="328"/>
      <c r="BZ371" s="328"/>
      <c r="CA371" s="328"/>
    </row>
    <row r="372" spans="1:79" ht="15.75" customHeight="1">
      <c r="A372" s="328"/>
      <c r="B372" s="328"/>
      <c r="C372" s="328"/>
      <c r="D372" s="328"/>
      <c r="E372" s="328"/>
      <c r="F372" s="328"/>
      <c r="G372" s="328"/>
      <c r="H372" s="328"/>
      <c r="I372" s="328"/>
      <c r="J372" s="328"/>
      <c r="K372" s="328"/>
      <c r="L372" s="328"/>
      <c r="M372" s="328"/>
      <c r="N372" s="328"/>
      <c r="O372" s="328"/>
      <c r="P372" s="328"/>
      <c r="Q372" s="328"/>
      <c r="R372" s="328"/>
      <c r="S372" s="328"/>
      <c r="T372" s="328"/>
      <c r="U372" s="328"/>
      <c r="V372" s="328"/>
      <c r="W372" s="328"/>
      <c r="X372" s="328"/>
      <c r="Y372" s="328"/>
      <c r="Z372" s="328"/>
      <c r="AA372" s="328"/>
      <c r="AB372" s="328"/>
      <c r="AC372" s="328"/>
      <c r="AD372" s="328"/>
      <c r="AE372" s="328"/>
      <c r="AF372" s="328"/>
      <c r="AG372" s="328"/>
      <c r="AH372" s="328"/>
      <c r="AI372" s="328"/>
      <c r="AJ372" s="328"/>
      <c r="AK372" s="328"/>
      <c r="AL372" s="328"/>
      <c r="AM372" s="328"/>
      <c r="AN372" s="328"/>
      <c r="AO372" s="328"/>
      <c r="AP372" s="328"/>
      <c r="AQ372" s="328"/>
      <c r="AR372" s="328"/>
      <c r="AS372" s="328"/>
      <c r="AT372" s="328"/>
      <c r="AU372" s="328"/>
      <c r="AV372" s="328"/>
      <c r="AW372" s="328"/>
      <c r="AX372" s="328"/>
      <c r="AY372" s="328"/>
      <c r="AZ372" s="328"/>
      <c r="BA372" s="328"/>
      <c r="BB372" s="328"/>
      <c r="BC372" s="328"/>
      <c r="BD372" s="328"/>
      <c r="BE372" s="328"/>
      <c r="BF372" s="328"/>
      <c r="BG372" s="328"/>
      <c r="BH372" s="328"/>
      <c r="BI372" s="328"/>
      <c r="BJ372" s="328"/>
      <c r="BK372" s="328"/>
      <c r="BL372" s="328"/>
      <c r="BM372" s="328"/>
      <c r="BN372" s="328"/>
      <c r="BO372" s="328"/>
      <c r="BP372" s="328"/>
      <c r="BQ372" s="328"/>
      <c r="BR372" s="328"/>
      <c r="BS372" s="328"/>
      <c r="BT372" s="328"/>
      <c r="BU372" s="332"/>
      <c r="BV372" s="333"/>
      <c r="BW372" s="328"/>
      <c r="BX372" s="328"/>
      <c r="BY372" s="328"/>
      <c r="BZ372" s="328"/>
      <c r="CA372" s="328"/>
    </row>
    <row r="373" spans="1:79" ht="15.75" customHeight="1">
      <c r="A373" s="328"/>
      <c r="B373" s="328"/>
      <c r="C373" s="328"/>
      <c r="D373" s="328"/>
      <c r="E373" s="328"/>
      <c r="F373" s="328"/>
      <c r="G373" s="328"/>
      <c r="H373" s="328"/>
      <c r="I373" s="328"/>
      <c r="J373" s="328"/>
      <c r="K373" s="328"/>
      <c r="L373" s="328"/>
      <c r="M373" s="328"/>
      <c r="N373" s="328"/>
      <c r="O373" s="328"/>
      <c r="P373" s="328"/>
      <c r="Q373" s="328"/>
      <c r="R373" s="328"/>
      <c r="S373" s="328"/>
      <c r="T373" s="328"/>
      <c r="U373" s="328"/>
      <c r="V373" s="328"/>
      <c r="W373" s="328"/>
      <c r="X373" s="328"/>
      <c r="Y373" s="328"/>
      <c r="Z373" s="328"/>
      <c r="AA373" s="328"/>
      <c r="AB373" s="328"/>
      <c r="AC373" s="328"/>
      <c r="AD373" s="328"/>
      <c r="AE373" s="328"/>
      <c r="AF373" s="328"/>
      <c r="AG373" s="328"/>
      <c r="AH373" s="328"/>
      <c r="AI373" s="328"/>
      <c r="AJ373" s="328"/>
      <c r="AK373" s="328"/>
      <c r="AL373" s="328"/>
      <c r="AM373" s="328"/>
      <c r="AN373" s="328"/>
      <c r="AO373" s="328"/>
      <c r="AP373" s="328"/>
      <c r="AQ373" s="328"/>
      <c r="AR373" s="328"/>
      <c r="AS373" s="328"/>
      <c r="AT373" s="328"/>
      <c r="AU373" s="328"/>
      <c r="AV373" s="328"/>
      <c r="AW373" s="328"/>
      <c r="AX373" s="328"/>
      <c r="AY373" s="328"/>
      <c r="AZ373" s="328"/>
      <c r="BA373" s="328"/>
      <c r="BB373" s="328"/>
      <c r="BC373" s="328"/>
      <c r="BD373" s="328"/>
      <c r="BE373" s="328"/>
      <c r="BF373" s="328"/>
      <c r="BG373" s="328"/>
      <c r="BH373" s="328"/>
      <c r="BI373" s="328"/>
      <c r="BJ373" s="328"/>
      <c r="BK373" s="328"/>
      <c r="BL373" s="328"/>
      <c r="BM373" s="328"/>
      <c r="BN373" s="328"/>
      <c r="BO373" s="328"/>
      <c r="BP373" s="328"/>
      <c r="BQ373" s="328"/>
      <c r="BR373" s="328"/>
      <c r="BS373" s="328"/>
      <c r="BT373" s="328"/>
      <c r="BU373" s="332"/>
      <c r="BV373" s="333"/>
      <c r="BW373" s="328"/>
      <c r="BX373" s="328"/>
      <c r="BY373" s="328"/>
      <c r="BZ373" s="328"/>
      <c r="CA373" s="328"/>
    </row>
    <row r="374" spans="1:79" ht="15.75" customHeight="1">
      <c r="A374" s="328"/>
      <c r="B374" s="328"/>
      <c r="C374" s="328"/>
      <c r="D374" s="328"/>
      <c r="E374" s="328"/>
      <c r="F374" s="328"/>
      <c r="G374" s="328"/>
      <c r="H374" s="328"/>
      <c r="I374" s="328"/>
      <c r="J374" s="328"/>
      <c r="K374" s="328"/>
      <c r="L374" s="328"/>
      <c r="M374" s="328"/>
      <c r="N374" s="328"/>
      <c r="O374" s="328"/>
      <c r="P374" s="328"/>
      <c r="Q374" s="328"/>
      <c r="R374" s="328"/>
      <c r="S374" s="328"/>
      <c r="T374" s="328"/>
      <c r="U374" s="328"/>
      <c r="V374" s="328"/>
      <c r="W374" s="328"/>
      <c r="X374" s="328"/>
      <c r="Y374" s="328"/>
      <c r="Z374" s="328"/>
      <c r="AA374" s="328"/>
      <c r="AB374" s="328"/>
      <c r="AC374" s="328"/>
      <c r="AD374" s="328"/>
      <c r="AE374" s="328"/>
      <c r="AF374" s="328"/>
      <c r="AG374" s="328"/>
      <c r="AH374" s="328"/>
      <c r="AI374" s="328"/>
      <c r="AJ374" s="328"/>
      <c r="AK374" s="328"/>
      <c r="AL374" s="328"/>
      <c r="AM374" s="328"/>
      <c r="AN374" s="328"/>
      <c r="AO374" s="328"/>
      <c r="AP374" s="328"/>
      <c r="AQ374" s="328"/>
      <c r="AR374" s="328"/>
      <c r="AS374" s="328"/>
      <c r="AT374" s="328"/>
      <c r="AU374" s="328"/>
      <c r="AV374" s="328"/>
      <c r="AW374" s="328"/>
      <c r="AX374" s="328"/>
      <c r="AY374" s="328"/>
      <c r="AZ374" s="328"/>
      <c r="BA374" s="328"/>
      <c r="BB374" s="328"/>
      <c r="BC374" s="328"/>
      <c r="BD374" s="328"/>
      <c r="BE374" s="328"/>
      <c r="BF374" s="328"/>
      <c r="BG374" s="328"/>
      <c r="BH374" s="328"/>
      <c r="BI374" s="328"/>
      <c r="BJ374" s="328"/>
      <c r="BK374" s="328"/>
      <c r="BL374" s="328"/>
      <c r="BM374" s="328"/>
      <c r="BN374" s="328"/>
      <c r="BO374" s="328"/>
      <c r="BP374" s="328"/>
      <c r="BQ374" s="328"/>
      <c r="BR374" s="328"/>
      <c r="BS374" s="328"/>
      <c r="BT374" s="328"/>
      <c r="BU374" s="332"/>
      <c r="BV374" s="333"/>
      <c r="BW374" s="328"/>
      <c r="BX374" s="328"/>
      <c r="BY374" s="328"/>
      <c r="BZ374" s="328"/>
      <c r="CA374" s="328"/>
    </row>
    <row r="375" spans="1:79" ht="15.75" customHeight="1">
      <c r="A375" s="328"/>
      <c r="B375" s="328"/>
      <c r="C375" s="328"/>
      <c r="D375" s="328"/>
      <c r="E375" s="328"/>
      <c r="F375" s="328"/>
      <c r="G375" s="328"/>
      <c r="H375" s="328"/>
      <c r="I375" s="328"/>
      <c r="J375" s="328"/>
      <c r="K375" s="328"/>
      <c r="L375" s="328"/>
      <c r="M375" s="328"/>
      <c r="N375" s="328"/>
      <c r="O375" s="328"/>
      <c r="P375" s="328"/>
      <c r="Q375" s="328"/>
      <c r="R375" s="328"/>
      <c r="S375" s="328"/>
      <c r="T375" s="328"/>
      <c r="U375" s="328"/>
      <c r="V375" s="328"/>
      <c r="W375" s="328"/>
      <c r="X375" s="328"/>
      <c r="Y375" s="328"/>
      <c r="Z375" s="328"/>
      <c r="AA375" s="328"/>
      <c r="AB375" s="328"/>
      <c r="AC375" s="328"/>
      <c r="AD375" s="328"/>
      <c r="AE375" s="328"/>
      <c r="AF375" s="328"/>
      <c r="AG375" s="328"/>
      <c r="AH375" s="328"/>
      <c r="AI375" s="328"/>
      <c r="AJ375" s="328"/>
      <c r="AK375" s="328"/>
      <c r="AL375" s="328"/>
      <c r="AM375" s="328"/>
      <c r="AN375" s="328"/>
      <c r="AO375" s="328"/>
      <c r="AP375" s="328"/>
      <c r="AQ375" s="328"/>
      <c r="AR375" s="328"/>
      <c r="AS375" s="328"/>
      <c r="AT375" s="328"/>
      <c r="AU375" s="328"/>
      <c r="AV375" s="328"/>
      <c r="AW375" s="328"/>
      <c r="AX375" s="328"/>
      <c r="AY375" s="328"/>
      <c r="AZ375" s="328"/>
      <c r="BA375" s="328"/>
      <c r="BB375" s="328"/>
      <c r="BC375" s="328"/>
      <c r="BD375" s="328"/>
      <c r="BE375" s="328"/>
      <c r="BF375" s="328"/>
      <c r="BG375" s="328"/>
      <c r="BH375" s="328"/>
      <c r="BI375" s="328"/>
      <c r="BJ375" s="328"/>
      <c r="BK375" s="328"/>
      <c r="BL375" s="328"/>
      <c r="BM375" s="328"/>
      <c r="BN375" s="328"/>
      <c r="BO375" s="328"/>
      <c r="BP375" s="328"/>
      <c r="BQ375" s="328"/>
      <c r="BR375" s="328"/>
      <c r="BS375" s="328"/>
      <c r="BT375" s="328"/>
      <c r="BU375" s="332"/>
      <c r="BV375" s="333"/>
      <c r="BW375" s="328"/>
      <c r="BX375" s="328"/>
      <c r="BY375" s="328"/>
      <c r="BZ375" s="328"/>
      <c r="CA375" s="328"/>
    </row>
    <row r="376" spans="1:79" ht="15.75" customHeight="1">
      <c r="A376" s="328"/>
      <c r="B376" s="328"/>
      <c r="C376" s="328"/>
      <c r="D376" s="328"/>
      <c r="E376" s="328"/>
      <c r="F376" s="328"/>
      <c r="G376" s="328"/>
      <c r="H376" s="328"/>
      <c r="I376" s="328"/>
      <c r="J376" s="328"/>
      <c r="K376" s="328"/>
      <c r="L376" s="328"/>
      <c r="M376" s="328"/>
      <c r="N376" s="328"/>
      <c r="O376" s="328"/>
      <c r="P376" s="328"/>
      <c r="Q376" s="328"/>
      <c r="R376" s="328"/>
      <c r="S376" s="328"/>
      <c r="T376" s="328"/>
      <c r="U376" s="328"/>
      <c r="V376" s="328"/>
      <c r="W376" s="328"/>
      <c r="X376" s="328"/>
      <c r="Y376" s="328"/>
      <c r="Z376" s="328"/>
      <c r="AA376" s="328"/>
      <c r="AB376" s="328"/>
      <c r="AC376" s="328"/>
      <c r="AD376" s="328"/>
      <c r="AE376" s="328"/>
      <c r="AF376" s="328"/>
      <c r="AG376" s="328"/>
      <c r="AH376" s="328"/>
      <c r="AI376" s="328"/>
      <c r="AJ376" s="328"/>
      <c r="AK376" s="328"/>
      <c r="AL376" s="328"/>
      <c r="AM376" s="328"/>
      <c r="AN376" s="328"/>
      <c r="AO376" s="328"/>
      <c r="AP376" s="328"/>
      <c r="AQ376" s="328"/>
      <c r="AR376" s="328"/>
      <c r="AS376" s="328"/>
      <c r="AT376" s="328"/>
      <c r="AU376" s="328"/>
      <c r="AV376" s="328"/>
      <c r="AW376" s="328"/>
      <c r="AX376" s="328"/>
      <c r="AY376" s="328"/>
      <c r="AZ376" s="328"/>
      <c r="BA376" s="328"/>
      <c r="BB376" s="328"/>
      <c r="BC376" s="328"/>
      <c r="BD376" s="328"/>
      <c r="BE376" s="328"/>
      <c r="BF376" s="328"/>
      <c r="BG376" s="328"/>
      <c r="BH376" s="328"/>
      <c r="BI376" s="328"/>
      <c r="BJ376" s="328"/>
      <c r="BK376" s="328"/>
      <c r="BL376" s="328"/>
      <c r="BM376" s="328"/>
      <c r="BN376" s="328"/>
      <c r="BO376" s="328"/>
      <c r="BP376" s="328"/>
      <c r="BQ376" s="328"/>
      <c r="BR376" s="328"/>
      <c r="BS376" s="328"/>
      <c r="BT376" s="328"/>
      <c r="BU376" s="332"/>
      <c r="BV376" s="333"/>
      <c r="BW376" s="328"/>
      <c r="BX376" s="328"/>
      <c r="BY376" s="328"/>
      <c r="BZ376" s="328"/>
      <c r="CA376" s="328"/>
    </row>
    <row r="377" spans="1:79" ht="15.75" customHeight="1">
      <c r="A377" s="328"/>
      <c r="B377" s="328"/>
      <c r="C377" s="328"/>
      <c r="D377" s="328"/>
      <c r="E377" s="328"/>
      <c r="F377" s="328"/>
      <c r="G377" s="328"/>
      <c r="H377" s="328"/>
      <c r="I377" s="328"/>
      <c r="J377" s="328"/>
      <c r="K377" s="328"/>
      <c r="L377" s="328"/>
      <c r="M377" s="328"/>
      <c r="N377" s="328"/>
      <c r="O377" s="328"/>
      <c r="P377" s="328"/>
      <c r="Q377" s="328"/>
      <c r="R377" s="328"/>
      <c r="S377" s="328"/>
      <c r="T377" s="328"/>
      <c r="U377" s="328"/>
      <c r="V377" s="328"/>
      <c r="W377" s="328"/>
      <c r="X377" s="328"/>
      <c r="Y377" s="328"/>
      <c r="Z377" s="328"/>
      <c r="AA377" s="328"/>
      <c r="AB377" s="328"/>
      <c r="AC377" s="328"/>
      <c r="AD377" s="328"/>
      <c r="AE377" s="328"/>
      <c r="AF377" s="328"/>
      <c r="AG377" s="328"/>
      <c r="AH377" s="328"/>
      <c r="AI377" s="328"/>
      <c r="AJ377" s="328"/>
      <c r="AK377" s="328"/>
      <c r="AL377" s="328"/>
      <c r="AM377" s="328"/>
      <c r="AN377" s="328"/>
      <c r="AO377" s="328"/>
      <c r="AP377" s="328"/>
      <c r="AQ377" s="328"/>
      <c r="AR377" s="328"/>
      <c r="AS377" s="328"/>
      <c r="AT377" s="328"/>
      <c r="AU377" s="328"/>
      <c r="AV377" s="328"/>
      <c r="AW377" s="328"/>
      <c r="AX377" s="328"/>
      <c r="AY377" s="328"/>
      <c r="AZ377" s="328"/>
      <c r="BA377" s="328"/>
      <c r="BB377" s="328"/>
      <c r="BC377" s="328"/>
      <c r="BD377" s="328"/>
      <c r="BE377" s="328"/>
      <c r="BF377" s="328"/>
      <c r="BG377" s="328"/>
      <c r="BH377" s="328"/>
      <c r="BI377" s="328"/>
      <c r="BJ377" s="328"/>
      <c r="BK377" s="328"/>
      <c r="BL377" s="328"/>
      <c r="BM377" s="328"/>
      <c r="BN377" s="328"/>
      <c r="BO377" s="328"/>
      <c r="BP377" s="328"/>
      <c r="BQ377" s="328"/>
      <c r="BR377" s="328"/>
      <c r="BS377" s="328"/>
      <c r="BT377" s="328"/>
      <c r="BU377" s="332"/>
      <c r="BV377" s="333"/>
      <c r="BW377" s="328"/>
      <c r="BX377" s="328"/>
      <c r="BY377" s="328"/>
      <c r="BZ377" s="328"/>
      <c r="CA377" s="328"/>
    </row>
    <row r="378" spans="1:79" ht="15.75" customHeight="1">
      <c r="A378" s="328"/>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328"/>
      <c r="AF378" s="328"/>
      <c r="AG378" s="328"/>
      <c r="AH378" s="328"/>
      <c r="AI378" s="328"/>
      <c r="AJ378" s="328"/>
      <c r="AK378" s="328"/>
      <c r="AL378" s="328"/>
      <c r="AM378" s="328"/>
      <c r="AN378" s="328"/>
      <c r="AO378" s="328"/>
      <c r="AP378" s="328"/>
      <c r="AQ378" s="328"/>
      <c r="AR378" s="328"/>
      <c r="AS378" s="328"/>
      <c r="AT378" s="328"/>
      <c r="AU378" s="328"/>
      <c r="AV378" s="328"/>
      <c r="AW378" s="328"/>
      <c r="AX378" s="328"/>
      <c r="AY378" s="328"/>
      <c r="AZ378" s="328"/>
      <c r="BA378" s="328"/>
      <c r="BB378" s="328"/>
      <c r="BC378" s="328"/>
      <c r="BD378" s="328"/>
      <c r="BE378" s="328"/>
      <c r="BF378" s="328"/>
      <c r="BG378" s="328"/>
      <c r="BH378" s="328"/>
      <c r="BI378" s="328"/>
      <c r="BJ378" s="328"/>
      <c r="BK378" s="328"/>
      <c r="BL378" s="328"/>
      <c r="BM378" s="328"/>
      <c r="BN378" s="328"/>
      <c r="BO378" s="328"/>
      <c r="BP378" s="328"/>
      <c r="BQ378" s="328"/>
      <c r="BR378" s="328"/>
      <c r="BS378" s="328"/>
      <c r="BT378" s="328"/>
      <c r="BU378" s="332"/>
      <c r="BV378" s="333"/>
      <c r="BW378" s="328"/>
      <c r="BX378" s="328"/>
      <c r="BY378" s="328"/>
      <c r="BZ378" s="328"/>
      <c r="CA378" s="328"/>
    </row>
    <row r="379" spans="1:79" ht="15.75" customHeight="1">
      <c r="A379" s="328"/>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328"/>
      <c r="AF379" s="328"/>
      <c r="AG379" s="328"/>
      <c r="AH379" s="328"/>
      <c r="AI379" s="328"/>
      <c r="AJ379" s="328"/>
      <c r="AK379" s="328"/>
      <c r="AL379" s="328"/>
      <c r="AM379" s="328"/>
      <c r="AN379" s="328"/>
      <c r="AO379" s="328"/>
      <c r="AP379" s="328"/>
      <c r="AQ379" s="328"/>
      <c r="AR379" s="328"/>
      <c r="AS379" s="328"/>
      <c r="AT379" s="328"/>
      <c r="AU379" s="328"/>
      <c r="AV379" s="328"/>
      <c r="AW379" s="328"/>
      <c r="AX379" s="328"/>
      <c r="AY379" s="328"/>
      <c r="AZ379" s="328"/>
      <c r="BA379" s="328"/>
      <c r="BB379" s="328"/>
      <c r="BC379" s="328"/>
      <c r="BD379" s="328"/>
      <c r="BE379" s="328"/>
      <c r="BF379" s="328"/>
      <c r="BG379" s="328"/>
      <c r="BH379" s="328"/>
      <c r="BI379" s="328"/>
      <c r="BJ379" s="328"/>
      <c r="BK379" s="328"/>
      <c r="BL379" s="328"/>
      <c r="BM379" s="328"/>
      <c r="BN379" s="328"/>
      <c r="BO379" s="328"/>
      <c r="BP379" s="328"/>
      <c r="BQ379" s="328"/>
      <c r="BR379" s="328"/>
      <c r="BS379" s="328"/>
      <c r="BT379" s="328"/>
      <c r="BU379" s="332"/>
      <c r="BV379" s="333"/>
      <c r="BW379" s="328"/>
      <c r="BX379" s="328"/>
      <c r="BY379" s="328"/>
      <c r="BZ379" s="328"/>
      <c r="CA379" s="328"/>
    </row>
    <row r="380" spans="1:79" ht="15.75" customHeight="1">
      <c r="A380" s="328"/>
      <c r="B380" s="328"/>
      <c r="C380" s="328"/>
      <c r="D380" s="328"/>
      <c r="E380" s="328"/>
      <c r="F380" s="328"/>
      <c r="G380" s="328"/>
      <c r="H380" s="328"/>
      <c r="I380" s="328"/>
      <c r="J380" s="328"/>
      <c r="K380" s="328"/>
      <c r="L380" s="328"/>
      <c r="M380" s="328"/>
      <c r="N380" s="328"/>
      <c r="O380" s="328"/>
      <c r="P380" s="328"/>
      <c r="Q380" s="328"/>
      <c r="R380" s="328"/>
      <c r="S380" s="328"/>
      <c r="T380" s="328"/>
      <c r="U380" s="328"/>
      <c r="V380" s="328"/>
      <c r="W380" s="328"/>
      <c r="X380" s="328"/>
      <c r="Y380" s="328"/>
      <c r="Z380" s="328"/>
      <c r="AA380" s="328"/>
      <c r="AB380" s="328"/>
      <c r="AC380" s="328"/>
      <c r="AD380" s="328"/>
      <c r="AE380" s="328"/>
      <c r="AF380" s="328"/>
      <c r="AG380" s="328"/>
      <c r="AH380" s="328"/>
      <c r="AI380" s="328"/>
      <c r="AJ380" s="328"/>
      <c r="AK380" s="328"/>
      <c r="AL380" s="328"/>
      <c r="AM380" s="328"/>
      <c r="AN380" s="328"/>
      <c r="AO380" s="328"/>
      <c r="AP380" s="328"/>
      <c r="AQ380" s="328"/>
      <c r="AR380" s="328"/>
      <c r="AS380" s="328"/>
      <c r="AT380" s="328"/>
      <c r="AU380" s="328"/>
      <c r="AV380" s="328"/>
      <c r="AW380" s="328"/>
      <c r="AX380" s="328"/>
      <c r="AY380" s="328"/>
      <c r="AZ380" s="328"/>
      <c r="BA380" s="328"/>
      <c r="BB380" s="328"/>
      <c r="BC380" s="328"/>
      <c r="BD380" s="328"/>
      <c r="BE380" s="328"/>
      <c r="BF380" s="328"/>
      <c r="BG380" s="328"/>
      <c r="BH380" s="328"/>
      <c r="BI380" s="328"/>
      <c r="BJ380" s="328"/>
      <c r="BK380" s="328"/>
      <c r="BL380" s="328"/>
      <c r="BM380" s="328"/>
      <c r="BN380" s="328"/>
      <c r="BO380" s="328"/>
      <c r="BP380" s="328"/>
      <c r="BQ380" s="328"/>
      <c r="BR380" s="328"/>
      <c r="BS380" s="328"/>
      <c r="BT380" s="328"/>
      <c r="BU380" s="332"/>
      <c r="BV380" s="333"/>
      <c r="BW380" s="328"/>
      <c r="BX380" s="328"/>
      <c r="BY380" s="328"/>
      <c r="BZ380" s="328"/>
      <c r="CA380" s="328"/>
    </row>
    <row r="381" spans="1:79" ht="15.75" customHeight="1">
      <c r="A381" s="328"/>
      <c r="B381" s="328"/>
      <c r="C381" s="328"/>
      <c r="D381" s="328"/>
      <c r="E381" s="328"/>
      <c r="F381" s="328"/>
      <c r="G381" s="328"/>
      <c r="H381" s="328"/>
      <c r="I381" s="328"/>
      <c r="J381" s="328"/>
      <c r="K381" s="328"/>
      <c r="L381" s="328"/>
      <c r="M381" s="328"/>
      <c r="N381" s="328"/>
      <c r="O381" s="328"/>
      <c r="P381" s="328"/>
      <c r="Q381" s="328"/>
      <c r="R381" s="328"/>
      <c r="S381" s="328"/>
      <c r="T381" s="328"/>
      <c r="U381" s="328"/>
      <c r="V381" s="328"/>
      <c r="W381" s="328"/>
      <c r="X381" s="328"/>
      <c r="Y381" s="328"/>
      <c r="Z381" s="328"/>
      <c r="AA381" s="328"/>
      <c r="AB381" s="328"/>
      <c r="AC381" s="328"/>
      <c r="AD381" s="328"/>
      <c r="AE381" s="328"/>
      <c r="AF381" s="328"/>
      <c r="AG381" s="328"/>
      <c r="AH381" s="328"/>
      <c r="AI381" s="328"/>
      <c r="AJ381" s="328"/>
      <c r="AK381" s="328"/>
      <c r="AL381" s="328"/>
      <c r="AM381" s="328"/>
      <c r="AN381" s="328"/>
      <c r="AO381" s="328"/>
      <c r="AP381" s="328"/>
      <c r="AQ381" s="328"/>
      <c r="AR381" s="328"/>
      <c r="AS381" s="328"/>
      <c r="AT381" s="328"/>
      <c r="AU381" s="328"/>
      <c r="AV381" s="328"/>
      <c r="AW381" s="328"/>
      <c r="AX381" s="328"/>
      <c r="AY381" s="328"/>
      <c r="AZ381" s="328"/>
      <c r="BA381" s="328"/>
      <c r="BB381" s="328"/>
      <c r="BC381" s="328"/>
      <c r="BD381" s="328"/>
      <c r="BE381" s="328"/>
      <c r="BF381" s="328"/>
      <c r="BG381" s="328"/>
      <c r="BH381" s="328"/>
      <c r="BI381" s="328"/>
      <c r="BJ381" s="328"/>
      <c r="BK381" s="328"/>
      <c r="BL381" s="328"/>
      <c r="BM381" s="328"/>
      <c r="BN381" s="328"/>
      <c r="BO381" s="328"/>
      <c r="BP381" s="328"/>
      <c r="BQ381" s="328"/>
      <c r="BR381" s="328"/>
      <c r="BS381" s="328"/>
      <c r="BT381" s="328"/>
      <c r="BU381" s="332"/>
      <c r="BV381" s="333"/>
      <c r="BW381" s="328"/>
      <c r="BX381" s="328"/>
      <c r="BY381" s="328"/>
      <c r="BZ381" s="328"/>
      <c r="CA381" s="328"/>
    </row>
    <row r="382" spans="1:79" ht="15.75" customHeight="1">
      <c r="A382" s="328"/>
      <c r="B382" s="328"/>
      <c r="C382" s="328"/>
      <c r="D382" s="328"/>
      <c r="E382" s="328"/>
      <c r="F382" s="328"/>
      <c r="G382" s="328"/>
      <c r="H382" s="328"/>
      <c r="I382" s="328"/>
      <c r="J382" s="328"/>
      <c r="K382" s="328"/>
      <c r="L382" s="328"/>
      <c r="M382" s="328"/>
      <c r="N382" s="328"/>
      <c r="O382" s="328"/>
      <c r="P382" s="328"/>
      <c r="Q382" s="328"/>
      <c r="R382" s="328"/>
      <c r="S382" s="328"/>
      <c r="T382" s="328"/>
      <c r="U382" s="328"/>
      <c r="V382" s="328"/>
      <c r="W382" s="328"/>
      <c r="X382" s="328"/>
      <c r="Y382" s="328"/>
      <c r="Z382" s="328"/>
      <c r="AA382" s="328"/>
      <c r="AB382" s="328"/>
      <c r="AC382" s="328"/>
      <c r="AD382" s="328"/>
      <c r="AE382" s="328"/>
      <c r="AF382" s="328"/>
      <c r="AG382" s="328"/>
      <c r="AH382" s="328"/>
      <c r="AI382" s="328"/>
      <c r="AJ382" s="328"/>
      <c r="AK382" s="328"/>
      <c r="AL382" s="328"/>
      <c r="AM382" s="328"/>
      <c r="AN382" s="328"/>
      <c r="AO382" s="328"/>
      <c r="AP382" s="328"/>
      <c r="AQ382" s="328"/>
      <c r="AR382" s="328"/>
      <c r="AS382" s="328"/>
      <c r="AT382" s="328"/>
      <c r="AU382" s="328"/>
      <c r="AV382" s="328"/>
      <c r="AW382" s="328"/>
      <c r="AX382" s="328"/>
      <c r="AY382" s="328"/>
      <c r="AZ382" s="328"/>
      <c r="BA382" s="328"/>
      <c r="BB382" s="328"/>
      <c r="BC382" s="328"/>
      <c r="BD382" s="328"/>
      <c r="BE382" s="328"/>
      <c r="BF382" s="328"/>
      <c r="BG382" s="328"/>
      <c r="BH382" s="328"/>
      <c r="BI382" s="328"/>
      <c r="BJ382" s="328"/>
      <c r="BK382" s="328"/>
      <c r="BL382" s="328"/>
      <c r="BM382" s="328"/>
      <c r="BN382" s="328"/>
      <c r="BO382" s="328"/>
      <c r="BP382" s="328"/>
      <c r="BQ382" s="328"/>
      <c r="BR382" s="328"/>
      <c r="BS382" s="328"/>
      <c r="BT382" s="328"/>
      <c r="BU382" s="332"/>
      <c r="BV382" s="333"/>
      <c r="BW382" s="328"/>
      <c r="BX382" s="328"/>
      <c r="BY382" s="328"/>
      <c r="BZ382" s="328"/>
      <c r="CA382" s="328"/>
    </row>
    <row r="383" spans="1:79" ht="15.75" customHeight="1">
      <c r="A383" s="328"/>
      <c r="B383" s="328"/>
      <c r="C383" s="328"/>
      <c r="D383" s="328"/>
      <c r="E383" s="328"/>
      <c r="F383" s="328"/>
      <c r="G383" s="328"/>
      <c r="H383" s="328"/>
      <c r="I383" s="328"/>
      <c r="J383" s="328"/>
      <c r="K383" s="328"/>
      <c r="L383" s="328"/>
      <c r="M383" s="328"/>
      <c r="N383" s="328"/>
      <c r="O383" s="328"/>
      <c r="P383" s="328"/>
      <c r="Q383" s="328"/>
      <c r="R383" s="328"/>
      <c r="S383" s="328"/>
      <c r="T383" s="328"/>
      <c r="U383" s="328"/>
      <c r="V383" s="328"/>
      <c r="W383" s="328"/>
      <c r="X383" s="328"/>
      <c r="Y383" s="328"/>
      <c r="Z383" s="328"/>
      <c r="AA383" s="328"/>
      <c r="AB383" s="328"/>
      <c r="AC383" s="328"/>
      <c r="AD383" s="328"/>
      <c r="AE383" s="328"/>
      <c r="AF383" s="328"/>
      <c r="AG383" s="328"/>
      <c r="AH383" s="328"/>
      <c r="AI383" s="328"/>
      <c r="AJ383" s="328"/>
      <c r="AK383" s="328"/>
      <c r="AL383" s="328"/>
      <c r="AM383" s="328"/>
      <c r="AN383" s="328"/>
      <c r="AO383" s="328"/>
      <c r="AP383" s="328"/>
      <c r="AQ383" s="328"/>
      <c r="AR383" s="328"/>
      <c r="AS383" s="328"/>
      <c r="AT383" s="328"/>
      <c r="AU383" s="328"/>
      <c r="AV383" s="328"/>
      <c r="AW383" s="328"/>
      <c r="AX383" s="328"/>
      <c r="AY383" s="328"/>
      <c r="AZ383" s="328"/>
      <c r="BA383" s="328"/>
      <c r="BB383" s="328"/>
      <c r="BC383" s="328"/>
      <c r="BD383" s="328"/>
      <c r="BE383" s="328"/>
      <c r="BF383" s="328"/>
      <c r="BG383" s="328"/>
      <c r="BH383" s="328"/>
      <c r="BI383" s="328"/>
      <c r="BJ383" s="328"/>
      <c r="BK383" s="328"/>
      <c r="BL383" s="328"/>
      <c r="BM383" s="328"/>
      <c r="BN383" s="328"/>
      <c r="BO383" s="328"/>
      <c r="BP383" s="328"/>
      <c r="BQ383" s="328"/>
      <c r="BR383" s="328"/>
      <c r="BS383" s="328"/>
      <c r="BT383" s="328"/>
      <c r="BU383" s="332"/>
      <c r="BV383" s="333"/>
      <c r="BW383" s="328"/>
      <c r="BX383" s="328"/>
      <c r="BY383" s="328"/>
      <c r="BZ383" s="328"/>
      <c r="CA383" s="328"/>
    </row>
    <row r="384" spans="1:79" ht="15.75" customHeight="1">
      <c r="A384" s="328"/>
      <c r="B384" s="328"/>
      <c r="C384" s="328"/>
      <c r="D384" s="328"/>
      <c r="E384" s="328"/>
      <c r="F384" s="328"/>
      <c r="G384" s="328"/>
      <c r="H384" s="328"/>
      <c r="I384" s="328"/>
      <c r="J384" s="328"/>
      <c r="K384" s="328"/>
      <c r="L384" s="328"/>
      <c r="M384" s="328"/>
      <c r="N384" s="328"/>
      <c r="O384" s="328"/>
      <c r="P384" s="328"/>
      <c r="Q384" s="328"/>
      <c r="R384" s="328"/>
      <c r="S384" s="328"/>
      <c r="T384" s="328"/>
      <c r="U384" s="328"/>
      <c r="V384" s="328"/>
      <c r="W384" s="328"/>
      <c r="X384" s="328"/>
      <c r="Y384" s="328"/>
      <c r="Z384" s="328"/>
      <c r="AA384" s="328"/>
      <c r="AB384" s="328"/>
      <c r="AC384" s="328"/>
      <c r="AD384" s="328"/>
      <c r="AE384" s="328"/>
      <c r="AF384" s="328"/>
      <c r="AG384" s="328"/>
      <c r="AH384" s="328"/>
      <c r="AI384" s="328"/>
      <c r="AJ384" s="328"/>
      <c r="AK384" s="328"/>
      <c r="AL384" s="328"/>
      <c r="AM384" s="328"/>
      <c r="AN384" s="328"/>
      <c r="AO384" s="328"/>
      <c r="AP384" s="328"/>
      <c r="AQ384" s="328"/>
      <c r="AR384" s="328"/>
      <c r="AS384" s="328"/>
      <c r="AT384" s="328"/>
      <c r="AU384" s="328"/>
      <c r="AV384" s="328"/>
      <c r="AW384" s="328"/>
      <c r="AX384" s="328"/>
      <c r="AY384" s="328"/>
      <c r="AZ384" s="328"/>
      <c r="BA384" s="328"/>
      <c r="BB384" s="328"/>
      <c r="BC384" s="328"/>
      <c r="BD384" s="328"/>
      <c r="BE384" s="328"/>
      <c r="BF384" s="328"/>
      <c r="BG384" s="328"/>
      <c r="BH384" s="328"/>
      <c r="BI384" s="328"/>
      <c r="BJ384" s="328"/>
      <c r="BK384" s="328"/>
      <c r="BL384" s="328"/>
      <c r="BM384" s="328"/>
      <c r="BN384" s="328"/>
      <c r="BO384" s="328"/>
      <c r="BP384" s="328"/>
      <c r="BQ384" s="328"/>
      <c r="BR384" s="328"/>
      <c r="BS384" s="328"/>
      <c r="BT384" s="328"/>
      <c r="BU384" s="332"/>
      <c r="BV384" s="333"/>
      <c r="BW384" s="328"/>
      <c r="BX384" s="328"/>
      <c r="BY384" s="328"/>
      <c r="BZ384" s="328"/>
      <c r="CA384" s="328"/>
    </row>
    <row r="385" spans="1:79" ht="15.75" customHeight="1">
      <c r="A385" s="328"/>
      <c r="B385" s="328"/>
      <c r="C385" s="328"/>
      <c r="D385" s="328"/>
      <c r="E385" s="328"/>
      <c r="F385" s="328"/>
      <c r="G385" s="328"/>
      <c r="H385" s="328"/>
      <c r="I385" s="328"/>
      <c r="J385" s="328"/>
      <c r="K385" s="328"/>
      <c r="L385" s="328"/>
      <c r="M385" s="328"/>
      <c r="N385" s="328"/>
      <c r="O385" s="328"/>
      <c r="P385" s="328"/>
      <c r="Q385" s="328"/>
      <c r="R385" s="328"/>
      <c r="S385" s="328"/>
      <c r="T385" s="328"/>
      <c r="U385" s="328"/>
      <c r="V385" s="328"/>
      <c r="W385" s="328"/>
      <c r="X385" s="328"/>
      <c r="Y385" s="328"/>
      <c r="Z385" s="328"/>
      <c r="AA385" s="328"/>
      <c r="AB385" s="328"/>
      <c r="AC385" s="328"/>
      <c r="AD385" s="328"/>
      <c r="AE385" s="328"/>
      <c r="AF385" s="328"/>
      <c r="AG385" s="328"/>
      <c r="AH385" s="328"/>
      <c r="AI385" s="328"/>
      <c r="AJ385" s="328"/>
      <c r="AK385" s="328"/>
      <c r="AL385" s="328"/>
      <c r="AM385" s="328"/>
      <c r="AN385" s="328"/>
      <c r="AO385" s="328"/>
      <c r="AP385" s="328"/>
      <c r="AQ385" s="328"/>
      <c r="AR385" s="328"/>
      <c r="AS385" s="328"/>
      <c r="AT385" s="328"/>
      <c r="AU385" s="328"/>
      <c r="AV385" s="328"/>
      <c r="AW385" s="328"/>
      <c r="AX385" s="328"/>
      <c r="AY385" s="328"/>
      <c r="AZ385" s="328"/>
      <c r="BA385" s="328"/>
      <c r="BB385" s="328"/>
      <c r="BC385" s="328"/>
      <c r="BD385" s="328"/>
      <c r="BE385" s="328"/>
      <c r="BF385" s="328"/>
      <c r="BG385" s="328"/>
      <c r="BH385" s="328"/>
      <c r="BI385" s="328"/>
      <c r="BJ385" s="328"/>
      <c r="BK385" s="328"/>
      <c r="BL385" s="328"/>
      <c r="BM385" s="328"/>
      <c r="BN385" s="328"/>
      <c r="BO385" s="328"/>
      <c r="BP385" s="328"/>
      <c r="BQ385" s="328"/>
      <c r="BR385" s="328"/>
      <c r="BS385" s="328"/>
      <c r="BT385" s="328"/>
      <c r="BU385" s="332"/>
      <c r="BV385" s="333"/>
      <c r="BW385" s="328"/>
      <c r="BX385" s="328"/>
      <c r="BY385" s="328"/>
      <c r="BZ385" s="328"/>
      <c r="CA385" s="328"/>
    </row>
    <row r="386" spans="1:79" ht="15.75" customHeight="1">
      <c r="A386" s="328"/>
      <c r="B386" s="328"/>
      <c r="C386" s="328"/>
      <c r="D386" s="328"/>
      <c r="E386" s="328"/>
      <c r="F386" s="328"/>
      <c r="G386" s="328"/>
      <c r="H386" s="328"/>
      <c r="I386" s="328"/>
      <c r="J386" s="328"/>
      <c r="K386" s="328"/>
      <c r="L386" s="328"/>
      <c r="M386" s="328"/>
      <c r="N386" s="328"/>
      <c r="O386" s="328"/>
      <c r="P386" s="328"/>
      <c r="Q386" s="328"/>
      <c r="R386" s="328"/>
      <c r="S386" s="328"/>
      <c r="T386" s="328"/>
      <c r="U386" s="328"/>
      <c r="V386" s="328"/>
      <c r="W386" s="328"/>
      <c r="X386" s="328"/>
      <c r="Y386" s="328"/>
      <c r="Z386" s="328"/>
      <c r="AA386" s="328"/>
      <c r="AB386" s="328"/>
      <c r="AC386" s="328"/>
      <c r="AD386" s="328"/>
      <c r="AE386" s="328"/>
      <c r="AF386" s="328"/>
      <c r="AG386" s="328"/>
      <c r="AH386" s="328"/>
      <c r="AI386" s="328"/>
      <c r="AJ386" s="328"/>
      <c r="AK386" s="328"/>
      <c r="AL386" s="328"/>
      <c r="AM386" s="328"/>
      <c r="AN386" s="328"/>
      <c r="AO386" s="328"/>
      <c r="AP386" s="328"/>
      <c r="AQ386" s="328"/>
      <c r="AR386" s="328"/>
      <c r="AS386" s="328"/>
      <c r="AT386" s="328"/>
      <c r="AU386" s="328"/>
      <c r="AV386" s="328"/>
      <c r="AW386" s="328"/>
      <c r="AX386" s="328"/>
      <c r="AY386" s="328"/>
      <c r="AZ386" s="328"/>
      <c r="BA386" s="328"/>
      <c r="BB386" s="328"/>
      <c r="BC386" s="328"/>
      <c r="BD386" s="328"/>
      <c r="BE386" s="328"/>
      <c r="BF386" s="328"/>
      <c r="BG386" s="328"/>
      <c r="BH386" s="328"/>
      <c r="BI386" s="328"/>
      <c r="BJ386" s="328"/>
      <c r="BK386" s="328"/>
      <c r="BL386" s="328"/>
      <c r="BM386" s="328"/>
      <c r="BN386" s="328"/>
      <c r="BO386" s="328"/>
      <c r="BP386" s="328"/>
      <c r="BQ386" s="328"/>
      <c r="BR386" s="328"/>
      <c r="BS386" s="328"/>
      <c r="BT386" s="328"/>
      <c r="BU386" s="332"/>
      <c r="BV386" s="333"/>
      <c r="BW386" s="328"/>
      <c r="BX386" s="328"/>
      <c r="BY386" s="328"/>
      <c r="BZ386" s="328"/>
      <c r="CA386" s="328"/>
    </row>
    <row r="387" spans="1:79" ht="15.75" customHeight="1">
      <c r="A387" s="328"/>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c r="AH387" s="328"/>
      <c r="AI387" s="328"/>
      <c r="AJ387" s="328"/>
      <c r="AK387" s="328"/>
      <c r="AL387" s="328"/>
      <c r="AM387" s="328"/>
      <c r="AN387" s="328"/>
      <c r="AO387" s="328"/>
      <c r="AP387" s="328"/>
      <c r="AQ387" s="328"/>
      <c r="AR387" s="328"/>
      <c r="AS387" s="328"/>
      <c r="AT387" s="328"/>
      <c r="AU387" s="328"/>
      <c r="AV387" s="328"/>
      <c r="AW387" s="328"/>
      <c r="AX387" s="328"/>
      <c r="AY387" s="328"/>
      <c r="AZ387" s="328"/>
      <c r="BA387" s="328"/>
      <c r="BB387" s="328"/>
      <c r="BC387" s="328"/>
      <c r="BD387" s="328"/>
      <c r="BE387" s="328"/>
      <c r="BF387" s="328"/>
      <c r="BG387" s="328"/>
      <c r="BH387" s="328"/>
      <c r="BI387" s="328"/>
      <c r="BJ387" s="328"/>
      <c r="BK387" s="328"/>
      <c r="BL387" s="328"/>
      <c r="BM387" s="328"/>
      <c r="BN387" s="328"/>
      <c r="BO387" s="328"/>
      <c r="BP387" s="328"/>
      <c r="BQ387" s="328"/>
      <c r="BR387" s="328"/>
      <c r="BS387" s="328"/>
      <c r="BT387" s="328"/>
      <c r="BU387" s="332"/>
      <c r="BV387" s="333"/>
      <c r="BW387" s="328"/>
      <c r="BX387" s="328"/>
      <c r="BY387" s="328"/>
      <c r="BZ387" s="328"/>
      <c r="CA387" s="328"/>
    </row>
    <row r="388" spans="1:79" ht="15.75" customHeight="1">
      <c r="A388" s="328"/>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c r="AH388" s="328"/>
      <c r="AI388" s="328"/>
      <c r="AJ388" s="328"/>
      <c r="AK388" s="328"/>
      <c r="AL388" s="328"/>
      <c r="AM388" s="328"/>
      <c r="AN388" s="328"/>
      <c r="AO388" s="328"/>
      <c r="AP388" s="328"/>
      <c r="AQ388" s="328"/>
      <c r="AR388" s="328"/>
      <c r="AS388" s="328"/>
      <c r="AT388" s="328"/>
      <c r="AU388" s="328"/>
      <c r="AV388" s="328"/>
      <c r="AW388" s="328"/>
      <c r="AX388" s="328"/>
      <c r="AY388" s="328"/>
      <c r="AZ388" s="328"/>
      <c r="BA388" s="328"/>
      <c r="BB388" s="328"/>
      <c r="BC388" s="328"/>
      <c r="BD388" s="328"/>
      <c r="BE388" s="328"/>
      <c r="BF388" s="328"/>
      <c r="BG388" s="328"/>
      <c r="BH388" s="328"/>
      <c r="BI388" s="328"/>
      <c r="BJ388" s="328"/>
      <c r="BK388" s="328"/>
      <c r="BL388" s="328"/>
      <c r="BM388" s="328"/>
      <c r="BN388" s="328"/>
      <c r="BO388" s="328"/>
      <c r="BP388" s="328"/>
      <c r="BQ388" s="328"/>
      <c r="BR388" s="328"/>
      <c r="BS388" s="328"/>
      <c r="BT388" s="328"/>
      <c r="BU388" s="332"/>
      <c r="BV388" s="333"/>
      <c r="BW388" s="328"/>
      <c r="BX388" s="328"/>
      <c r="BY388" s="328"/>
      <c r="BZ388" s="328"/>
      <c r="CA388" s="328"/>
    </row>
    <row r="389" spans="1:79" ht="15.75" customHeight="1">
      <c r="A389" s="328"/>
      <c r="B389" s="328"/>
      <c r="C389" s="328"/>
      <c r="D389" s="328"/>
      <c r="E389" s="328"/>
      <c r="F389" s="32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c r="AH389" s="328"/>
      <c r="AI389" s="328"/>
      <c r="AJ389" s="328"/>
      <c r="AK389" s="328"/>
      <c r="AL389" s="328"/>
      <c r="AM389" s="328"/>
      <c r="AN389" s="328"/>
      <c r="AO389" s="328"/>
      <c r="AP389" s="328"/>
      <c r="AQ389" s="328"/>
      <c r="AR389" s="328"/>
      <c r="AS389" s="328"/>
      <c r="AT389" s="328"/>
      <c r="AU389" s="328"/>
      <c r="AV389" s="328"/>
      <c r="AW389" s="328"/>
      <c r="AX389" s="328"/>
      <c r="AY389" s="328"/>
      <c r="AZ389" s="328"/>
      <c r="BA389" s="328"/>
      <c r="BB389" s="328"/>
      <c r="BC389" s="328"/>
      <c r="BD389" s="328"/>
      <c r="BE389" s="328"/>
      <c r="BF389" s="328"/>
      <c r="BG389" s="328"/>
      <c r="BH389" s="328"/>
      <c r="BI389" s="328"/>
      <c r="BJ389" s="328"/>
      <c r="BK389" s="328"/>
      <c r="BL389" s="328"/>
      <c r="BM389" s="328"/>
      <c r="BN389" s="328"/>
      <c r="BO389" s="328"/>
      <c r="BP389" s="328"/>
      <c r="BQ389" s="328"/>
      <c r="BR389" s="328"/>
      <c r="BS389" s="328"/>
      <c r="BT389" s="328"/>
      <c r="BU389" s="332"/>
      <c r="BV389" s="333"/>
      <c r="BW389" s="328"/>
      <c r="BX389" s="328"/>
      <c r="BY389" s="328"/>
      <c r="BZ389" s="328"/>
      <c r="CA389" s="328"/>
    </row>
    <row r="390" spans="1:79" ht="15.75" customHeight="1">
      <c r="A390" s="328"/>
      <c r="B390" s="328"/>
      <c r="C390" s="328"/>
      <c r="D390" s="328"/>
      <c r="E390" s="328"/>
      <c r="F390" s="32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c r="AH390" s="328"/>
      <c r="AI390" s="328"/>
      <c r="AJ390" s="328"/>
      <c r="AK390" s="328"/>
      <c r="AL390" s="328"/>
      <c r="AM390" s="328"/>
      <c r="AN390" s="328"/>
      <c r="AO390" s="328"/>
      <c r="AP390" s="328"/>
      <c r="AQ390" s="328"/>
      <c r="AR390" s="328"/>
      <c r="AS390" s="328"/>
      <c r="AT390" s="328"/>
      <c r="AU390" s="328"/>
      <c r="AV390" s="328"/>
      <c r="AW390" s="328"/>
      <c r="AX390" s="328"/>
      <c r="AY390" s="328"/>
      <c r="AZ390" s="328"/>
      <c r="BA390" s="328"/>
      <c r="BB390" s="328"/>
      <c r="BC390" s="328"/>
      <c r="BD390" s="328"/>
      <c r="BE390" s="328"/>
      <c r="BF390" s="328"/>
      <c r="BG390" s="328"/>
      <c r="BH390" s="328"/>
      <c r="BI390" s="328"/>
      <c r="BJ390" s="328"/>
      <c r="BK390" s="328"/>
      <c r="BL390" s="328"/>
      <c r="BM390" s="328"/>
      <c r="BN390" s="328"/>
      <c r="BO390" s="328"/>
      <c r="BP390" s="328"/>
      <c r="BQ390" s="328"/>
      <c r="BR390" s="328"/>
      <c r="BS390" s="328"/>
      <c r="BT390" s="328"/>
      <c r="BU390" s="332"/>
      <c r="BV390" s="333"/>
      <c r="BW390" s="328"/>
      <c r="BX390" s="328"/>
      <c r="BY390" s="328"/>
      <c r="BZ390" s="328"/>
      <c r="CA390" s="328"/>
    </row>
    <row r="391" spans="1:79" ht="15.75" customHeight="1">
      <c r="A391" s="328"/>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c r="AH391" s="328"/>
      <c r="AI391" s="328"/>
      <c r="AJ391" s="328"/>
      <c r="AK391" s="328"/>
      <c r="AL391" s="328"/>
      <c r="AM391" s="328"/>
      <c r="AN391" s="328"/>
      <c r="AO391" s="328"/>
      <c r="AP391" s="328"/>
      <c r="AQ391" s="328"/>
      <c r="AR391" s="328"/>
      <c r="AS391" s="328"/>
      <c r="AT391" s="328"/>
      <c r="AU391" s="328"/>
      <c r="AV391" s="328"/>
      <c r="AW391" s="328"/>
      <c r="AX391" s="328"/>
      <c r="AY391" s="328"/>
      <c r="AZ391" s="328"/>
      <c r="BA391" s="328"/>
      <c r="BB391" s="328"/>
      <c r="BC391" s="328"/>
      <c r="BD391" s="328"/>
      <c r="BE391" s="328"/>
      <c r="BF391" s="328"/>
      <c r="BG391" s="328"/>
      <c r="BH391" s="328"/>
      <c r="BI391" s="328"/>
      <c r="BJ391" s="328"/>
      <c r="BK391" s="328"/>
      <c r="BL391" s="328"/>
      <c r="BM391" s="328"/>
      <c r="BN391" s="328"/>
      <c r="BO391" s="328"/>
      <c r="BP391" s="328"/>
      <c r="BQ391" s="328"/>
      <c r="BR391" s="328"/>
      <c r="BS391" s="328"/>
      <c r="BT391" s="328"/>
      <c r="BU391" s="332"/>
      <c r="BV391" s="333"/>
      <c r="BW391" s="328"/>
      <c r="BX391" s="328"/>
      <c r="BY391" s="328"/>
      <c r="BZ391" s="328"/>
      <c r="CA391" s="328"/>
    </row>
    <row r="392" spans="1:79" ht="15.75" customHeight="1">
      <c r="A392" s="328"/>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c r="AH392" s="328"/>
      <c r="AI392" s="328"/>
      <c r="AJ392" s="328"/>
      <c r="AK392" s="328"/>
      <c r="AL392" s="328"/>
      <c r="AM392" s="328"/>
      <c r="AN392" s="328"/>
      <c r="AO392" s="328"/>
      <c r="AP392" s="328"/>
      <c r="AQ392" s="328"/>
      <c r="AR392" s="328"/>
      <c r="AS392" s="328"/>
      <c r="AT392" s="328"/>
      <c r="AU392" s="328"/>
      <c r="AV392" s="328"/>
      <c r="AW392" s="328"/>
      <c r="AX392" s="328"/>
      <c r="AY392" s="328"/>
      <c r="AZ392" s="328"/>
      <c r="BA392" s="328"/>
      <c r="BB392" s="328"/>
      <c r="BC392" s="328"/>
      <c r="BD392" s="328"/>
      <c r="BE392" s="328"/>
      <c r="BF392" s="328"/>
      <c r="BG392" s="328"/>
      <c r="BH392" s="328"/>
      <c r="BI392" s="328"/>
      <c r="BJ392" s="328"/>
      <c r="BK392" s="328"/>
      <c r="BL392" s="328"/>
      <c r="BM392" s="328"/>
      <c r="BN392" s="328"/>
      <c r="BO392" s="328"/>
      <c r="BP392" s="328"/>
      <c r="BQ392" s="328"/>
      <c r="BR392" s="328"/>
      <c r="BS392" s="328"/>
      <c r="BT392" s="328"/>
      <c r="BU392" s="332"/>
      <c r="BV392" s="333"/>
      <c r="BW392" s="328"/>
      <c r="BX392" s="328"/>
      <c r="BY392" s="328"/>
      <c r="BZ392" s="328"/>
      <c r="CA392" s="328"/>
    </row>
    <row r="393" spans="1:79" ht="15.75" customHeight="1">
      <c r="A393" s="328"/>
      <c r="B393" s="328"/>
      <c r="C393" s="328"/>
      <c r="D393" s="328"/>
      <c r="E393" s="328"/>
      <c r="F393" s="32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c r="AH393" s="328"/>
      <c r="AI393" s="328"/>
      <c r="AJ393" s="328"/>
      <c r="AK393" s="328"/>
      <c r="AL393" s="328"/>
      <c r="AM393" s="328"/>
      <c r="AN393" s="328"/>
      <c r="AO393" s="328"/>
      <c r="AP393" s="328"/>
      <c r="AQ393" s="328"/>
      <c r="AR393" s="328"/>
      <c r="AS393" s="328"/>
      <c r="AT393" s="328"/>
      <c r="AU393" s="328"/>
      <c r="AV393" s="328"/>
      <c r="AW393" s="328"/>
      <c r="AX393" s="328"/>
      <c r="AY393" s="328"/>
      <c r="AZ393" s="328"/>
      <c r="BA393" s="328"/>
      <c r="BB393" s="328"/>
      <c r="BC393" s="328"/>
      <c r="BD393" s="328"/>
      <c r="BE393" s="328"/>
      <c r="BF393" s="328"/>
      <c r="BG393" s="328"/>
      <c r="BH393" s="328"/>
      <c r="BI393" s="328"/>
      <c r="BJ393" s="328"/>
      <c r="BK393" s="328"/>
      <c r="BL393" s="328"/>
      <c r="BM393" s="328"/>
      <c r="BN393" s="328"/>
      <c r="BO393" s="328"/>
      <c r="BP393" s="328"/>
      <c r="BQ393" s="328"/>
      <c r="BR393" s="328"/>
      <c r="BS393" s="328"/>
      <c r="BT393" s="328"/>
      <c r="BU393" s="332"/>
      <c r="BV393" s="333"/>
      <c r="BW393" s="328"/>
      <c r="BX393" s="328"/>
      <c r="BY393" s="328"/>
      <c r="BZ393" s="328"/>
      <c r="CA393" s="328"/>
    </row>
    <row r="394" spans="1:79" ht="15.75" customHeight="1">
      <c r="A394" s="328"/>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c r="AH394" s="328"/>
      <c r="AI394" s="328"/>
      <c r="AJ394" s="328"/>
      <c r="AK394" s="328"/>
      <c r="AL394" s="328"/>
      <c r="AM394" s="328"/>
      <c r="AN394" s="328"/>
      <c r="AO394" s="328"/>
      <c r="AP394" s="328"/>
      <c r="AQ394" s="328"/>
      <c r="AR394" s="328"/>
      <c r="AS394" s="328"/>
      <c r="AT394" s="328"/>
      <c r="AU394" s="328"/>
      <c r="AV394" s="328"/>
      <c r="AW394" s="328"/>
      <c r="AX394" s="328"/>
      <c r="AY394" s="328"/>
      <c r="AZ394" s="328"/>
      <c r="BA394" s="328"/>
      <c r="BB394" s="328"/>
      <c r="BC394" s="328"/>
      <c r="BD394" s="328"/>
      <c r="BE394" s="328"/>
      <c r="BF394" s="328"/>
      <c r="BG394" s="328"/>
      <c r="BH394" s="328"/>
      <c r="BI394" s="328"/>
      <c r="BJ394" s="328"/>
      <c r="BK394" s="328"/>
      <c r="BL394" s="328"/>
      <c r="BM394" s="328"/>
      <c r="BN394" s="328"/>
      <c r="BO394" s="328"/>
      <c r="BP394" s="328"/>
      <c r="BQ394" s="328"/>
      <c r="BR394" s="328"/>
      <c r="BS394" s="328"/>
      <c r="BT394" s="328"/>
      <c r="BU394" s="332"/>
      <c r="BV394" s="333"/>
      <c r="BW394" s="328"/>
      <c r="BX394" s="328"/>
      <c r="BY394" s="328"/>
      <c r="BZ394" s="328"/>
      <c r="CA394" s="328"/>
    </row>
    <row r="395" spans="1:79" ht="15.75" customHeight="1">
      <c r="A395" s="328"/>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c r="AH395" s="328"/>
      <c r="AI395" s="328"/>
      <c r="AJ395" s="328"/>
      <c r="AK395" s="328"/>
      <c r="AL395" s="328"/>
      <c r="AM395" s="328"/>
      <c r="AN395" s="328"/>
      <c r="AO395" s="328"/>
      <c r="AP395" s="328"/>
      <c r="AQ395" s="328"/>
      <c r="AR395" s="328"/>
      <c r="AS395" s="328"/>
      <c r="AT395" s="328"/>
      <c r="AU395" s="328"/>
      <c r="AV395" s="328"/>
      <c r="AW395" s="328"/>
      <c r="AX395" s="328"/>
      <c r="AY395" s="328"/>
      <c r="AZ395" s="328"/>
      <c r="BA395" s="328"/>
      <c r="BB395" s="328"/>
      <c r="BC395" s="328"/>
      <c r="BD395" s="328"/>
      <c r="BE395" s="328"/>
      <c r="BF395" s="328"/>
      <c r="BG395" s="328"/>
      <c r="BH395" s="328"/>
      <c r="BI395" s="328"/>
      <c r="BJ395" s="328"/>
      <c r="BK395" s="328"/>
      <c r="BL395" s="328"/>
      <c r="BM395" s="328"/>
      <c r="BN395" s="328"/>
      <c r="BO395" s="328"/>
      <c r="BP395" s="328"/>
      <c r="BQ395" s="328"/>
      <c r="BR395" s="328"/>
      <c r="BS395" s="328"/>
      <c r="BT395" s="328"/>
      <c r="BU395" s="332"/>
      <c r="BV395" s="333"/>
      <c r="BW395" s="328"/>
      <c r="BX395" s="328"/>
      <c r="BY395" s="328"/>
      <c r="BZ395" s="328"/>
      <c r="CA395" s="328"/>
    </row>
    <row r="396" spans="1:79" ht="15.75" customHeight="1">
      <c r="A396" s="328"/>
      <c r="B396" s="328"/>
      <c r="C396" s="328"/>
      <c r="D396" s="328"/>
      <c r="E396" s="328"/>
      <c r="F396" s="328"/>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c r="AH396" s="328"/>
      <c r="AI396" s="328"/>
      <c r="AJ396" s="328"/>
      <c r="AK396" s="328"/>
      <c r="AL396" s="328"/>
      <c r="AM396" s="328"/>
      <c r="AN396" s="328"/>
      <c r="AO396" s="328"/>
      <c r="AP396" s="328"/>
      <c r="AQ396" s="328"/>
      <c r="AR396" s="328"/>
      <c r="AS396" s="328"/>
      <c r="AT396" s="328"/>
      <c r="AU396" s="328"/>
      <c r="AV396" s="328"/>
      <c r="AW396" s="328"/>
      <c r="AX396" s="328"/>
      <c r="AY396" s="328"/>
      <c r="AZ396" s="328"/>
      <c r="BA396" s="328"/>
      <c r="BB396" s="328"/>
      <c r="BC396" s="328"/>
      <c r="BD396" s="328"/>
      <c r="BE396" s="328"/>
      <c r="BF396" s="328"/>
      <c r="BG396" s="328"/>
      <c r="BH396" s="328"/>
      <c r="BI396" s="328"/>
      <c r="BJ396" s="328"/>
      <c r="BK396" s="328"/>
      <c r="BL396" s="328"/>
      <c r="BM396" s="328"/>
      <c r="BN396" s="328"/>
      <c r="BO396" s="328"/>
      <c r="BP396" s="328"/>
      <c r="BQ396" s="328"/>
      <c r="BR396" s="328"/>
      <c r="BS396" s="328"/>
      <c r="BT396" s="328"/>
      <c r="BU396" s="332"/>
      <c r="BV396" s="333"/>
      <c r="BW396" s="328"/>
      <c r="BX396" s="328"/>
      <c r="BY396" s="328"/>
      <c r="BZ396" s="328"/>
      <c r="CA396" s="328"/>
    </row>
    <row r="397" spans="1:79" ht="15.75" customHeight="1">
      <c r="A397" s="328"/>
      <c r="B397" s="328"/>
      <c r="C397" s="328"/>
      <c r="D397" s="328"/>
      <c r="E397" s="328"/>
      <c r="F397" s="328"/>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c r="AH397" s="328"/>
      <c r="AI397" s="328"/>
      <c r="AJ397" s="328"/>
      <c r="AK397" s="328"/>
      <c r="AL397" s="328"/>
      <c r="AM397" s="328"/>
      <c r="AN397" s="328"/>
      <c r="AO397" s="328"/>
      <c r="AP397" s="328"/>
      <c r="AQ397" s="328"/>
      <c r="AR397" s="328"/>
      <c r="AS397" s="328"/>
      <c r="AT397" s="328"/>
      <c r="AU397" s="328"/>
      <c r="AV397" s="328"/>
      <c r="AW397" s="328"/>
      <c r="AX397" s="328"/>
      <c r="AY397" s="328"/>
      <c r="AZ397" s="328"/>
      <c r="BA397" s="328"/>
      <c r="BB397" s="328"/>
      <c r="BC397" s="328"/>
      <c r="BD397" s="328"/>
      <c r="BE397" s="328"/>
      <c r="BF397" s="328"/>
      <c r="BG397" s="328"/>
      <c r="BH397" s="328"/>
      <c r="BI397" s="328"/>
      <c r="BJ397" s="328"/>
      <c r="BK397" s="328"/>
      <c r="BL397" s="328"/>
      <c r="BM397" s="328"/>
      <c r="BN397" s="328"/>
      <c r="BO397" s="328"/>
      <c r="BP397" s="328"/>
      <c r="BQ397" s="328"/>
      <c r="BR397" s="328"/>
      <c r="BS397" s="328"/>
      <c r="BT397" s="328"/>
      <c r="BU397" s="332"/>
      <c r="BV397" s="333"/>
      <c r="BW397" s="328"/>
      <c r="BX397" s="328"/>
      <c r="BY397" s="328"/>
      <c r="BZ397" s="328"/>
      <c r="CA397" s="328"/>
    </row>
    <row r="398" spans="1:79" ht="15.75" customHeight="1">
      <c r="A398" s="328"/>
      <c r="B398" s="328"/>
      <c r="C398" s="328"/>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c r="AH398" s="328"/>
      <c r="AI398" s="328"/>
      <c r="AJ398" s="328"/>
      <c r="AK398" s="328"/>
      <c r="AL398" s="328"/>
      <c r="AM398" s="328"/>
      <c r="AN398" s="328"/>
      <c r="AO398" s="328"/>
      <c r="AP398" s="328"/>
      <c r="AQ398" s="328"/>
      <c r="AR398" s="328"/>
      <c r="AS398" s="328"/>
      <c r="AT398" s="328"/>
      <c r="AU398" s="328"/>
      <c r="AV398" s="328"/>
      <c r="AW398" s="328"/>
      <c r="AX398" s="328"/>
      <c r="AY398" s="328"/>
      <c r="AZ398" s="328"/>
      <c r="BA398" s="328"/>
      <c r="BB398" s="328"/>
      <c r="BC398" s="328"/>
      <c r="BD398" s="328"/>
      <c r="BE398" s="328"/>
      <c r="BF398" s="328"/>
      <c r="BG398" s="328"/>
      <c r="BH398" s="328"/>
      <c r="BI398" s="328"/>
      <c r="BJ398" s="328"/>
      <c r="BK398" s="328"/>
      <c r="BL398" s="328"/>
      <c r="BM398" s="328"/>
      <c r="BN398" s="328"/>
      <c r="BO398" s="328"/>
      <c r="BP398" s="328"/>
      <c r="BQ398" s="328"/>
      <c r="BR398" s="328"/>
      <c r="BS398" s="328"/>
      <c r="BT398" s="328"/>
      <c r="BU398" s="332"/>
      <c r="BV398" s="333"/>
      <c r="BW398" s="328"/>
      <c r="BX398" s="328"/>
      <c r="BY398" s="328"/>
      <c r="BZ398" s="328"/>
      <c r="CA398" s="328"/>
    </row>
    <row r="399" spans="1:79" ht="15.75" customHeight="1">
      <c r="A399" s="328"/>
      <c r="B399" s="328"/>
      <c r="C399" s="328"/>
      <c r="D399" s="328"/>
      <c r="E399" s="328"/>
      <c r="F399" s="328"/>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c r="AH399" s="328"/>
      <c r="AI399" s="328"/>
      <c r="AJ399" s="328"/>
      <c r="AK399" s="328"/>
      <c r="AL399" s="328"/>
      <c r="AM399" s="328"/>
      <c r="AN399" s="328"/>
      <c r="AO399" s="328"/>
      <c r="AP399" s="328"/>
      <c r="AQ399" s="328"/>
      <c r="AR399" s="328"/>
      <c r="AS399" s="328"/>
      <c r="AT399" s="328"/>
      <c r="AU399" s="328"/>
      <c r="AV399" s="328"/>
      <c r="AW399" s="328"/>
      <c r="AX399" s="328"/>
      <c r="AY399" s="328"/>
      <c r="AZ399" s="328"/>
      <c r="BA399" s="328"/>
      <c r="BB399" s="328"/>
      <c r="BC399" s="328"/>
      <c r="BD399" s="328"/>
      <c r="BE399" s="328"/>
      <c r="BF399" s="328"/>
      <c r="BG399" s="328"/>
      <c r="BH399" s="328"/>
      <c r="BI399" s="328"/>
      <c r="BJ399" s="328"/>
      <c r="BK399" s="328"/>
      <c r="BL399" s="328"/>
      <c r="BM399" s="328"/>
      <c r="BN399" s="328"/>
      <c r="BO399" s="328"/>
      <c r="BP399" s="328"/>
      <c r="BQ399" s="328"/>
      <c r="BR399" s="328"/>
      <c r="BS399" s="328"/>
      <c r="BT399" s="328"/>
      <c r="BU399" s="332"/>
      <c r="BV399" s="333"/>
      <c r="BW399" s="328"/>
      <c r="BX399" s="328"/>
      <c r="BY399" s="328"/>
      <c r="BZ399" s="328"/>
      <c r="CA399" s="328"/>
    </row>
    <row r="400" spans="1:79" ht="15.75" customHeight="1">
      <c r="A400" s="328"/>
      <c r="B400" s="328"/>
      <c r="C400" s="328"/>
      <c r="D400" s="328"/>
      <c r="E400" s="328"/>
      <c r="F400" s="328"/>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c r="AH400" s="328"/>
      <c r="AI400" s="328"/>
      <c r="AJ400" s="328"/>
      <c r="AK400" s="328"/>
      <c r="AL400" s="328"/>
      <c r="AM400" s="328"/>
      <c r="AN400" s="328"/>
      <c r="AO400" s="328"/>
      <c r="AP400" s="328"/>
      <c r="AQ400" s="328"/>
      <c r="AR400" s="328"/>
      <c r="AS400" s="328"/>
      <c r="AT400" s="328"/>
      <c r="AU400" s="328"/>
      <c r="AV400" s="328"/>
      <c r="AW400" s="328"/>
      <c r="AX400" s="328"/>
      <c r="AY400" s="328"/>
      <c r="AZ400" s="328"/>
      <c r="BA400" s="328"/>
      <c r="BB400" s="328"/>
      <c r="BC400" s="328"/>
      <c r="BD400" s="328"/>
      <c r="BE400" s="328"/>
      <c r="BF400" s="328"/>
      <c r="BG400" s="328"/>
      <c r="BH400" s="328"/>
      <c r="BI400" s="328"/>
      <c r="BJ400" s="328"/>
      <c r="BK400" s="328"/>
      <c r="BL400" s="328"/>
      <c r="BM400" s="328"/>
      <c r="BN400" s="328"/>
      <c r="BO400" s="328"/>
      <c r="BP400" s="328"/>
      <c r="BQ400" s="328"/>
      <c r="BR400" s="328"/>
      <c r="BS400" s="328"/>
      <c r="BT400" s="328"/>
      <c r="BU400" s="332"/>
      <c r="BV400" s="333"/>
      <c r="BW400" s="328"/>
      <c r="BX400" s="328"/>
      <c r="BY400" s="328"/>
      <c r="BZ400" s="328"/>
      <c r="CA400" s="328"/>
    </row>
    <row r="401" spans="1:79" ht="15.75" customHeight="1">
      <c r="A401" s="328"/>
      <c r="B401" s="328"/>
      <c r="C401" s="328"/>
      <c r="D401" s="328"/>
      <c r="E401" s="328"/>
      <c r="F401" s="328"/>
      <c r="G401" s="328"/>
      <c r="H401" s="328"/>
      <c r="I401" s="328"/>
      <c r="J401" s="328"/>
      <c r="K401" s="328"/>
      <c r="L401" s="328"/>
      <c r="M401" s="328"/>
      <c r="N401" s="328"/>
      <c r="O401" s="328"/>
      <c r="P401" s="328"/>
      <c r="Q401" s="328"/>
      <c r="R401" s="328"/>
      <c r="S401" s="328"/>
      <c r="T401" s="328"/>
      <c r="U401" s="328"/>
      <c r="V401" s="328"/>
      <c r="W401" s="328"/>
      <c r="X401" s="328"/>
      <c r="Y401" s="328"/>
      <c r="Z401" s="328"/>
      <c r="AA401" s="328"/>
      <c r="AB401" s="328"/>
      <c r="AC401" s="328"/>
      <c r="AD401" s="328"/>
      <c r="AE401" s="328"/>
      <c r="AF401" s="328"/>
      <c r="AG401" s="328"/>
      <c r="AH401" s="328"/>
      <c r="AI401" s="328"/>
      <c r="AJ401" s="328"/>
      <c r="AK401" s="328"/>
      <c r="AL401" s="328"/>
      <c r="AM401" s="328"/>
      <c r="AN401" s="328"/>
      <c r="AO401" s="328"/>
      <c r="AP401" s="328"/>
      <c r="AQ401" s="328"/>
      <c r="AR401" s="328"/>
      <c r="AS401" s="328"/>
      <c r="AT401" s="328"/>
      <c r="AU401" s="328"/>
      <c r="AV401" s="328"/>
      <c r="AW401" s="328"/>
      <c r="AX401" s="328"/>
      <c r="AY401" s="328"/>
      <c r="AZ401" s="328"/>
      <c r="BA401" s="328"/>
      <c r="BB401" s="328"/>
      <c r="BC401" s="328"/>
      <c r="BD401" s="328"/>
      <c r="BE401" s="328"/>
      <c r="BF401" s="328"/>
      <c r="BG401" s="328"/>
      <c r="BH401" s="328"/>
      <c r="BI401" s="328"/>
      <c r="BJ401" s="328"/>
      <c r="BK401" s="328"/>
      <c r="BL401" s="328"/>
      <c r="BM401" s="328"/>
      <c r="BN401" s="328"/>
      <c r="BO401" s="328"/>
      <c r="BP401" s="328"/>
      <c r="BQ401" s="328"/>
      <c r="BR401" s="328"/>
      <c r="BS401" s="328"/>
      <c r="BT401" s="328"/>
      <c r="BU401" s="332"/>
      <c r="BV401" s="333"/>
      <c r="BW401" s="328"/>
      <c r="BX401" s="328"/>
      <c r="BY401" s="328"/>
      <c r="BZ401" s="328"/>
      <c r="CA401" s="328"/>
    </row>
    <row r="402" spans="1:79" ht="15.75" customHeight="1">
      <c r="A402" s="328"/>
      <c r="B402" s="328"/>
      <c r="C402" s="328"/>
      <c r="D402" s="328"/>
      <c r="E402" s="328"/>
      <c r="F402" s="328"/>
      <c r="G402" s="328"/>
      <c r="H402" s="328"/>
      <c r="I402" s="328"/>
      <c r="J402" s="328"/>
      <c r="K402" s="328"/>
      <c r="L402" s="328"/>
      <c r="M402" s="328"/>
      <c r="N402" s="328"/>
      <c r="O402" s="328"/>
      <c r="P402" s="328"/>
      <c r="Q402" s="328"/>
      <c r="R402" s="328"/>
      <c r="S402" s="328"/>
      <c r="T402" s="328"/>
      <c r="U402" s="328"/>
      <c r="V402" s="328"/>
      <c r="W402" s="328"/>
      <c r="X402" s="328"/>
      <c r="Y402" s="328"/>
      <c r="Z402" s="328"/>
      <c r="AA402" s="328"/>
      <c r="AB402" s="328"/>
      <c r="AC402" s="328"/>
      <c r="AD402" s="328"/>
      <c r="AE402" s="328"/>
      <c r="AF402" s="328"/>
      <c r="AG402" s="328"/>
      <c r="AH402" s="328"/>
      <c r="AI402" s="328"/>
      <c r="AJ402" s="328"/>
      <c r="AK402" s="328"/>
      <c r="AL402" s="328"/>
      <c r="AM402" s="328"/>
      <c r="AN402" s="328"/>
      <c r="AO402" s="328"/>
      <c r="AP402" s="328"/>
      <c r="AQ402" s="328"/>
      <c r="AR402" s="328"/>
      <c r="AS402" s="328"/>
      <c r="AT402" s="328"/>
      <c r="AU402" s="328"/>
      <c r="AV402" s="328"/>
      <c r="AW402" s="328"/>
      <c r="AX402" s="328"/>
      <c r="AY402" s="328"/>
      <c r="AZ402" s="328"/>
      <c r="BA402" s="328"/>
      <c r="BB402" s="328"/>
      <c r="BC402" s="328"/>
      <c r="BD402" s="328"/>
      <c r="BE402" s="328"/>
      <c r="BF402" s="328"/>
      <c r="BG402" s="328"/>
      <c r="BH402" s="328"/>
      <c r="BI402" s="328"/>
      <c r="BJ402" s="328"/>
      <c r="BK402" s="328"/>
      <c r="BL402" s="328"/>
      <c r="BM402" s="328"/>
      <c r="BN402" s="328"/>
      <c r="BO402" s="328"/>
      <c r="BP402" s="328"/>
      <c r="BQ402" s="328"/>
      <c r="BR402" s="328"/>
      <c r="BS402" s="328"/>
      <c r="BT402" s="328"/>
      <c r="BU402" s="332"/>
      <c r="BV402" s="333"/>
      <c r="BW402" s="328"/>
      <c r="BX402" s="328"/>
      <c r="BY402" s="328"/>
      <c r="BZ402" s="328"/>
      <c r="CA402" s="328"/>
    </row>
    <row r="403" spans="1:79" ht="15.75" customHeight="1">
      <c r="A403" s="328"/>
      <c r="B403" s="328"/>
      <c r="C403" s="328"/>
      <c r="D403" s="328"/>
      <c r="E403" s="328"/>
      <c r="F403" s="328"/>
      <c r="G403" s="328"/>
      <c r="H403" s="328"/>
      <c r="I403" s="328"/>
      <c r="J403" s="328"/>
      <c r="K403" s="328"/>
      <c r="L403" s="328"/>
      <c r="M403" s="328"/>
      <c r="N403" s="328"/>
      <c r="O403" s="328"/>
      <c r="P403" s="328"/>
      <c r="Q403" s="328"/>
      <c r="R403" s="328"/>
      <c r="S403" s="328"/>
      <c r="T403" s="328"/>
      <c r="U403" s="328"/>
      <c r="V403" s="328"/>
      <c r="W403" s="328"/>
      <c r="X403" s="328"/>
      <c r="Y403" s="328"/>
      <c r="Z403" s="328"/>
      <c r="AA403" s="328"/>
      <c r="AB403" s="328"/>
      <c r="AC403" s="328"/>
      <c r="AD403" s="328"/>
      <c r="AE403" s="328"/>
      <c r="AF403" s="328"/>
      <c r="AG403" s="328"/>
      <c r="AH403" s="328"/>
      <c r="AI403" s="328"/>
      <c r="AJ403" s="328"/>
      <c r="AK403" s="328"/>
      <c r="AL403" s="328"/>
      <c r="AM403" s="328"/>
      <c r="AN403" s="328"/>
      <c r="AO403" s="328"/>
      <c r="AP403" s="328"/>
      <c r="AQ403" s="328"/>
      <c r="AR403" s="328"/>
      <c r="AS403" s="328"/>
      <c r="AT403" s="328"/>
      <c r="AU403" s="328"/>
      <c r="AV403" s="328"/>
      <c r="AW403" s="328"/>
      <c r="AX403" s="328"/>
      <c r="AY403" s="328"/>
      <c r="AZ403" s="328"/>
      <c r="BA403" s="328"/>
      <c r="BB403" s="328"/>
      <c r="BC403" s="328"/>
      <c r="BD403" s="328"/>
      <c r="BE403" s="328"/>
      <c r="BF403" s="328"/>
      <c r="BG403" s="328"/>
      <c r="BH403" s="328"/>
      <c r="BI403" s="328"/>
      <c r="BJ403" s="328"/>
      <c r="BK403" s="328"/>
      <c r="BL403" s="328"/>
      <c r="BM403" s="328"/>
      <c r="BN403" s="328"/>
      <c r="BO403" s="328"/>
      <c r="BP403" s="328"/>
      <c r="BQ403" s="328"/>
      <c r="BR403" s="328"/>
      <c r="BS403" s="328"/>
      <c r="BT403" s="328"/>
      <c r="BU403" s="332"/>
      <c r="BV403" s="333"/>
      <c r="BW403" s="328"/>
      <c r="BX403" s="328"/>
      <c r="BY403" s="328"/>
      <c r="BZ403" s="328"/>
      <c r="CA403" s="328"/>
    </row>
    <row r="404" spans="1:79" ht="15.75" customHeight="1">
      <c r="A404" s="328"/>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T404" s="328"/>
      <c r="BU404" s="332"/>
      <c r="BV404" s="333"/>
      <c r="BW404" s="328"/>
      <c r="BX404" s="328"/>
      <c r="BY404" s="328"/>
      <c r="BZ404" s="328"/>
      <c r="CA404" s="328"/>
    </row>
    <row r="405" spans="1:79" ht="15.75" customHeight="1">
      <c r="A405" s="328"/>
      <c r="B405" s="328"/>
      <c r="C405" s="328"/>
      <c r="D405" s="328"/>
      <c r="E405" s="328"/>
      <c r="F405" s="328"/>
      <c r="G405" s="328"/>
      <c r="H405" s="328"/>
      <c r="I405" s="328"/>
      <c r="J405" s="328"/>
      <c r="K405" s="328"/>
      <c r="L405" s="328"/>
      <c r="M405" s="328"/>
      <c r="N405" s="328"/>
      <c r="O405" s="328"/>
      <c r="P405" s="328"/>
      <c r="Q405" s="328"/>
      <c r="R405" s="328"/>
      <c r="S405" s="328"/>
      <c r="T405" s="328"/>
      <c r="U405" s="328"/>
      <c r="V405" s="328"/>
      <c r="W405" s="328"/>
      <c r="X405" s="328"/>
      <c r="Y405" s="328"/>
      <c r="Z405" s="328"/>
      <c r="AA405" s="328"/>
      <c r="AB405" s="328"/>
      <c r="AC405" s="328"/>
      <c r="AD405" s="328"/>
      <c r="AE405" s="328"/>
      <c r="AF405" s="328"/>
      <c r="AG405" s="328"/>
      <c r="AH405" s="328"/>
      <c r="AI405" s="328"/>
      <c r="AJ405" s="328"/>
      <c r="AK405" s="328"/>
      <c r="AL405" s="328"/>
      <c r="AM405" s="328"/>
      <c r="AN405" s="328"/>
      <c r="AO405" s="328"/>
      <c r="AP405" s="328"/>
      <c r="AQ405" s="328"/>
      <c r="AR405" s="328"/>
      <c r="AS405" s="328"/>
      <c r="AT405" s="328"/>
      <c r="AU405" s="328"/>
      <c r="AV405" s="328"/>
      <c r="AW405" s="328"/>
      <c r="AX405" s="328"/>
      <c r="AY405" s="328"/>
      <c r="AZ405" s="328"/>
      <c r="BA405" s="328"/>
      <c r="BB405" s="328"/>
      <c r="BC405" s="328"/>
      <c r="BD405" s="328"/>
      <c r="BE405" s="328"/>
      <c r="BF405" s="328"/>
      <c r="BG405" s="328"/>
      <c r="BH405" s="328"/>
      <c r="BI405" s="328"/>
      <c r="BJ405" s="328"/>
      <c r="BK405" s="328"/>
      <c r="BL405" s="328"/>
      <c r="BM405" s="328"/>
      <c r="BN405" s="328"/>
      <c r="BO405" s="328"/>
      <c r="BP405" s="328"/>
      <c r="BQ405" s="328"/>
      <c r="BR405" s="328"/>
      <c r="BS405" s="328"/>
      <c r="BT405" s="328"/>
      <c r="BU405" s="332"/>
      <c r="BV405" s="333"/>
      <c r="BW405" s="328"/>
      <c r="BX405" s="328"/>
      <c r="BY405" s="328"/>
      <c r="BZ405" s="328"/>
      <c r="CA405" s="328"/>
    </row>
    <row r="406" spans="1:79" ht="15.75" customHeight="1">
      <c r="A406" s="328"/>
      <c r="B406" s="328"/>
      <c r="C406" s="328"/>
      <c r="D406" s="328"/>
      <c r="E406" s="328"/>
      <c r="F406" s="328"/>
      <c r="G406" s="328"/>
      <c r="H406" s="328"/>
      <c r="I406" s="328"/>
      <c r="J406" s="328"/>
      <c r="K406" s="328"/>
      <c r="L406" s="328"/>
      <c r="M406" s="328"/>
      <c r="N406" s="328"/>
      <c r="O406" s="328"/>
      <c r="P406" s="328"/>
      <c r="Q406" s="328"/>
      <c r="R406" s="328"/>
      <c r="S406" s="328"/>
      <c r="T406" s="328"/>
      <c r="U406" s="328"/>
      <c r="V406" s="328"/>
      <c r="W406" s="328"/>
      <c r="X406" s="328"/>
      <c r="Y406" s="328"/>
      <c r="Z406" s="328"/>
      <c r="AA406" s="328"/>
      <c r="AB406" s="328"/>
      <c r="AC406" s="328"/>
      <c r="AD406" s="328"/>
      <c r="AE406" s="328"/>
      <c r="AF406" s="328"/>
      <c r="AG406" s="328"/>
      <c r="AH406" s="328"/>
      <c r="AI406" s="328"/>
      <c r="AJ406" s="328"/>
      <c r="AK406" s="328"/>
      <c r="AL406" s="328"/>
      <c r="AM406" s="328"/>
      <c r="AN406" s="328"/>
      <c r="AO406" s="328"/>
      <c r="AP406" s="328"/>
      <c r="AQ406" s="328"/>
      <c r="AR406" s="328"/>
      <c r="AS406" s="328"/>
      <c r="AT406" s="328"/>
      <c r="AU406" s="328"/>
      <c r="AV406" s="328"/>
      <c r="AW406" s="328"/>
      <c r="AX406" s="328"/>
      <c r="AY406" s="328"/>
      <c r="AZ406" s="328"/>
      <c r="BA406" s="328"/>
      <c r="BB406" s="328"/>
      <c r="BC406" s="328"/>
      <c r="BD406" s="328"/>
      <c r="BE406" s="328"/>
      <c r="BF406" s="328"/>
      <c r="BG406" s="328"/>
      <c r="BH406" s="328"/>
      <c r="BI406" s="328"/>
      <c r="BJ406" s="328"/>
      <c r="BK406" s="328"/>
      <c r="BL406" s="328"/>
      <c r="BM406" s="328"/>
      <c r="BN406" s="328"/>
      <c r="BO406" s="328"/>
      <c r="BP406" s="328"/>
      <c r="BQ406" s="328"/>
      <c r="BR406" s="328"/>
      <c r="BS406" s="328"/>
      <c r="BT406" s="328"/>
      <c r="BU406" s="332"/>
      <c r="BV406" s="333"/>
      <c r="BW406" s="328"/>
      <c r="BX406" s="328"/>
      <c r="BY406" s="328"/>
      <c r="BZ406" s="328"/>
      <c r="CA406" s="328"/>
    </row>
    <row r="407" spans="1:79" ht="15.75" customHeight="1">
      <c r="A407" s="328"/>
      <c r="B407" s="328"/>
      <c r="C407" s="328"/>
      <c r="D407" s="328"/>
      <c r="E407" s="328"/>
      <c r="F407" s="328"/>
      <c r="G407" s="328"/>
      <c r="H407" s="328"/>
      <c r="I407" s="328"/>
      <c r="J407" s="328"/>
      <c r="K407" s="328"/>
      <c r="L407" s="328"/>
      <c r="M407" s="328"/>
      <c r="N407" s="328"/>
      <c r="O407" s="328"/>
      <c r="P407" s="328"/>
      <c r="Q407" s="328"/>
      <c r="R407" s="328"/>
      <c r="S407" s="328"/>
      <c r="T407" s="328"/>
      <c r="U407" s="328"/>
      <c r="V407" s="328"/>
      <c r="W407" s="328"/>
      <c r="X407" s="328"/>
      <c r="Y407" s="328"/>
      <c r="Z407" s="328"/>
      <c r="AA407" s="328"/>
      <c r="AB407" s="328"/>
      <c r="AC407" s="328"/>
      <c r="AD407" s="328"/>
      <c r="AE407" s="328"/>
      <c r="AF407" s="328"/>
      <c r="AG407" s="328"/>
      <c r="AH407" s="328"/>
      <c r="AI407" s="328"/>
      <c r="AJ407" s="328"/>
      <c r="AK407" s="328"/>
      <c r="AL407" s="328"/>
      <c r="AM407" s="328"/>
      <c r="AN407" s="328"/>
      <c r="AO407" s="328"/>
      <c r="AP407" s="328"/>
      <c r="AQ407" s="328"/>
      <c r="AR407" s="328"/>
      <c r="AS407" s="328"/>
      <c r="AT407" s="328"/>
      <c r="AU407" s="328"/>
      <c r="AV407" s="328"/>
      <c r="AW407" s="328"/>
      <c r="AX407" s="328"/>
      <c r="AY407" s="328"/>
      <c r="AZ407" s="328"/>
      <c r="BA407" s="328"/>
      <c r="BB407" s="328"/>
      <c r="BC407" s="328"/>
      <c r="BD407" s="328"/>
      <c r="BE407" s="328"/>
      <c r="BF407" s="328"/>
      <c r="BG407" s="328"/>
      <c r="BH407" s="328"/>
      <c r="BI407" s="328"/>
      <c r="BJ407" s="328"/>
      <c r="BK407" s="328"/>
      <c r="BL407" s="328"/>
      <c r="BM407" s="328"/>
      <c r="BN407" s="328"/>
      <c r="BO407" s="328"/>
      <c r="BP407" s="328"/>
      <c r="BQ407" s="328"/>
      <c r="BR407" s="328"/>
      <c r="BS407" s="328"/>
      <c r="BT407" s="328"/>
      <c r="BU407" s="332"/>
      <c r="BV407" s="333"/>
      <c r="BW407" s="328"/>
      <c r="BX407" s="328"/>
      <c r="BY407" s="328"/>
      <c r="BZ407" s="328"/>
      <c r="CA407" s="328"/>
    </row>
    <row r="408" spans="1:79" ht="15.75" customHeight="1">
      <c r="A408" s="328"/>
      <c r="B408" s="328"/>
      <c r="C408" s="328"/>
      <c r="D408" s="328"/>
      <c r="E408" s="328"/>
      <c r="F408" s="328"/>
      <c r="G408" s="328"/>
      <c r="H408" s="328"/>
      <c r="I408" s="328"/>
      <c r="J408" s="328"/>
      <c r="K408" s="328"/>
      <c r="L408" s="328"/>
      <c r="M408" s="328"/>
      <c r="N408" s="328"/>
      <c r="O408" s="328"/>
      <c r="P408" s="328"/>
      <c r="Q408" s="328"/>
      <c r="R408" s="328"/>
      <c r="S408" s="328"/>
      <c r="T408" s="328"/>
      <c r="U408" s="328"/>
      <c r="V408" s="328"/>
      <c r="W408" s="328"/>
      <c r="X408" s="328"/>
      <c r="Y408" s="328"/>
      <c r="Z408" s="328"/>
      <c r="AA408" s="328"/>
      <c r="AB408" s="328"/>
      <c r="AC408" s="328"/>
      <c r="AD408" s="328"/>
      <c r="AE408" s="328"/>
      <c r="AF408" s="328"/>
      <c r="AG408" s="328"/>
      <c r="AH408" s="328"/>
      <c r="AI408" s="328"/>
      <c r="AJ408" s="328"/>
      <c r="AK408" s="328"/>
      <c r="AL408" s="328"/>
      <c r="AM408" s="328"/>
      <c r="AN408" s="328"/>
      <c r="AO408" s="328"/>
      <c r="AP408" s="328"/>
      <c r="AQ408" s="328"/>
      <c r="AR408" s="328"/>
      <c r="AS408" s="328"/>
      <c r="AT408" s="328"/>
      <c r="AU408" s="328"/>
      <c r="AV408" s="328"/>
      <c r="AW408" s="328"/>
      <c r="AX408" s="328"/>
      <c r="AY408" s="328"/>
      <c r="AZ408" s="328"/>
      <c r="BA408" s="328"/>
      <c r="BB408" s="328"/>
      <c r="BC408" s="328"/>
      <c r="BD408" s="328"/>
      <c r="BE408" s="328"/>
      <c r="BF408" s="328"/>
      <c r="BG408" s="328"/>
      <c r="BH408" s="328"/>
      <c r="BI408" s="328"/>
      <c r="BJ408" s="328"/>
      <c r="BK408" s="328"/>
      <c r="BL408" s="328"/>
      <c r="BM408" s="328"/>
      <c r="BN408" s="328"/>
      <c r="BO408" s="328"/>
      <c r="BP408" s="328"/>
      <c r="BQ408" s="328"/>
      <c r="BR408" s="328"/>
      <c r="BS408" s="328"/>
      <c r="BT408" s="328"/>
      <c r="BU408" s="332"/>
      <c r="BV408" s="333"/>
      <c r="BW408" s="328"/>
      <c r="BX408" s="328"/>
      <c r="BY408" s="328"/>
      <c r="BZ408" s="328"/>
      <c r="CA408" s="328"/>
    </row>
    <row r="409" spans="1:79" ht="15.75" customHeight="1">
      <c r="A409" s="328"/>
      <c r="B409" s="328"/>
      <c r="C409" s="328"/>
      <c r="D409" s="328"/>
      <c r="E409" s="328"/>
      <c r="F409" s="328"/>
      <c r="G409" s="328"/>
      <c r="H409" s="328"/>
      <c r="I409" s="328"/>
      <c r="J409" s="328"/>
      <c r="K409" s="328"/>
      <c r="L409" s="328"/>
      <c r="M409" s="328"/>
      <c r="N409" s="328"/>
      <c r="O409" s="328"/>
      <c r="P409" s="328"/>
      <c r="Q409" s="328"/>
      <c r="R409" s="328"/>
      <c r="S409" s="328"/>
      <c r="T409" s="328"/>
      <c r="U409" s="328"/>
      <c r="V409" s="328"/>
      <c r="W409" s="328"/>
      <c r="X409" s="328"/>
      <c r="Y409" s="328"/>
      <c r="Z409" s="328"/>
      <c r="AA409" s="328"/>
      <c r="AB409" s="328"/>
      <c r="AC409" s="328"/>
      <c r="AD409" s="328"/>
      <c r="AE409" s="328"/>
      <c r="AF409" s="328"/>
      <c r="AG409" s="328"/>
      <c r="AH409" s="328"/>
      <c r="AI409" s="328"/>
      <c r="AJ409" s="328"/>
      <c r="AK409" s="328"/>
      <c r="AL409" s="328"/>
      <c r="AM409" s="328"/>
      <c r="AN409" s="328"/>
      <c r="AO409" s="328"/>
      <c r="AP409" s="328"/>
      <c r="AQ409" s="328"/>
      <c r="AR409" s="328"/>
      <c r="AS409" s="328"/>
      <c r="AT409" s="328"/>
      <c r="AU409" s="328"/>
      <c r="AV409" s="328"/>
      <c r="AW409" s="328"/>
      <c r="AX409" s="328"/>
      <c r="AY409" s="328"/>
      <c r="AZ409" s="328"/>
      <c r="BA409" s="328"/>
      <c r="BB409" s="328"/>
      <c r="BC409" s="328"/>
      <c r="BD409" s="328"/>
      <c r="BE409" s="328"/>
      <c r="BF409" s="328"/>
      <c r="BG409" s="328"/>
      <c r="BH409" s="328"/>
      <c r="BI409" s="328"/>
      <c r="BJ409" s="328"/>
      <c r="BK409" s="328"/>
      <c r="BL409" s="328"/>
      <c r="BM409" s="328"/>
      <c r="BN409" s="328"/>
      <c r="BO409" s="328"/>
      <c r="BP409" s="328"/>
      <c r="BQ409" s="328"/>
      <c r="BR409" s="328"/>
      <c r="BS409" s="328"/>
      <c r="BT409" s="328"/>
      <c r="BU409" s="332"/>
      <c r="BV409" s="333"/>
      <c r="BW409" s="328"/>
      <c r="BX409" s="328"/>
      <c r="BY409" s="328"/>
      <c r="BZ409" s="328"/>
      <c r="CA409" s="328"/>
    </row>
    <row r="410" spans="1:79" ht="15.75" customHeight="1">
      <c r="A410" s="328"/>
      <c r="B410" s="328"/>
      <c r="C410" s="328"/>
      <c r="D410" s="328"/>
      <c r="E410" s="328"/>
      <c r="F410" s="328"/>
      <c r="G410" s="328"/>
      <c r="H410" s="328"/>
      <c r="I410" s="328"/>
      <c r="J410" s="328"/>
      <c r="K410" s="328"/>
      <c r="L410" s="328"/>
      <c r="M410" s="328"/>
      <c r="N410" s="328"/>
      <c r="O410" s="328"/>
      <c r="P410" s="328"/>
      <c r="Q410" s="328"/>
      <c r="R410" s="328"/>
      <c r="S410" s="328"/>
      <c r="T410" s="328"/>
      <c r="U410" s="328"/>
      <c r="V410" s="328"/>
      <c r="W410" s="328"/>
      <c r="X410" s="328"/>
      <c r="Y410" s="328"/>
      <c r="Z410" s="328"/>
      <c r="AA410" s="328"/>
      <c r="AB410" s="328"/>
      <c r="AC410" s="328"/>
      <c r="AD410" s="328"/>
      <c r="AE410" s="328"/>
      <c r="AF410" s="328"/>
      <c r="AG410" s="328"/>
      <c r="AH410" s="328"/>
      <c r="AI410" s="328"/>
      <c r="AJ410" s="328"/>
      <c r="AK410" s="328"/>
      <c r="AL410" s="328"/>
      <c r="AM410" s="328"/>
      <c r="AN410" s="328"/>
      <c r="AO410" s="328"/>
      <c r="AP410" s="328"/>
      <c r="AQ410" s="328"/>
      <c r="AR410" s="328"/>
      <c r="AS410" s="328"/>
      <c r="AT410" s="328"/>
      <c r="AU410" s="328"/>
      <c r="AV410" s="328"/>
      <c r="AW410" s="328"/>
      <c r="AX410" s="328"/>
      <c r="AY410" s="328"/>
      <c r="AZ410" s="328"/>
      <c r="BA410" s="328"/>
      <c r="BB410" s="328"/>
      <c r="BC410" s="328"/>
      <c r="BD410" s="328"/>
      <c r="BE410" s="328"/>
      <c r="BF410" s="328"/>
      <c r="BG410" s="328"/>
      <c r="BH410" s="328"/>
      <c r="BI410" s="328"/>
      <c r="BJ410" s="328"/>
      <c r="BK410" s="328"/>
      <c r="BL410" s="328"/>
      <c r="BM410" s="328"/>
      <c r="BN410" s="328"/>
      <c r="BO410" s="328"/>
      <c r="BP410" s="328"/>
      <c r="BQ410" s="328"/>
      <c r="BR410" s="328"/>
      <c r="BS410" s="328"/>
      <c r="BT410" s="328"/>
      <c r="BU410" s="332"/>
      <c r="BV410" s="333"/>
      <c r="BW410" s="328"/>
      <c r="BX410" s="328"/>
      <c r="BY410" s="328"/>
      <c r="BZ410" s="328"/>
      <c r="CA410" s="328"/>
    </row>
    <row r="411" spans="1:79" ht="15.75" customHeight="1">
      <c r="A411" s="328"/>
      <c r="B411" s="328"/>
      <c r="C411" s="328"/>
      <c r="D411" s="328"/>
      <c r="E411" s="328"/>
      <c r="F411" s="328"/>
      <c r="G411" s="328"/>
      <c r="H411" s="328"/>
      <c r="I411" s="328"/>
      <c r="J411" s="328"/>
      <c r="K411" s="328"/>
      <c r="L411" s="328"/>
      <c r="M411" s="328"/>
      <c r="N411" s="328"/>
      <c r="O411" s="328"/>
      <c r="P411" s="328"/>
      <c r="Q411" s="328"/>
      <c r="R411" s="328"/>
      <c r="S411" s="328"/>
      <c r="T411" s="328"/>
      <c r="U411" s="328"/>
      <c r="V411" s="328"/>
      <c r="W411" s="328"/>
      <c r="X411" s="328"/>
      <c r="Y411" s="328"/>
      <c r="Z411" s="328"/>
      <c r="AA411" s="328"/>
      <c r="AB411" s="328"/>
      <c r="AC411" s="328"/>
      <c r="AD411" s="328"/>
      <c r="AE411" s="328"/>
      <c r="AF411" s="328"/>
      <c r="AG411" s="328"/>
      <c r="AH411" s="328"/>
      <c r="AI411" s="328"/>
      <c r="AJ411" s="328"/>
      <c r="AK411" s="328"/>
      <c r="AL411" s="328"/>
      <c r="AM411" s="328"/>
      <c r="AN411" s="328"/>
      <c r="AO411" s="328"/>
      <c r="AP411" s="328"/>
      <c r="AQ411" s="328"/>
      <c r="AR411" s="328"/>
      <c r="AS411" s="328"/>
      <c r="AT411" s="328"/>
      <c r="AU411" s="328"/>
      <c r="AV411" s="328"/>
      <c r="AW411" s="328"/>
      <c r="AX411" s="328"/>
      <c r="AY411" s="328"/>
      <c r="AZ411" s="328"/>
      <c r="BA411" s="328"/>
      <c r="BB411" s="328"/>
      <c r="BC411" s="328"/>
      <c r="BD411" s="328"/>
      <c r="BE411" s="328"/>
      <c r="BF411" s="328"/>
      <c r="BG411" s="328"/>
      <c r="BH411" s="328"/>
      <c r="BI411" s="328"/>
      <c r="BJ411" s="328"/>
      <c r="BK411" s="328"/>
      <c r="BL411" s="328"/>
      <c r="BM411" s="328"/>
      <c r="BN411" s="328"/>
      <c r="BO411" s="328"/>
      <c r="BP411" s="328"/>
      <c r="BQ411" s="328"/>
      <c r="BR411" s="328"/>
      <c r="BS411" s="328"/>
      <c r="BT411" s="328"/>
      <c r="BU411" s="332"/>
      <c r="BV411" s="333"/>
      <c r="BW411" s="328"/>
      <c r="BX411" s="328"/>
      <c r="BY411" s="328"/>
      <c r="BZ411" s="328"/>
      <c r="CA411" s="328"/>
    </row>
    <row r="412" spans="1:79" ht="15.75" customHeight="1">
      <c r="A412" s="328"/>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328"/>
      <c r="AF412" s="328"/>
      <c r="AG412" s="328"/>
      <c r="AH412" s="328"/>
      <c r="AI412" s="328"/>
      <c r="AJ412" s="328"/>
      <c r="AK412" s="328"/>
      <c r="AL412" s="328"/>
      <c r="AM412" s="328"/>
      <c r="AN412" s="328"/>
      <c r="AO412" s="328"/>
      <c r="AP412" s="328"/>
      <c r="AQ412" s="328"/>
      <c r="AR412" s="328"/>
      <c r="AS412" s="328"/>
      <c r="AT412" s="328"/>
      <c r="AU412" s="328"/>
      <c r="AV412" s="328"/>
      <c r="AW412" s="328"/>
      <c r="AX412" s="328"/>
      <c r="AY412" s="328"/>
      <c r="AZ412" s="328"/>
      <c r="BA412" s="328"/>
      <c r="BB412" s="328"/>
      <c r="BC412" s="328"/>
      <c r="BD412" s="328"/>
      <c r="BE412" s="328"/>
      <c r="BF412" s="328"/>
      <c r="BG412" s="328"/>
      <c r="BH412" s="328"/>
      <c r="BI412" s="328"/>
      <c r="BJ412" s="328"/>
      <c r="BK412" s="328"/>
      <c r="BL412" s="328"/>
      <c r="BM412" s="328"/>
      <c r="BN412" s="328"/>
      <c r="BO412" s="328"/>
      <c r="BP412" s="328"/>
      <c r="BQ412" s="328"/>
      <c r="BR412" s="328"/>
      <c r="BS412" s="328"/>
      <c r="BT412" s="328"/>
      <c r="BU412" s="332"/>
      <c r="BV412" s="333"/>
      <c r="BW412" s="328"/>
      <c r="BX412" s="328"/>
      <c r="BY412" s="328"/>
      <c r="BZ412" s="328"/>
      <c r="CA412" s="328"/>
    </row>
    <row r="413" spans="1:79" ht="15.75" customHeight="1">
      <c r="A413" s="328"/>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328"/>
      <c r="AF413" s="328"/>
      <c r="AG413" s="328"/>
      <c r="AH413" s="328"/>
      <c r="AI413" s="328"/>
      <c r="AJ413" s="328"/>
      <c r="AK413" s="328"/>
      <c r="AL413" s="328"/>
      <c r="AM413" s="328"/>
      <c r="AN413" s="328"/>
      <c r="AO413" s="328"/>
      <c r="AP413" s="328"/>
      <c r="AQ413" s="328"/>
      <c r="AR413" s="328"/>
      <c r="AS413" s="328"/>
      <c r="AT413" s="328"/>
      <c r="AU413" s="328"/>
      <c r="AV413" s="328"/>
      <c r="AW413" s="328"/>
      <c r="AX413" s="328"/>
      <c r="AY413" s="328"/>
      <c r="AZ413" s="328"/>
      <c r="BA413" s="328"/>
      <c r="BB413" s="328"/>
      <c r="BC413" s="328"/>
      <c r="BD413" s="328"/>
      <c r="BE413" s="328"/>
      <c r="BF413" s="328"/>
      <c r="BG413" s="328"/>
      <c r="BH413" s="328"/>
      <c r="BI413" s="328"/>
      <c r="BJ413" s="328"/>
      <c r="BK413" s="328"/>
      <c r="BL413" s="328"/>
      <c r="BM413" s="328"/>
      <c r="BN413" s="328"/>
      <c r="BO413" s="328"/>
      <c r="BP413" s="328"/>
      <c r="BQ413" s="328"/>
      <c r="BR413" s="328"/>
      <c r="BS413" s="328"/>
      <c r="BT413" s="328"/>
      <c r="BU413" s="332"/>
      <c r="BV413" s="333"/>
      <c r="BW413" s="328"/>
      <c r="BX413" s="328"/>
      <c r="BY413" s="328"/>
      <c r="BZ413" s="328"/>
      <c r="CA413" s="328"/>
    </row>
    <row r="414" spans="1:79" ht="15.75" customHeight="1">
      <c r="A414" s="328"/>
      <c r="B414" s="328"/>
      <c r="C414" s="328"/>
      <c r="D414" s="328"/>
      <c r="E414" s="328"/>
      <c r="F414" s="328"/>
      <c r="G414" s="328"/>
      <c r="H414" s="328"/>
      <c r="I414" s="328"/>
      <c r="J414" s="328"/>
      <c r="K414" s="328"/>
      <c r="L414" s="328"/>
      <c r="M414" s="328"/>
      <c r="N414" s="328"/>
      <c r="O414" s="328"/>
      <c r="P414" s="328"/>
      <c r="Q414" s="328"/>
      <c r="R414" s="328"/>
      <c r="S414" s="328"/>
      <c r="T414" s="328"/>
      <c r="U414" s="328"/>
      <c r="V414" s="328"/>
      <c r="W414" s="328"/>
      <c r="X414" s="328"/>
      <c r="Y414" s="328"/>
      <c r="Z414" s="328"/>
      <c r="AA414" s="328"/>
      <c r="AB414" s="328"/>
      <c r="AC414" s="328"/>
      <c r="AD414" s="328"/>
      <c r="AE414" s="328"/>
      <c r="AF414" s="328"/>
      <c r="AG414" s="328"/>
      <c r="AH414" s="328"/>
      <c r="AI414" s="328"/>
      <c r="AJ414" s="328"/>
      <c r="AK414" s="328"/>
      <c r="AL414" s="328"/>
      <c r="AM414" s="328"/>
      <c r="AN414" s="328"/>
      <c r="AO414" s="328"/>
      <c r="AP414" s="328"/>
      <c r="AQ414" s="328"/>
      <c r="AR414" s="328"/>
      <c r="AS414" s="328"/>
      <c r="AT414" s="328"/>
      <c r="AU414" s="328"/>
      <c r="AV414" s="328"/>
      <c r="AW414" s="328"/>
      <c r="AX414" s="328"/>
      <c r="AY414" s="328"/>
      <c r="AZ414" s="328"/>
      <c r="BA414" s="328"/>
      <c r="BB414" s="328"/>
      <c r="BC414" s="328"/>
      <c r="BD414" s="328"/>
      <c r="BE414" s="328"/>
      <c r="BF414" s="328"/>
      <c r="BG414" s="328"/>
      <c r="BH414" s="328"/>
      <c r="BI414" s="328"/>
      <c r="BJ414" s="328"/>
      <c r="BK414" s="328"/>
      <c r="BL414" s="328"/>
      <c r="BM414" s="328"/>
      <c r="BN414" s="328"/>
      <c r="BO414" s="328"/>
      <c r="BP414" s="328"/>
      <c r="BQ414" s="328"/>
      <c r="BR414" s="328"/>
      <c r="BS414" s="328"/>
      <c r="BT414" s="328"/>
      <c r="BU414" s="332"/>
      <c r="BV414" s="333"/>
      <c r="BW414" s="328"/>
      <c r="BX414" s="328"/>
      <c r="BY414" s="328"/>
      <c r="BZ414" s="328"/>
      <c r="CA414" s="328"/>
    </row>
    <row r="415" spans="1:79" ht="15.75" customHeight="1">
      <c r="A415" s="328"/>
      <c r="B415" s="328"/>
      <c r="C415" s="328"/>
      <c r="D415" s="328"/>
      <c r="E415" s="328"/>
      <c r="F415" s="328"/>
      <c r="G415" s="328"/>
      <c r="H415" s="328"/>
      <c r="I415" s="328"/>
      <c r="J415" s="328"/>
      <c r="K415" s="328"/>
      <c r="L415" s="328"/>
      <c r="M415" s="328"/>
      <c r="N415" s="328"/>
      <c r="O415" s="328"/>
      <c r="P415" s="328"/>
      <c r="Q415" s="328"/>
      <c r="R415" s="328"/>
      <c r="S415" s="328"/>
      <c r="T415" s="328"/>
      <c r="U415" s="328"/>
      <c r="V415" s="328"/>
      <c r="W415" s="328"/>
      <c r="X415" s="328"/>
      <c r="Y415" s="328"/>
      <c r="Z415" s="328"/>
      <c r="AA415" s="328"/>
      <c r="AB415" s="328"/>
      <c r="AC415" s="328"/>
      <c r="AD415" s="328"/>
      <c r="AE415" s="328"/>
      <c r="AF415" s="328"/>
      <c r="AG415" s="328"/>
      <c r="AH415" s="328"/>
      <c r="AI415" s="328"/>
      <c r="AJ415" s="328"/>
      <c r="AK415" s="328"/>
      <c r="AL415" s="328"/>
      <c r="AM415" s="328"/>
      <c r="AN415" s="328"/>
      <c r="AO415" s="328"/>
      <c r="AP415" s="328"/>
      <c r="AQ415" s="328"/>
      <c r="AR415" s="328"/>
      <c r="AS415" s="328"/>
      <c r="AT415" s="328"/>
      <c r="AU415" s="328"/>
      <c r="AV415" s="328"/>
      <c r="AW415" s="328"/>
      <c r="AX415" s="328"/>
      <c r="AY415" s="328"/>
      <c r="AZ415" s="328"/>
      <c r="BA415" s="328"/>
      <c r="BB415" s="328"/>
      <c r="BC415" s="328"/>
      <c r="BD415" s="328"/>
      <c r="BE415" s="328"/>
      <c r="BF415" s="328"/>
      <c r="BG415" s="328"/>
      <c r="BH415" s="328"/>
      <c r="BI415" s="328"/>
      <c r="BJ415" s="328"/>
      <c r="BK415" s="328"/>
      <c r="BL415" s="328"/>
      <c r="BM415" s="328"/>
      <c r="BN415" s="328"/>
      <c r="BO415" s="328"/>
      <c r="BP415" s="328"/>
      <c r="BQ415" s="328"/>
      <c r="BR415" s="328"/>
      <c r="BS415" s="328"/>
      <c r="BT415" s="328"/>
      <c r="BU415" s="332"/>
      <c r="BV415" s="333"/>
      <c r="BW415" s="328"/>
      <c r="BX415" s="328"/>
      <c r="BY415" s="328"/>
      <c r="BZ415" s="328"/>
      <c r="CA415" s="328"/>
    </row>
    <row r="416" spans="1:79" ht="15.75" customHeight="1">
      <c r="A416" s="328"/>
      <c r="B416" s="328"/>
      <c r="C416" s="328"/>
      <c r="D416" s="328"/>
      <c r="E416" s="328"/>
      <c r="F416" s="328"/>
      <c r="G416" s="328"/>
      <c r="H416" s="328"/>
      <c r="I416" s="328"/>
      <c r="J416" s="328"/>
      <c r="K416" s="328"/>
      <c r="L416" s="328"/>
      <c r="M416" s="328"/>
      <c r="N416" s="328"/>
      <c r="O416" s="328"/>
      <c r="P416" s="328"/>
      <c r="Q416" s="328"/>
      <c r="R416" s="328"/>
      <c r="S416" s="328"/>
      <c r="T416" s="328"/>
      <c r="U416" s="328"/>
      <c r="V416" s="328"/>
      <c r="W416" s="328"/>
      <c r="X416" s="328"/>
      <c r="Y416" s="328"/>
      <c r="Z416" s="328"/>
      <c r="AA416" s="328"/>
      <c r="AB416" s="328"/>
      <c r="AC416" s="328"/>
      <c r="AD416" s="328"/>
      <c r="AE416" s="328"/>
      <c r="AF416" s="328"/>
      <c r="AG416" s="328"/>
      <c r="AH416" s="328"/>
      <c r="AI416" s="328"/>
      <c r="AJ416" s="328"/>
      <c r="AK416" s="328"/>
      <c r="AL416" s="328"/>
      <c r="AM416" s="328"/>
      <c r="AN416" s="328"/>
      <c r="AO416" s="328"/>
      <c r="AP416" s="328"/>
      <c r="AQ416" s="328"/>
      <c r="AR416" s="328"/>
      <c r="AS416" s="328"/>
      <c r="AT416" s="328"/>
      <c r="AU416" s="328"/>
      <c r="AV416" s="328"/>
      <c r="AW416" s="328"/>
      <c r="AX416" s="328"/>
      <c r="AY416" s="328"/>
      <c r="AZ416" s="328"/>
      <c r="BA416" s="328"/>
      <c r="BB416" s="328"/>
      <c r="BC416" s="328"/>
      <c r="BD416" s="328"/>
      <c r="BE416" s="328"/>
      <c r="BF416" s="328"/>
      <c r="BG416" s="328"/>
      <c r="BH416" s="328"/>
      <c r="BI416" s="328"/>
      <c r="BJ416" s="328"/>
      <c r="BK416" s="328"/>
      <c r="BL416" s="328"/>
      <c r="BM416" s="328"/>
      <c r="BN416" s="328"/>
      <c r="BO416" s="328"/>
      <c r="BP416" s="328"/>
      <c r="BQ416" s="328"/>
      <c r="BR416" s="328"/>
      <c r="BS416" s="328"/>
      <c r="BT416" s="328"/>
      <c r="BU416" s="332"/>
      <c r="BV416" s="333"/>
      <c r="BW416" s="328"/>
      <c r="BX416" s="328"/>
      <c r="BY416" s="328"/>
      <c r="BZ416" s="328"/>
      <c r="CA416" s="328"/>
    </row>
    <row r="417" spans="1:79" ht="15.75" customHeight="1">
      <c r="A417" s="328"/>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328"/>
      <c r="AE417" s="328"/>
      <c r="AF417" s="328"/>
      <c r="AG417" s="328"/>
      <c r="AH417" s="328"/>
      <c r="AI417" s="328"/>
      <c r="AJ417" s="328"/>
      <c r="AK417" s="328"/>
      <c r="AL417" s="328"/>
      <c r="AM417" s="328"/>
      <c r="AN417" s="328"/>
      <c r="AO417" s="328"/>
      <c r="AP417" s="328"/>
      <c r="AQ417" s="328"/>
      <c r="AR417" s="328"/>
      <c r="AS417" s="328"/>
      <c r="AT417" s="328"/>
      <c r="AU417" s="328"/>
      <c r="AV417" s="328"/>
      <c r="AW417" s="328"/>
      <c r="AX417" s="328"/>
      <c r="AY417" s="328"/>
      <c r="AZ417" s="328"/>
      <c r="BA417" s="328"/>
      <c r="BB417" s="328"/>
      <c r="BC417" s="328"/>
      <c r="BD417" s="328"/>
      <c r="BE417" s="328"/>
      <c r="BF417" s="328"/>
      <c r="BG417" s="328"/>
      <c r="BH417" s="328"/>
      <c r="BI417" s="328"/>
      <c r="BJ417" s="328"/>
      <c r="BK417" s="328"/>
      <c r="BL417" s="328"/>
      <c r="BM417" s="328"/>
      <c r="BN417" s="328"/>
      <c r="BO417" s="328"/>
      <c r="BP417" s="328"/>
      <c r="BQ417" s="328"/>
      <c r="BR417" s="328"/>
      <c r="BS417" s="328"/>
      <c r="BT417" s="328"/>
      <c r="BU417" s="332"/>
      <c r="BV417" s="333"/>
      <c r="BW417" s="328"/>
      <c r="BX417" s="328"/>
      <c r="BY417" s="328"/>
      <c r="BZ417" s="328"/>
      <c r="CA417" s="328"/>
    </row>
    <row r="418" spans="1:79" ht="15.75" customHeight="1">
      <c r="A418" s="328"/>
      <c r="B418" s="328"/>
      <c r="C418" s="328"/>
      <c r="D418" s="328"/>
      <c r="E418" s="328"/>
      <c r="F418" s="328"/>
      <c r="G418" s="328"/>
      <c r="H418" s="328"/>
      <c r="I418" s="328"/>
      <c r="J418" s="328"/>
      <c r="K418" s="328"/>
      <c r="L418" s="328"/>
      <c r="M418" s="328"/>
      <c r="N418" s="328"/>
      <c r="O418" s="328"/>
      <c r="P418" s="328"/>
      <c r="Q418" s="328"/>
      <c r="R418" s="328"/>
      <c r="S418" s="328"/>
      <c r="T418" s="328"/>
      <c r="U418" s="328"/>
      <c r="V418" s="328"/>
      <c r="W418" s="328"/>
      <c r="X418" s="328"/>
      <c r="Y418" s="328"/>
      <c r="Z418" s="328"/>
      <c r="AA418" s="328"/>
      <c r="AB418" s="328"/>
      <c r="AC418" s="328"/>
      <c r="AD418" s="328"/>
      <c r="AE418" s="328"/>
      <c r="AF418" s="328"/>
      <c r="AG418" s="328"/>
      <c r="AH418" s="328"/>
      <c r="AI418" s="328"/>
      <c r="AJ418" s="328"/>
      <c r="AK418" s="328"/>
      <c r="AL418" s="328"/>
      <c r="AM418" s="328"/>
      <c r="AN418" s="328"/>
      <c r="AO418" s="328"/>
      <c r="AP418" s="328"/>
      <c r="AQ418" s="328"/>
      <c r="AR418" s="328"/>
      <c r="AS418" s="328"/>
      <c r="AT418" s="328"/>
      <c r="AU418" s="328"/>
      <c r="AV418" s="328"/>
      <c r="AW418" s="328"/>
      <c r="AX418" s="328"/>
      <c r="AY418" s="328"/>
      <c r="AZ418" s="328"/>
      <c r="BA418" s="328"/>
      <c r="BB418" s="328"/>
      <c r="BC418" s="328"/>
      <c r="BD418" s="328"/>
      <c r="BE418" s="328"/>
      <c r="BF418" s="328"/>
      <c r="BG418" s="328"/>
      <c r="BH418" s="328"/>
      <c r="BI418" s="328"/>
      <c r="BJ418" s="328"/>
      <c r="BK418" s="328"/>
      <c r="BL418" s="328"/>
      <c r="BM418" s="328"/>
      <c r="BN418" s="328"/>
      <c r="BO418" s="328"/>
      <c r="BP418" s="328"/>
      <c r="BQ418" s="328"/>
      <c r="BR418" s="328"/>
      <c r="BS418" s="328"/>
      <c r="BT418" s="328"/>
      <c r="BU418" s="332"/>
      <c r="BV418" s="333"/>
      <c r="BW418" s="328"/>
      <c r="BX418" s="328"/>
      <c r="BY418" s="328"/>
      <c r="BZ418" s="328"/>
      <c r="CA418" s="328"/>
    </row>
    <row r="419" spans="1:79" ht="15.75" customHeight="1">
      <c r="A419" s="328"/>
      <c r="B419" s="328"/>
      <c r="C419" s="328"/>
      <c r="D419" s="328"/>
      <c r="E419" s="328"/>
      <c r="F419" s="328"/>
      <c r="G419" s="328"/>
      <c r="H419" s="328"/>
      <c r="I419" s="328"/>
      <c r="J419" s="328"/>
      <c r="K419" s="328"/>
      <c r="L419" s="328"/>
      <c r="M419" s="328"/>
      <c r="N419" s="328"/>
      <c r="O419" s="328"/>
      <c r="P419" s="328"/>
      <c r="Q419" s="328"/>
      <c r="R419" s="328"/>
      <c r="S419" s="328"/>
      <c r="T419" s="328"/>
      <c r="U419" s="328"/>
      <c r="V419" s="328"/>
      <c r="W419" s="328"/>
      <c r="X419" s="328"/>
      <c r="Y419" s="328"/>
      <c r="Z419" s="328"/>
      <c r="AA419" s="328"/>
      <c r="AB419" s="328"/>
      <c r="AC419" s="328"/>
      <c r="AD419" s="328"/>
      <c r="AE419" s="328"/>
      <c r="AF419" s="328"/>
      <c r="AG419" s="328"/>
      <c r="AH419" s="328"/>
      <c r="AI419" s="328"/>
      <c r="AJ419" s="328"/>
      <c r="AK419" s="328"/>
      <c r="AL419" s="328"/>
      <c r="AM419" s="328"/>
      <c r="AN419" s="328"/>
      <c r="AO419" s="328"/>
      <c r="AP419" s="328"/>
      <c r="AQ419" s="328"/>
      <c r="AR419" s="328"/>
      <c r="AS419" s="328"/>
      <c r="AT419" s="328"/>
      <c r="AU419" s="328"/>
      <c r="AV419" s="328"/>
      <c r="AW419" s="328"/>
      <c r="AX419" s="328"/>
      <c r="AY419" s="328"/>
      <c r="AZ419" s="328"/>
      <c r="BA419" s="328"/>
      <c r="BB419" s="328"/>
      <c r="BC419" s="328"/>
      <c r="BD419" s="328"/>
      <c r="BE419" s="328"/>
      <c r="BF419" s="328"/>
      <c r="BG419" s="328"/>
      <c r="BH419" s="328"/>
      <c r="BI419" s="328"/>
      <c r="BJ419" s="328"/>
      <c r="BK419" s="328"/>
      <c r="BL419" s="328"/>
      <c r="BM419" s="328"/>
      <c r="BN419" s="328"/>
      <c r="BO419" s="328"/>
      <c r="BP419" s="328"/>
      <c r="BQ419" s="328"/>
      <c r="BR419" s="328"/>
      <c r="BS419" s="328"/>
      <c r="BT419" s="328"/>
      <c r="BU419" s="332"/>
      <c r="BV419" s="333"/>
      <c r="BW419" s="328"/>
      <c r="BX419" s="328"/>
      <c r="BY419" s="328"/>
      <c r="BZ419" s="328"/>
      <c r="CA419" s="328"/>
    </row>
    <row r="420" spans="1:79" ht="15.75" customHeight="1">
      <c r="A420" s="328"/>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328"/>
      <c r="AE420" s="328"/>
      <c r="AF420" s="328"/>
      <c r="AG420" s="328"/>
      <c r="AH420" s="328"/>
      <c r="AI420" s="328"/>
      <c r="AJ420" s="328"/>
      <c r="AK420" s="328"/>
      <c r="AL420" s="328"/>
      <c r="AM420" s="328"/>
      <c r="AN420" s="328"/>
      <c r="AO420" s="328"/>
      <c r="AP420" s="328"/>
      <c r="AQ420" s="328"/>
      <c r="AR420" s="328"/>
      <c r="AS420" s="328"/>
      <c r="AT420" s="328"/>
      <c r="AU420" s="328"/>
      <c r="AV420" s="328"/>
      <c r="AW420" s="328"/>
      <c r="AX420" s="328"/>
      <c r="AY420" s="328"/>
      <c r="AZ420" s="328"/>
      <c r="BA420" s="328"/>
      <c r="BB420" s="328"/>
      <c r="BC420" s="328"/>
      <c r="BD420" s="328"/>
      <c r="BE420" s="328"/>
      <c r="BF420" s="328"/>
      <c r="BG420" s="328"/>
      <c r="BH420" s="328"/>
      <c r="BI420" s="328"/>
      <c r="BJ420" s="328"/>
      <c r="BK420" s="328"/>
      <c r="BL420" s="328"/>
      <c r="BM420" s="328"/>
      <c r="BN420" s="328"/>
      <c r="BO420" s="328"/>
      <c r="BP420" s="328"/>
      <c r="BQ420" s="328"/>
      <c r="BR420" s="328"/>
      <c r="BS420" s="328"/>
      <c r="BT420" s="328"/>
      <c r="BU420" s="332"/>
      <c r="BV420" s="333"/>
      <c r="BW420" s="328"/>
      <c r="BX420" s="328"/>
      <c r="BY420" s="328"/>
      <c r="BZ420" s="328"/>
      <c r="CA420" s="328"/>
    </row>
    <row r="421" spans="1:79" ht="15.75" customHeight="1">
      <c r="A421" s="328"/>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328"/>
      <c r="AF421" s="328"/>
      <c r="AG421" s="328"/>
      <c r="AH421" s="328"/>
      <c r="AI421" s="328"/>
      <c r="AJ421" s="328"/>
      <c r="AK421" s="328"/>
      <c r="AL421" s="328"/>
      <c r="AM421" s="328"/>
      <c r="AN421" s="328"/>
      <c r="AO421" s="328"/>
      <c r="AP421" s="328"/>
      <c r="AQ421" s="328"/>
      <c r="AR421" s="328"/>
      <c r="AS421" s="328"/>
      <c r="AT421" s="328"/>
      <c r="AU421" s="328"/>
      <c r="AV421" s="328"/>
      <c r="AW421" s="328"/>
      <c r="AX421" s="328"/>
      <c r="AY421" s="328"/>
      <c r="AZ421" s="328"/>
      <c r="BA421" s="328"/>
      <c r="BB421" s="328"/>
      <c r="BC421" s="328"/>
      <c r="BD421" s="328"/>
      <c r="BE421" s="328"/>
      <c r="BF421" s="328"/>
      <c r="BG421" s="328"/>
      <c r="BH421" s="328"/>
      <c r="BI421" s="328"/>
      <c r="BJ421" s="328"/>
      <c r="BK421" s="328"/>
      <c r="BL421" s="328"/>
      <c r="BM421" s="328"/>
      <c r="BN421" s="328"/>
      <c r="BO421" s="328"/>
      <c r="BP421" s="328"/>
      <c r="BQ421" s="328"/>
      <c r="BR421" s="328"/>
      <c r="BS421" s="328"/>
      <c r="BT421" s="328"/>
      <c r="BU421" s="332"/>
      <c r="BV421" s="333"/>
      <c r="BW421" s="328"/>
      <c r="BX421" s="328"/>
      <c r="BY421" s="328"/>
      <c r="BZ421" s="328"/>
      <c r="CA421" s="328"/>
    </row>
    <row r="422" spans="1:79" ht="15.75" customHeight="1">
      <c r="A422" s="328"/>
      <c r="B422" s="328"/>
      <c r="C422" s="328"/>
      <c r="D422" s="328"/>
      <c r="E422" s="328"/>
      <c r="F422" s="328"/>
      <c r="G422" s="328"/>
      <c r="H422" s="328"/>
      <c r="I422" s="328"/>
      <c r="J422" s="328"/>
      <c r="K422" s="328"/>
      <c r="L422" s="328"/>
      <c r="M422" s="328"/>
      <c r="N422" s="328"/>
      <c r="O422" s="328"/>
      <c r="P422" s="328"/>
      <c r="Q422" s="328"/>
      <c r="R422" s="328"/>
      <c r="S422" s="328"/>
      <c r="T422" s="328"/>
      <c r="U422" s="328"/>
      <c r="V422" s="328"/>
      <c r="W422" s="328"/>
      <c r="X422" s="328"/>
      <c r="Y422" s="328"/>
      <c r="Z422" s="328"/>
      <c r="AA422" s="328"/>
      <c r="AB422" s="328"/>
      <c r="AC422" s="328"/>
      <c r="AD422" s="328"/>
      <c r="AE422" s="328"/>
      <c r="AF422" s="328"/>
      <c r="AG422" s="328"/>
      <c r="AH422" s="328"/>
      <c r="AI422" s="328"/>
      <c r="AJ422" s="328"/>
      <c r="AK422" s="328"/>
      <c r="AL422" s="328"/>
      <c r="AM422" s="328"/>
      <c r="AN422" s="328"/>
      <c r="AO422" s="328"/>
      <c r="AP422" s="328"/>
      <c r="AQ422" s="328"/>
      <c r="AR422" s="328"/>
      <c r="AS422" s="328"/>
      <c r="AT422" s="328"/>
      <c r="AU422" s="328"/>
      <c r="AV422" s="328"/>
      <c r="AW422" s="328"/>
      <c r="AX422" s="328"/>
      <c r="AY422" s="328"/>
      <c r="AZ422" s="328"/>
      <c r="BA422" s="328"/>
      <c r="BB422" s="328"/>
      <c r="BC422" s="328"/>
      <c r="BD422" s="328"/>
      <c r="BE422" s="328"/>
      <c r="BF422" s="328"/>
      <c r="BG422" s="328"/>
      <c r="BH422" s="328"/>
      <c r="BI422" s="328"/>
      <c r="BJ422" s="328"/>
      <c r="BK422" s="328"/>
      <c r="BL422" s="328"/>
      <c r="BM422" s="328"/>
      <c r="BN422" s="328"/>
      <c r="BO422" s="328"/>
      <c r="BP422" s="328"/>
      <c r="BQ422" s="328"/>
      <c r="BR422" s="328"/>
      <c r="BS422" s="328"/>
      <c r="BT422" s="328"/>
      <c r="BU422" s="332"/>
      <c r="BV422" s="333"/>
      <c r="BW422" s="328"/>
      <c r="BX422" s="328"/>
      <c r="BY422" s="328"/>
      <c r="BZ422" s="328"/>
      <c r="CA422" s="328"/>
    </row>
    <row r="423" spans="1:79" ht="15.75" customHeight="1">
      <c r="A423" s="328"/>
      <c r="B423" s="328"/>
      <c r="C423" s="328"/>
      <c r="D423" s="328"/>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328"/>
      <c r="AN423" s="328"/>
      <c r="AO423" s="328"/>
      <c r="AP423" s="328"/>
      <c r="AQ423" s="328"/>
      <c r="AR423" s="328"/>
      <c r="AS423" s="328"/>
      <c r="AT423" s="328"/>
      <c r="AU423" s="328"/>
      <c r="AV423" s="328"/>
      <c r="AW423" s="328"/>
      <c r="AX423" s="328"/>
      <c r="AY423" s="328"/>
      <c r="AZ423" s="328"/>
      <c r="BA423" s="328"/>
      <c r="BB423" s="328"/>
      <c r="BC423" s="328"/>
      <c r="BD423" s="328"/>
      <c r="BE423" s="328"/>
      <c r="BF423" s="328"/>
      <c r="BG423" s="328"/>
      <c r="BH423" s="328"/>
      <c r="BI423" s="328"/>
      <c r="BJ423" s="328"/>
      <c r="BK423" s="328"/>
      <c r="BL423" s="328"/>
      <c r="BM423" s="328"/>
      <c r="BN423" s="328"/>
      <c r="BO423" s="328"/>
      <c r="BP423" s="328"/>
      <c r="BQ423" s="328"/>
      <c r="BR423" s="328"/>
      <c r="BS423" s="328"/>
      <c r="BT423" s="328"/>
      <c r="BU423" s="332"/>
      <c r="BV423" s="333"/>
      <c r="BW423" s="328"/>
      <c r="BX423" s="328"/>
      <c r="BY423" s="328"/>
      <c r="BZ423" s="328"/>
      <c r="CA423" s="328"/>
    </row>
    <row r="424" spans="1:79" ht="15.75" customHeight="1">
      <c r="A424" s="328"/>
      <c r="B424" s="328"/>
      <c r="C424" s="328"/>
      <c r="D424" s="328"/>
      <c r="E424" s="328"/>
      <c r="F424" s="328"/>
      <c r="G424" s="328"/>
      <c r="H424" s="328"/>
      <c r="I424" s="328"/>
      <c r="J424" s="328"/>
      <c r="K424" s="328"/>
      <c r="L424" s="328"/>
      <c r="M424" s="328"/>
      <c r="N424" s="328"/>
      <c r="O424" s="328"/>
      <c r="P424" s="328"/>
      <c r="Q424" s="328"/>
      <c r="R424" s="328"/>
      <c r="S424" s="328"/>
      <c r="T424" s="328"/>
      <c r="U424" s="328"/>
      <c r="V424" s="328"/>
      <c r="W424" s="328"/>
      <c r="X424" s="328"/>
      <c r="Y424" s="328"/>
      <c r="Z424" s="328"/>
      <c r="AA424" s="328"/>
      <c r="AB424" s="328"/>
      <c r="AC424" s="328"/>
      <c r="AD424" s="328"/>
      <c r="AE424" s="328"/>
      <c r="AF424" s="328"/>
      <c r="AG424" s="328"/>
      <c r="AH424" s="328"/>
      <c r="AI424" s="328"/>
      <c r="AJ424" s="328"/>
      <c r="AK424" s="328"/>
      <c r="AL424" s="328"/>
      <c r="AM424" s="328"/>
      <c r="AN424" s="328"/>
      <c r="AO424" s="328"/>
      <c r="AP424" s="328"/>
      <c r="AQ424" s="328"/>
      <c r="AR424" s="328"/>
      <c r="AS424" s="328"/>
      <c r="AT424" s="328"/>
      <c r="AU424" s="328"/>
      <c r="AV424" s="328"/>
      <c r="AW424" s="328"/>
      <c r="AX424" s="328"/>
      <c r="AY424" s="328"/>
      <c r="AZ424" s="328"/>
      <c r="BA424" s="328"/>
      <c r="BB424" s="328"/>
      <c r="BC424" s="328"/>
      <c r="BD424" s="328"/>
      <c r="BE424" s="328"/>
      <c r="BF424" s="328"/>
      <c r="BG424" s="328"/>
      <c r="BH424" s="328"/>
      <c r="BI424" s="328"/>
      <c r="BJ424" s="328"/>
      <c r="BK424" s="328"/>
      <c r="BL424" s="328"/>
      <c r="BM424" s="328"/>
      <c r="BN424" s="328"/>
      <c r="BO424" s="328"/>
      <c r="BP424" s="328"/>
      <c r="BQ424" s="328"/>
      <c r="BR424" s="328"/>
      <c r="BS424" s="328"/>
      <c r="BT424" s="328"/>
      <c r="BU424" s="332"/>
      <c r="BV424" s="333"/>
      <c r="BW424" s="328"/>
      <c r="BX424" s="328"/>
      <c r="BY424" s="328"/>
      <c r="BZ424" s="328"/>
      <c r="CA424" s="328"/>
    </row>
    <row r="425" spans="1:79" ht="15.75" customHeight="1">
      <c r="A425" s="328"/>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328"/>
      <c r="AE425" s="328"/>
      <c r="AF425" s="328"/>
      <c r="AG425" s="328"/>
      <c r="AH425" s="328"/>
      <c r="AI425" s="328"/>
      <c r="AJ425" s="328"/>
      <c r="AK425" s="328"/>
      <c r="AL425" s="328"/>
      <c r="AM425" s="328"/>
      <c r="AN425" s="328"/>
      <c r="AO425" s="328"/>
      <c r="AP425" s="328"/>
      <c r="AQ425" s="328"/>
      <c r="AR425" s="328"/>
      <c r="AS425" s="328"/>
      <c r="AT425" s="328"/>
      <c r="AU425" s="328"/>
      <c r="AV425" s="328"/>
      <c r="AW425" s="328"/>
      <c r="AX425" s="328"/>
      <c r="AY425" s="328"/>
      <c r="AZ425" s="328"/>
      <c r="BA425" s="328"/>
      <c r="BB425" s="328"/>
      <c r="BC425" s="328"/>
      <c r="BD425" s="328"/>
      <c r="BE425" s="328"/>
      <c r="BF425" s="328"/>
      <c r="BG425" s="328"/>
      <c r="BH425" s="328"/>
      <c r="BI425" s="328"/>
      <c r="BJ425" s="328"/>
      <c r="BK425" s="328"/>
      <c r="BL425" s="328"/>
      <c r="BM425" s="328"/>
      <c r="BN425" s="328"/>
      <c r="BO425" s="328"/>
      <c r="BP425" s="328"/>
      <c r="BQ425" s="328"/>
      <c r="BR425" s="328"/>
      <c r="BS425" s="328"/>
      <c r="BT425" s="328"/>
      <c r="BU425" s="332"/>
      <c r="BV425" s="333"/>
      <c r="BW425" s="328"/>
      <c r="BX425" s="328"/>
      <c r="BY425" s="328"/>
      <c r="BZ425" s="328"/>
      <c r="CA425" s="328"/>
    </row>
    <row r="426" spans="1:79" ht="15.75" customHeight="1">
      <c r="A426" s="328"/>
      <c r="B426" s="328"/>
      <c r="C426" s="328"/>
      <c r="D426" s="328"/>
      <c r="E426" s="328"/>
      <c r="F426" s="328"/>
      <c r="G426" s="328"/>
      <c r="H426" s="328"/>
      <c r="I426" s="328"/>
      <c r="J426" s="328"/>
      <c r="K426" s="328"/>
      <c r="L426" s="328"/>
      <c r="M426" s="328"/>
      <c r="N426" s="328"/>
      <c r="O426" s="328"/>
      <c r="P426" s="328"/>
      <c r="Q426" s="328"/>
      <c r="R426" s="328"/>
      <c r="S426" s="328"/>
      <c r="T426" s="328"/>
      <c r="U426" s="328"/>
      <c r="V426" s="328"/>
      <c r="W426" s="328"/>
      <c r="X426" s="328"/>
      <c r="Y426" s="328"/>
      <c r="Z426" s="328"/>
      <c r="AA426" s="328"/>
      <c r="AB426" s="328"/>
      <c r="AC426" s="328"/>
      <c r="AD426" s="328"/>
      <c r="AE426" s="328"/>
      <c r="AF426" s="328"/>
      <c r="AG426" s="328"/>
      <c r="AH426" s="328"/>
      <c r="AI426" s="328"/>
      <c r="AJ426" s="328"/>
      <c r="AK426" s="328"/>
      <c r="AL426" s="328"/>
      <c r="AM426" s="328"/>
      <c r="AN426" s="328"/>
      <c r="AO426" s="328"/>
      <c r="AP426" s="328"/>
      <c r="AQ426" s="328"/>
      <c r="AR426" s="328"/>
      <c r="AS426" s="328"/>
      <c r="AT426" s="328"/>
      <c r="AU426" s="328"/>
      <c r="AV426" s="328"/>
      <c r="AW426" s="328"/>
      <c r="AX426" s="328"/>
      <c r="AY426" s="328"/>
      <c r="AZ426" s="328"/>
      <c r="BA426" s="328"/>
      <c r="BB426" s="328"/>
      <c r="BC426" s="328"/>
      <c r="BD426" s="328"/>
      <c r="BE426" s="328"/>
      <c r="BF426" s="328"/>
      <c r="BG426" s="328"/>
      <c r="BH426" s="328"/>
      <c r="BI426" s="328"/>
      <c r="BJ426" s="328"/>
      <c r="BK426" s="328"/>
      <c r="BL426" s="328"/>
      <c r="BM426" s="328"/>
      <c r="BN426" s="328"/>
      <c r="BO426" s="328"/>
      <c r="BP426" s="328"/>
      <c r="BQ426" s="328"/>
      <c r="BR426" s="328"/>
      <c r="BS426" s="328"/>
      <c r="BT426" s="328"/>
      <c r="BU426" s="332"/>
      <c r="BV426" s="333"/>
      <c r="BW426" s="328"/>
      <c r="BX426" s="328"/>
      <c r="BY426" s="328"/>
      <c r="BZ426" s="328"/>
      <c r="CA426" s="328"/>
    </row>
    <row r="427" spans="1:79" ht="15.75" customHeight="1">
      <c r="A427" s="328"/>
      <c r="B427" s="328"/>
      <c r="C427" s="328"/>
      <c r="D427" s="328"/>
      <c r="E427" s="328"/>
      <c r="F427" s="328"/>
      <c r="G427" s="328"/>
      <c r="H427" s="328"/>
      <c r="I427" s="328"/>
      <c r="J427" s="328"/>
      <c r="K427" s="328"/>
      <c r="L427" s="328"/>
      <c r="M427" s="328"/>
      <c r="N427" s="328"/>
      <c r="O427" s="328"/>
      <c r="P427" s="328"/>
      <c r="Q427" s="328"/>
      <c r="R427" s="328"/>
      <c r="S427" s="328"/>
      <c r="T427" s="328"/>
      <c r="U427" s="328"/>
      <c r="V427" s="328"/>
      <c r="W427" s="328"/>
      <c r="X427" s="328"/>
      <c r="Y427" s="328"/>
      <c r="Z427" s="328"/>
      <c r="AA427" s="328"/>
      <c r="AB427" s="328"/>
      <c r="AC427" s="328"/>
      <c r="AD427" s="328"/>
      <c r="AE427" s="328"/>
      <c r="AF427" s="328"/>
      <c r="AG427" s="328"/>
      <c r="AH427" s="328"/>
      <c r="AI427" s="328"/>
      <c r="AJ427" s="328"/>
      <c r="AK427" s="328"/>
      <c r="AL427" s="328"/>
      <c r="AM427" s="328"/>
      <c r="AN427" s="328"/>
      <c r="AO427" s="328"/>
      <c r="AP427" s="328"/>
      <c r="AQ427" s="328"/>
      <c r="AR427" s="328"/>
      <c r="AS427" s="328"/>
      <c r="AT427" s="328"/>
      <c r="AU427" s="328"/>
      <c r="AV427" s="328"/>
      <c r="AW427" s="328"/>
      <c r="AX427" s="328"/>
      <c r="AY427" s="328"/>
      <c r="AZ427" s="328"/>
      <c r="BA427" s="328"/>
      <c r="BB427" s="328"/>
      <c r="BC427" s="328"/>
      <c r="BD427" s="328"/>
      <c r="BE427" s="328"/>
      <c r="BF427" s="328"/>
      <c r="BG427" s="328"/>
      <c r="BH427" s="328"/>
      <c r="BI427" s="328"/>
      <c r="BJ427" s="328"/>
      <c r="BK427" s="328"/>
      <c r="BL427" s="328"/>
      <c r="BM427" s="328"/>
      <c r="BN427" s="328"/>
      <c r="BO427" s="328"/>
      <c r="BP427" s="328"/>
      <c r="BQ427" s="328"/>
      <c r="BR427" s="328"/>
      <c r="BS427" s="328"/>
      <c r="BT427" s="328"/>
      <c r="BU427" s="332"/>
      <c r="BV427" s="333"/>
      <c r="BW427" s="328"/>
      <c r="BX427" s="328"/>
      <c r="BY427" s="328"/>
      <c r="BZ427" s="328"/>
      <c r="CA427" s="328"/>
    </row>
    <row r="428" spans="1:79" ht="15.75" customHeight="1">
      <c r="A428" s="328"/>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328"/>
      <c r="AE428" s="328"/>
      <c r="AF428" s="328"/>
      <c r="AG428" s="328"/>
      <c r="AH428" s="328"/>
      <c r="AI428" s="328"/>
      <c r="AJ428" s="328"/>
      <c r="AK428" s="328"/>
      <c r="AL428" s="328"/>
      <c r="AM428" s="328"/>
      <c r="AN428" s="328"/>
      <c r="AO428" s="328"/>
      <c r="AP428" s="328"/>
      <c r="AQ428" s="328"/>
      <c r="AR428" s="328"/>
      <c r="AS428" s="328"/>
      <c r="AT428" s="328"/>
      <c r="AU428" s="328"/>
      <c r="AV428" s="328"/>
      <c r="AW428" s="328"/>
      <c r="AX428" s="328"/>
      <c r="AY428" s="328"/>
      <c r="AZ428" s="328"/>
      <c r="BA428" s="328"/>
      <c r="BB428" s="328"/>
      <c r="BC428" s="328"/>
      <c r="BD428" s="328"/>
      <c r="BE428" s="328"/>
      <c r="BF428" s="328"/>
      <c r="BG428" s="328"/>
      <c r="BH428" s="328"/>
      <c r="BI428" s="328"/>
      <c r="BJ428" s="328"/>
      <c r="BK428" s="328"/>
      <c r="BL428" s="328"/>
      <c r="BM428" s="328"/>
      <c r="BN428" s="328"/>
      <c r="BO428" s="328"/>
      <c r="BP428" s="328"/>
      <c r="BQ428" s="328"/>
      <c r="BR428" s="328"/>
      <c r="BS428" s="328"/>
      <c r="BT428" s="328"/>
      <c r="BU428" s="332"/>
      <c r="BV428" s="333"/>
      <c r="BW428" s="328"/>
      <c r="BX428" s="328"/>
      <c r="BY428" s="328"/>
      <c r="BZ428" s="328"/>
      <c r="CA428" s="328"/>
    </row>
    <row r="429" spans="1:79" ht="15.75" customHeight="1">
      <c r="A429" s="328"/>
      <c r="B429" s="328"/>
      <c r="C429" s="328"/>
      <c r="D429" s="328"/>
      <c r="E429" s="328"/>
      <c r="F429" s="328"/>
      <c r="G429" s="328"/>
      <c r="H429" s="328"/>
      <c r="I429" s="328"/>
      <c r="J429" s="328"/>
      <c r="K429" s="328"/>
      <c r="L429" s="328"/>
      <c r="M429" s="328"/>
      <c r="N429" s="328"/>
      <c r="O429" s="328"/>
      <c r="P429" s="328"/>
      <c r="Q429" s="328"/>
      <c r="R429" s="328"/>
      <c r="S429" s="328"/>
      <c r="T429" s="328"/>
      <c r="U429" s="328"/>
      <c r="V429" s="328"/>
      <c r="W429" s="328"/>
      <c r="X429" s="328"/>
      <c r="Y429" s="328"/>
      <c r="Z429" s="328"/>
      <c r="AA429" s="328"/>
      <c r="AB429" s="328"/>
      <c r="AC429" s="328"/>
      <c r="AD429" s="328"/>
      <c r="AE429" s="328"/>
      <c r="AF429" s="328"/>
      <c r="AG429" s="328"/>
      <c r="AH429" s="328"/>
      <c r="AI429" s="328"/>
      <c r="AJ429" s="328"/>
      <c r="AK429" s="328"/>
      <c r="AL429" s="328"/>
      <c r="AM429" s="328"/>
      <c r="AN429" s="328"/>
      <c r="AO429" s="328"/>
      <c r="AP429" s="328"/>
      <c r="AQ429" s="328"/>
      <c r="AR429" s="328"/>
      <c r="AS429" s="328"/>
      <c r="AT429" s="328"/>
      <c r="AU429" s="328"/>
      <c r="AV429" s="328"/>
      <c r="AW429" s="328"/>
      <c r="AX429" s="328"/>
      <c r="AY429" s="328"/>
      <c r="AZ429" s="328"/>
      <c r="BA429" s="328"/>
      <c r="BB429" s="328"/>
      <c r="BC429" s="328"/>
      <c r="BD429" s="328"/>
      <c r="BE429" s="328"/>
      <c r="BF429" s="328"/>
      <c r="BG429" s="328"/>
      <c r="BH429" s="328"/>
      <c r="BI429" s="328"/>
      <c r="BJ429" s="328"/>
      <c r="BK429" s="328"/>
      <c r="BL429" s="328"/>
      <c r="BM429" s="328"/>
      <c r="BN429" s="328"/>
      <c r="BO429" s="328"/>
      <c r="BP429" s="328"/>
      <c r="BQ429" s="328"/>
      <c r="BR429" s="328"/>
      <c r="BS429" s="328"/>
      <c r="BT429" s="328"/>
      <c r="BU429" s="332"/>
      <c r="BV429" s="333"/>
      <c r="BW429" s="328"/>
      <c r="BX429" s="328"/>
      <c r="BY429" s="328"/>
      <c r="BZ429" s="328"/>
      <c r="CA429" s="328"/>
    </row>
    <row r="430" spans="1:79" ht="15.75" customHeight="1">
      <c r="A430" s="328"/>
      <c r="B430" s="328"/>
      <c r="C430" s="328"/>
      <c r="D430" s="328"/>
      <c r="E430" s="328"/>
      <c r="F430" s="328"/>
      <c r="G430" s="328"/>
      <c r="H430" s="328"/>
      <c r="I430" s="328"/>
      <c r="J430" s="328"/>
      <c r="K430" s="328"/>
      <c r="L430" s="328"/>
      <c r="M430" s="328"/>
      <c r="N430" s="328"/>
      <c r="O430" s="328"/>
      <c r="P430" s="328"/>
      <c r="Q430" s="328"/>
      <c r="R430" s="328"/>
      <c r="S430" s="328"/>
      <c r="T430" s="328"/>
      <c r="U430" s="328"/>
      <c r="V430" s="328"/>
      <c r="W430" s="328"/>
      <c r="X430" s="328"/>
      <c r="Y430" s="328"/>
      <c r="Z430" s="328"/>
      <c r="AA430" s="328"/>
      <c r="AB430" s="328"/>
      <c r="AC430" s="328"/>
      <c r="AD430" s="328"/>
      <c r="AE430" s="328"/>
      <c r="AF430" s="328"/>
      <c r="AG430" s="328"/>
      <c r="AH430" s="328"/>
      <c r="AI430" s="328"/>
      <c r="AJ430" s="328"/>
      <c r="AK430" s="328"/>
      <c r="AL430" s="328"/>
      <c r="AM430" s="328"/>
      <c r="AN430" s="328"/>
      <c r="AO430" s="328"/>
      <c r="AP430" s="328"/>
      <c r="AQ430" s="328"/>
      <c r="AR430" s="328"/>
      <c r="AS430" s="328"/>
      <c r="AT430" s="328"/>
      <c r="AU430" s="328"/>
      <c r="AV430" s="328"/>
      <c r="AW430" s="328"/>
      <c r="AX430" s="328"/>
      <c r="AY430" s="328"/>
      <c r="AZ430" s="328"/>
      <c r="BA430" s="328"/>
      <c r="BB430" s="328"/>
      <c r="BC430" s="328"/>
      <c r="BD430" s="328"/>
      <c r="BE430" s="328"/>
      <c r="BF430" s="328"/>
      <c r="BG430" s="328"/>
      <c r="BH430" s="328"/>
      <c r="BI430" s="328"/>
      <c r="BJ430" s="328"/>
      <c r="BK430" s="328"/>
      <c r="BL430" s="328"/>
      <c r="BM430" s="328"/>
      <c r="BN430" s="328"/>
      <c r="BO430" s="328"/>
      <c r="BP430" s="328"/>
      <c r="BQ430" s="328"/>
      <c r="BR430" s="328"/>
      <c r="BS430" s="328"/>
      <c r="BT430" s="328"/>
      <c r="BU430" s="332"/>
      <c r="BV430" s="333"/>
      <c r="BW430" s="328"/>
      <c r="BX430" s="328"/>
      <c r="BY430" s="328"/>
      <c r="BZ430" s="328"/>
      <c r="CA430" s="328"/>
    </row>
    <row r="431" spans="1:79" ht="15.75" customHeight="1">
      <c r="A431" s="328"/>
      <c r="B431" s="328"/>
      <c r="C431" s="328"/>
      <c r="D431" s="32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8"/>
      <c r="BS431" s="328"/>
      <c r="BT431" s="328"/>
      <c r="BU431" s="332"/>
      <c r="BV431" s="333"/>
      <c r="BW431" s="328"/>
      <c r="BX431" s="328"/>
      <c r="BY431" s="328"/>
      <c r="BZ431" s="328"/>
      <c r="CA431" s="328"/>
    </row>
    <row r="432" spans="1:79" ht="15.75" customHeight="1">
      <c r="A432" s="328"/>
      <c r="B432" s="328"/>
      <c r="C432" s="328"/>
      <c r="D432" s="32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8"/>
      <c r="BS432" s="328"/>
      <c r="BT432" s="328"/>
      <c r="BU432" s="332"/>
      <c r="BV432" s="333"/>
      <c r="BW432" s="328"/>
      <c r="BX432" s="328"/>
      <c r="BY432" s="328"/>
      <c r="BZ432" s="328"/>
      <c r="CA432" s="328"/>
    </row>
    <row r="433" spans="1:79" ht="15.75" customHeight="1">
      <c r="A433" s="328"/>
      <c r="B433" s="328"/>
      <c r="C433" s="328"/>
      <c r="D433" s="328"/>
      <c r="E433" s="328"/>
      <c r="F433" s="328"/>
      <c r="G433" s="328"/>
      <c r="H433" s="328"/>
      <c r="I433" s="328"/>
      <c r="J433" s="328"/>
      <c r="K433" s="328"/>
      <c r="L433" s="328"/>
      <c r="M433" s="328"/>
      <c r="N433" s="328"/>
      <c r="O433" s="328"/>
      <c r="P433" s="328"/>
      <c r="Q433" s="328"/>
      <c r="R433" s="328"/>
      <c r="S433" s="328"/>
      <c r="T433" s="328"/>
      <c r="U433" s="328"/>
      <c r="V433" s="328"/>
      <c r="W433" s="328"/>
      <c r="X433" s="328"/>
      <c r="Y433" s="328"/>
      <c r="Z433" s="328"/>
      <c r="AA433" s="328"/>
      <c r="AB433" s="328"/>
      <c r="AC433" s="328"/>
      <c r="AD433" s="328"/>
      <c r="AE433" s="328"/>
      <c r="AF433" s="328"/>
      <c r="AG433" s="328"/>
      <c r="AH433" s="328"/>
      <c r="AI433" s="328"/>
      <c r="AJ433" s="328"/>
      <c r="AK433" s="328"/>
      <c r="AL433" s="328"/>
      <c r="AM433" s="328"/>
      <c r="AN433" s="328"/>
      <c r="AO433" s="328"/>
      <c r="AP433" s="328"/>
      <c r="AQ433" s="328"/>
      <c r="AR433" s="328"/>
      <c r="AS433" s="328"/>
      <c r="AT433" s="328"/>
      <c r="AU433" s="328"/>
      <c r="AV433" s="328"/>
      <c r="AW433" s="328"/>
      <c r="AX433" s="328"/>
      <c r="AY433" s="328"/>
      <c r="AZ433" s="328"/>
      <c r="BA433" s="328"/>
      <c r="BB433" s="328"/>
      <c r="BC433" s="328"/>
      <c r="BD433" s="328"/>
      <c r="BE433" s="328"/>
      <c r="BF433" s="328"/>
      <c r="BG433" s="328"/>
      <c r="BH433" s="328"/>
      <c r="BI433" s="328"/>
      <c r="BJ433" s="328"/>
      <c r="BK433" s="328"/>
      <c r="BL433" s="328"/>
      <c r="BM433" s="328"/>
      <c r="BN433" s="328"/>
      <c r="BO433" s="328"/>
      <c r="BP433" s="328"/>
      <c r="BQ433" s="328"/>
      <c r="BR433" s="328"/>
      <c r="BS433" s="328"/>
      <c r="BT433" s="328"/>
      <c r="BU433" s="332"/>
      <c r="BV433" s="333"/>
      <c r="BW433" s="328"/>
      <c r="BX433" s="328"/>
      <c r="BY433" s="328"/>
      <c r="BZ433" s="328"/>
      <c r="CA433" s="328"/>
    </row>
    <row r="434" spans="1:79" ht="15.75" customHeight="1">
      <c r="A434" s="328"/>
      <c r="B434" s="328"/>
      <c r="C434" s="328"/>
      <c r="D434" s="328"/>
      <c r="E434" s="328"/>
      <c r="F434" s="328"/>
      <c r="G434" s="328"/>
      <c r="H434" s="328"/>
      <c r="I434" s="328"/>
      <c r="J434" s="328"/>
      <c r="K434" s="328"/>
      <c r="L434" s="328"/>
      <c r="M434" s="328"/>
      <c r="N434" s="328"/>
      <c r="O434" s="328"/>
      <c r="P434" s="328"/>
      <c r="Q434" s="328"/>
      <c r="R434" s="328"/>
      <c r="S434" s="328"/>
      <c r="T434" s="328"/>
      <c r="U434" s="328"/>
      <c r="V434" s="328"/>
      <c r="W434" s="328"/>
      <c r="X434" s="328"/>
      <c r="Y434" s="328"/>
      <c r="Z434" s="328"/>
      <c r="AA434" s="328"/>
      <c r="AB434" s="328"/>
      <c r="AC434" s="328"/>
      <c r="AD434" s="328"/>
      <c r="AE434" s="328"/>
      <c r="AF434" s="328"/>
      <c r="AG434" s="328"/>
      <c r="AH434" s="328"/>
      <c r="AI434" s="328"/>
      <c r="AJ434" s="328"/>
      <c r="AK434" s="328"/>
      <c r="AL434" s="328"/>
      <c r="AM434" s="328"/>
      <c r="AN434" s="328"/>
      <c r="AO434" s="328"/>
      <c r="AP434" s="328"/>
      <c r="AQ434" s="328"/>
      <c r="AR434" s="328"/>
      <c r="AS434" s="328"/>
      <c r="AT434" s="328"/>
      <c r="AU434" s="328"/>
      <c r="AV434" s="328"/>
      <c r="AW434" s="328"/>
      <c r="AX434" s="328"/>
      <c r="AY434" s="328"/>
      <c r="AZ434" s="328"/>
      <c r="BA434" s="328"/>
      <c r="BB434" s="328"/>
      <c r="BC434" s="328"/>
      <c r="BD434" s="328"/>
      <c r="BE434" s="328"/>
      <c r="BF434" s="328"/>
      <c r="BG434" s="328"/>
      <c r="BH434" s="328"/>
      <c r="BI434" s="328"/>
      <c r="BJ434" s="328"/>
      <c r="BK434" s="328"/>
      <c r="BL434" s="328"/>
      <c r="BM434" s="328"/>
      <c r="BN434" s="328"/>
      <c r="BO434" s="328"/>
      <c r="BP434" s="328"/>
      <c r="BQ434" s="328"/>
      <c r="BR434" s="328"/>
      <c r="BS434" s="328"/>
      <c r="BT434" s="328"/>
      <c r="BU434" s="332"/>
      <c r="BV434" s="333"/>
      <c r="BW434" s="328"/>
      <c r="BX434" s="328"/>
      <c r="BY434" s="328"/>
      <c r="BZ434" s="328"/>
      <c r="CA434" s="328"/>
    </row>
    <row r="435" spans="1:79" ht="15.75" customHeight="1">
      <c r="A435" s="328"/>
      <c r="B435" s="328"/>
      <c r="C435" s="328"/>
      <c r="D435" s="328"/>
      <c r="E435" s="328"/>
      <c r="F435" s="328"/>
      <c r="G435" s="328"/>
      <c r="H435" s="328"/>
      <c r="I435" s="328"/>
      <c r="J435" s="328"/>
      <c r="K435" s="328"/>
      <c r="L435" s="328"/>
      <c r="M435" s="328"/>
      <c r="N435" s="328"/>
      <c r="O435" s="328"/>
      <c r="P435" s="328"/>
      <c r="Q435" s="328"/>
      <c r="R435" s="328"/>
      <c r="S435" s="328"/>
      <c r="T435" s="328"/>
      <c r="U435" s="328"/>
      <c r="V435" s="328"/>
      <c r="W435" s="328"/>
      <c r="X435" s="328"/>
      <c r="Y435" s="328"/>
      <c r="Z435" s="328"/>
      <c r="AA435" s="328"/>
      <c r="AB435" s="328"/>
      <c r="AC435" s="328"/>
      <c r="AD435" s="328"/>
      <c r="AE435" s="328"/>
      <c r="AF435" s="328"/>
      <c r="AG435" s="328"/>
      <c r="AH435" s="328"/>
      <c r="AI435" s="328"/>
      <c r="AJ435" s="328"/>
      <c r="AK435" s="328"/>
      <c r="AL435" s="328"/>
      <c r="AM435" s="328"/>
      <c r="AN435" s="328"/>
      <c r="AO435" s="328"/>
      <c r="AP435" s="328"/>
      <c r="AQ435" s="328"/>
      <c r="AR435" s="328"/>
      <c r="AS435" s="328"/>
      <c r="AT435" s="328"/>
      <c r="AU435" s="328"/>
      <c r="AV435" s="328"/>
      <c r="AW435" s="328"/>
      <c r="AX435" s="328"/>
      <c r="AY435" s="328"/>
      <c r="AZ435" s="328"/>
      <c r="BA435" s="328"/>
      <c r="BB435" s="328"/>
      <c r="BC435" s="328"/>
      <c r="BD435" s="328"/>
      <c r="BE435" s="328"/>
      <c r="BF435" s="328"/>
      <c r="BG435" s="328"/>
      <c r="BH435" s="328"/>
      <c r="BI435" s="328"/>
      <c r="BJ435" s="328"/>
      <c r="BK435" s="328"/>
      <c r="BL435" s="328"/>
      <c r="BM435" s="328"/>
      <c r="BN435" s="328"/>
      <c r="BO435" s="328"/>
      <c r="BP435" s="328"/>
      <c r="BQ435" s="328"/>
      <c r="BR435" s="328"/>
      <c r="BS435" s="328"/>
      <c r="BT435" s="328"/>
      <c r="BU435" s="332"/>
      <c r="BV435" s="333"/>
      <c r="BW435" s="328"/>
      <c r="BX435" s="328"/>
      <c r="BY435" s="328"/>
      <c r="BZ435" s="328"/>
      <c r="CA435" s="328"/>
    </row>
    <row r="436" spans="1:79" ht="15.75" customHeight="1">
      <c r="A436" s="328"/>
      <c r="B436" s="328"/>
      <c r="C436" s="328"/>
      <c r="D436" s="328"/>
      <c r="E436" s="328"/>
      <c r="F436" s="328"/>
      <c r="G436" s="328"/>
      <c r="H436" s="328"/>
      <c r="I436" s="328"/>
      <c r="J436" s="328"/>
      <c r="K436" s="328"/>
      <c r="L436" s="328"/>
      <c r="M436" s="328"/>
      <c r="N436" s="328"/>
      <c r="O436" s="328"/>
      <c r="P436" s="328"/>
      <c r="Q436" s="328"/>
      <c r="R436" s="328"/>
      <c r="S436" s="328"/>
      <c r="T436" s="328"/>
      <c r="U436" s="328"/>
      <c r="V436" s="328"/>
      <c r="W436" s="328"/>
      <c r="X436" s="328"/>
      <c r="Y436" s="328"/>
      <c r="Z436" s="328"/>
      <c r="AA436" s="328"/>
      <c r="AB436" s="328"/>
      <c r="AC436" s="328"/>
      <c r="AD436" s="328"/>
      <c r="AE436" s="328"/>
      <c r="AF436" s="328"/>
      <c r="AG436" s="328"/>
      <c r="AH436" s="328"/>
      <c r="AI436" s="328"/>
      <c r="AJ436" s="328"/>
      <c r="AK436" s="328"/>
      <c r="AL436" s="328"/>
      <c r="AM436" s="328"/>
      <c r="AN436" s="328"/>
      <c r="AO436" s="328"/>
      <c r="AP436" s="328"/>
      <c r="AQ436" s="328"/>
      <c r="AR436" s="328"/>
      <c r="AS436" s="328"/>
      <c r="AT436" s="328"/>
      <c r="AU436" s="328"/>
      <c r="AV436" s="328"/>
      <c r="AW436" s="328"/>
      <c r="AX436" s="328"/>
      <c r="AY436" s="328"/>
      <c r="AZ436" s="328"/>
      <c r="BA436" s="328"/>
      <c r="BB436" s="328"/>
      <c r="BC436" s="328"/>
      <c r="BD436" s="328"/>
      <c r="BE436" s="328"/>
      <c r="BF436" s="328"/>
      <c r="BG436" s="328"/>
      <c r="BH436" s="328"/>
      <c r="BI436" s="328"/>
      <c r="BJ436" s="328"/>
      <c r="BK436" s="328"/>
      <c r="BL436" s="328"/>
      <c r="BM436" s="328"/>
      <c r="BN436" s="328"/>
      <c r="BO436" s="328"/>
      <c r="BP436" s="328"/>
      <c r="BQ436" s="328"/>
      <c r="BR436" s="328"/>
      <c r="BS436" s="328"/>
      <c r="BT436" s="328"/>
      <c r="BU436" s="332"/>
      <c r="BV436" s="333"/>
      <c r="BW436" s="328"/>
      <c r="BX436" s="328"/>
      <c r="BY436" s="328"/>
      <c r="BZ436" s="328"/>
      <c r="CA436" s="328"/>
    </row>
    <row r="437" spans="1:79" ht="15.75" customHeight="1">
      <c r="A437" s="328"/>
      <c r="B437" s="328"/>
      <c r="C437" s="328"/>
      <c r="D437" s="328"/>
      <c r="E437" s="328"/>
      <c r="F437" s="328"/>
      <c r="G437" s="328"/>
      <c r="H437" s="328"/>
      <c r="I437" s="328"/>
      <c r="J437" s="328"/>
      <c r="K437" s="328"/>
      <c r="L437" s="328"/>
      <c r="M437" s="328"/>
      <c r="N437" s="328"/>
      <c r="O437" s="328"/>
      <c r="P437" s="328"/>
      <c r="Q437" s="328"/>
      <c r="R437" s="328"/>
      <c r="S437" s="328"/>
      <c r="T437" s="328"/>
      <c r="U437" s="328"/>
      <c r="V437" s="328"/>
      <c r="W437" s="328"/>
      <c r="X437" s="328"/>
      <c r="Y437" s="328"/>
      <c r="Z437" s="328"/>
      <c r="AA437" s="328"/>
      <c r="AB437" s="328"/>
      <c r="AC437" s="328"/>
      <c r="AD437" s="328"/>
      <c r="AE437" s="328"/>
      <c r="AF437" s="328"/>
      <c r="AG437" s="328"/>
      <c r="AH437" s="328"/>
      <c r="AI437" s="328"/>
      <c r="AJ437" s="328"/>
      <c r="AK437" s="328"/>
      <c r="AL437" s="328"/>
      <c r="AM437" s="328"/>
      <c r="AN437" s="328"/>
      <c r="AO437" s="328"/>
      <c r="AP437" s="328"/>
      <c r="AQ437" s="328"/>
      <c r="AR437" s="328"/>
      <c r="AS437" s="328"/>
      <c r="AT437" s="328"/>
      <c r="AU437" s="328"/>
      <c r="AV437" s="328"/>
      <c r="AW437" s="328"/>
      <c r="AX437" s="328"/>
      <c r="AY437" s="328"/>
      <c r="AZ437" s="328"/>
      <c r="BA437" s="328"/>
      <c r="BB437" s="328"/>
      <c r="BC437" s="328"/>
      <c r="BD437" s="328"/>
      <c r="BE437" s="328"/>
      <c r="BF437" s="328"/>
      <c r="BG437" s="328"/>
      <c r="BH437" s="328"/>
      <c r="BI437" s="328"/>
      <c r="BJ437" s="328"/>
      <c r="BK437" s="328"/>
      <c r="BL437" s="328"/>
      <c r="BM437" s="328"/>
      <c r="BN437" s="328"/>
      <c r="BO437" s="328"/>
      <c r="BP437" s="328"/>
      <c r="BQ437" s="328"/>
      <c r="BR437" s="328"/>
      <c r="BS437" s="328"/>
      <c r="BT437" s="328"/>
      <c r="BU437" s="332"/>
      <c r="BV437" s="333"/>
      <c r="BW437" s="328"/>
      <c r="BX437" s="328"/>
      <c r="BY437" s="328"/>
      <c r="BZ437" s="328"/>
      <c r="CA437" s="328"/>
    </row>
    <row r="438" spans="1:79" ht="15.75" customHeight="1">
      <c r="A438" s="328"/>
      <c r="B438" s="328"/>
      <c r="C438" s="328"/>
      <c r="D438" s="328"/>
      <c r="E438" s="328"/>
      <c r="F438" s="328"/>
      <c r="G438" s="328"/>
      <c r="H438" s="328"/>
      <c r="I438" s="328"/>
      <c r="J438" s="328"/>
      <c r="K438" s="328"/>
      <c r="L438" s="328"/>
      <c r="M438" s="328"/>
      <c r="N438" s="328"/>
      <c r="O438" s="328"/>
      <c r="P438" s="328"/>
      <c r="Q438" s="328"/>
      <c r="R438" s="328"/>
      <c r="S438" s="328"/>
      <c r="T438" s="328"/>
      <c r="U438" s="328"/>
      <c r="V438" s="328"/>
      <c r="W438" s="328"/>
      <c r="X438" s="328"/>
      <c r="Y438" s="328"/>
      <c r="Z438" s="328"/>
      <c r="AA438" s="328"/>
      <c r="AB438" s="328"/>
      <c r="AC438" s="328"/>
      <c r="AD438" s="328"/>
      <c r="AE438" s="328"/>
      <c r="AF438" s="328"/>
      <c r="AG438" s="328"/>
      <c r="AH438" s="328"/>
      <c r="AI438" s="328"/>
      <c r="AJ438" s="328"/>
      <c r="AK438" s="328"/>
      <c r="AL438" s="328"/>
      <c r="AM438" s="328"/>
      <c r="AN438" s="328"/>
      <c r="AO438" s="328"/>
      <c r="AP438" s="328"/>
      <c r="AQ438" s="328"/>
      <c r="AR438" s="328"/>
      <c r="AS438" s="328"/>
      <c r="AT438" s="328"/>
      <c r="AU438" s="328"/>
      <c r="AV438" s="328"/>
      <c r="AW438" s="328"/>
      <c r="AX438" s="328"/>
      <c r="AY438" s="328"/>
      <c r="AZ438" s="328"/>
      <c r="BA438" s="328"/>
      <c r="BB438" s="328"/>
      <c r="BC438" s="328"/>
      <c r="BD438" s="328"/>
      <c r="BE438" s="328"/>
      <c r="BF438" s="328"/>
      <c r="BG438" s="328"/>
      <c r="BH438" s="328"/>
      <c r="BI438" s="328"/>
      <c r="BJ438" s="328"/>
      <c r="BK438" s="328"/>
      <c r="BL438" s="328"/>
      <c r="BM438" s="328"/>
      <c r="BN438" s="328"/>
      <c r="BO438" s="328"/>
      <c r="BP438" s="328"/>
      <c r="BQ438" s="328"/>
      <c r="BR438" s="328"/>
      <c r="BS438" s="328"/>
      <c r="BT438" s="328"/>
      <c r="BU438" s="332"/>
      <c r="BV438" s="333"/>
      <c r="BW438" s="328"/>
      <c r="BX438" s="328"/>
      <c r="BY438" s="328"/>
      <c r="BZ438" s="328"/>
      <c r="CA438" s="328"/>
    </row>
    <row r="439" spans="1:79" ht="15.75" customHeight="1">
      <c r="A439" s="328"/>
      <c r="B439" s="328"/>
      <c r="C439" s="328"/>
      <c r="D439" s="328"/>
      <c r="E439" s="328"/>
      <c r="F439" s="328"/>
      <c r="G439" s="328"/>
      <c r="H439" s="328"/>
      <c r="I439" s="328"/>
      <c r="J439" s="328"/>
      <c r="K439" s="328"/>
      <c r="L439" s="328"/>
      <c r="M439" s="328"/>
      <c r="N439" s="328"/>
      <c r="O439" s="328"/>
      <c r="P439" s="328"/>
      <c r="Q439" s="328"/>
      <c r="R439" s="328"/>
      <c r="S439" s="328"/>
      <c r="T439" s="328"/>
      <c r="U439" s="328"/>
      <c r="V439" s="328"/>
      <c r="W439" s="328"/>
      <c r="X439" s="328"/>
      <c r="Y439" s="328"/>
      <c r="Z439" s="328"/>
      <c r="AA439" s="328"/>
      <c r="AB439" s="328"/>
      <c r="AC439" s="328"/>
      <c r="AD439" s="328"/>
      <c r="AE439" s="328"/>
      <c r="AF439" s="328"/>
      <c r="AG439" s="328"/>
      <c r="AH439" s="328"/>
      <c r="AI439" s="328"/>
      <c r="AJ439" s="328"/>
      <c r="AK439" s="328"/>
      <c r="AL439" s="328"/>
      <c r="AM439" s="328"/>
      <c r="AN439" s="328"/>
      <c r="AO439" s="328"/>
      <c r="AP439" s="328"/>
      <c r="AQ439" s="328"/>
      <c r="AR439" s="328"/>
      <c r="AS439" s="328"/>
      <c r="AT439" s="328"/>
      <c r="AU439" s="328"/>
      <c r="AV439" s="328"/>
      <c r="AW439" s="328"/>
      <c r="AX439" s="328"/>
      <c r="AY439" s="328"/>
      <c r="AZ439" s="328"/>
      <c r="BA439" s="328"/>
      <c r="BB439" s="328"/>
      <c r="BC439" s="328"/>
      <c r="BD439" s="328"/>
      <c r="BE439" s="328"/>
      <c r="BF439" s="328"/>
      <c r="BG439" s="328"/>
      <c r="BH439" s="328"/>
      <c r="BI439" s="328"/>
      <c r="BJ439" s="328"/>
      <c r="BK439" s="328"/>
      <c r="BL439" s="328"/>
      <c r="BM439" s="328"/>
      <c r="BN439" s="328"/>
      <c r="BO439" s="328"/>
      <c r="BP439" s="328"/>
      <c r="BQ439" s="328"/>
      <c r="BR439" s="328"/>
      <c r="BS439" s="328"/>
      <c r="BT439" s="328"/>
      <c r="BU439" s="332"/>
      <c r="BV439" s="333"/>
      <c r="BW439" s="328"/>
      <c r="BX439" s="328"/>
      <c r="BY439" s="328"/>
      <c r="BZ439" s="328"/>
      <c r="CA439" s="328"/>
    </row>
    <row r="440" spans="1:79" ht="15.75" customHeight="1">
      <c r="A440" s="328"/>
      <c r="B440" s="328"/>
      <c r="C440" s="328"/>
      <c r="D440" s="328"/>
      <c r="E440" s="328"/>
      <c r="F440" s="328"/>
      <c r="G440" s="328"/>
      <c r="H440" s="328"/>
      <c r="I440" s="328"/>
      <c r="J440" s="328"/>
      <c r="K440" s="328"/>
      <c r="L440" s="328"/>
      <c r="M440" s="328"/>
      <c r="N440" s="328"/>
      <c r="O440" s="328"/>
      <c r="P440" s="328"/>
      <c r="Q440" s="328"/>
      <c r="R440" s="328"/>
      <c r="S440" s="328"/>
      <c r="T440" s="328"/>
      <c r="U440" s="328"/>
      <c r="V440" s="328"/>
      <c r="W440" s="328"/>
      <c r="X440" s="328"/>
      <c r="Y440" s="328"/>
      <c r="Z440" s="328"/>
      <c r="AA440" s="328"/>
      <c r="AB440" s="328"/>
      <c r="AC440" s="328"/>
      <c r="AD440" s="328"/>
      <c r="AE440" s="328"/>
      <c r="AF440" s="328"/>
      <c r="AG440" s="328"/>
      <c r="AH440" s="328"/>
      <c r="AI440" s="328"/>
      <c r="AJ440" s="328"/>
      <c r="AK440" s="328"/>
      <c r="AL440" s="328"/>
      <c r="AM440" s="328"/>
      <c r="AN440" s="328"/>
      <c r="AO440" s="328"/>
      <c r="AP440" s="328"/>
      <c r="AQ440" s="328"/>
      <c r="AR440" s="328"/>
      <c r="AS440" s="328"/>
      <c r="AT440" s="328"/>
      <c r="AU440" s="328"/>
      <c r="AV440" s="328"/>
      <c r="AW440" s="328"/>
      <c r="AX440" s="328"/>
      <c r="AY440" s="328"/>
      <c r="AZ440" s="328"/>
      <c r="BA440" s="328"/>
      <c r="BB440" s="328"/>
      <c r="BC440" s="328"/>
      <c r="BD440" s="328"/>
      <c r="BE440" s="328"/>
      <c r="BF440" s="328"/>
      <c r="BG440" s="328"/>
      <c r="BH440" s="328"/>
      <c r="BI440" s="328"/>
      <c r="BJ440" s="328"/>
      <c r="BK440" s="328"/>
      <c r="BL440" s="328"/>
      <c r="BM440" s="328"/>
      <c r="BN440" s="328"/>
      <c r="BO440" s="328"/>
      <c r="BP440" s="328"/>
      <c r="BQ440" s="328"/>
      <c r="BR440" s="328"/>
      <c r="BS440" s="328"/>
      <c r="BT440" s="328"/>
      <c r="BU440" s="332"/>
      <c r="BV440" s="333"/>
      <c r="BW440" s="328"/>
      <c r="BX440" s="328"/>
      <c r="BY440" s="328"/>
      <c r="BZ440" s="328"/>
      <c r="CA440" s="328"/>
    </row>
    <row r="441" spans="1:79" ht="15.75" customHeight="1">
      <c r="A441" s="328"/>
      <c r="B441" s="328"/>
      <c r="C441" s="328"/>
      <c r="D441" s="328"/>
      <c r="E441" s="328"/>
      <c r="F441" s="328"/>
      <c r="G441" s="328"/>
      <c r="H441" s="328"/>
      <c r="I441" s="328"/>
      <c r="J441" s="328"/>
      <c r="K441" s="328"/>
      <c r="L441" s="328"/>
      <c r="M441" s="328"/>
      <c r="N441" s="328"/>
      <c r="O441" s="328"/>
      <c r="P441" s="328"/>
      <c r="Q441" s="328"/>
      <c r="R441" s="328"/>
      <c r="S441" s="328"/>
      <c r="T441" s="328"/>
      <c r="U441" s="328"/>
      <c r="V441" s="328"/>
      <c r="W441" s="328"/>
      <c r="X441" s="328"/>
      <c r="Y441" s="328"/>
      <c r="Z441" s="328"/>
      <c r="AA441" s="328"/>
      <c r="AB441" s="328"/>
      <c r="AC441" s="328"/>
      <c r="AD441" s="328"/>
      <c r="AE441" s="328"/>
      <c r="AF441" s="328"/>
      <c r="AG441" s="328"/>
      <c r="AH441" s="328"/>
      <c r="AI441" s="328"/>
      <c r="AJ441" s="328"/>
      <c r="AK441" s="328"/>
      <c r="AL441" s="328"/>
      <c r="AM441" s="328"/>
      <c r="AN441" s="328"/>
      <c r="AO441" s="328"/>
      <c r="AP441" s="328"/>
      <c r="AQ441" s="328"/>
      <c r="AR441" s="328"/>
      <c r="AS441" s="328"/>
      <c r="AT441" s="328"/>
      <c r="AU441" s="328"/>
      <c r="AV441" s="328"/>
      <c r="AW441" s="328"/>
      <c r="AX441" s="328"/>
      <c r="AY441" s="328"/>
      <c r="AZ441" s="328"/>
      <c r="BA441" s="328"/>
      <c r="BB441" s="328"/>
      <c r="BC441" s="328"/>
      <c r="BD441" s="328"/>
      <c r="BE441" s="328"/>
      <c r="BF441" s="328"/>
      <c r="BG441" s="328"/>
      <c r="BH441" s="328"/>
      <c r="BI441" s="328"/>
      <c r="BJ441" s="328"/>
      <c r="BK441" s="328"/>
      <c r="BL441" s="328"/>
      <c r="BM441" s="328"/>
      <c r="BN441" s="328"/>
      <c r="BO441" s="328"/>
      <c r="BP441" s="328"/>
      <c r="BQ441" s="328"/>
      <c r="BR441" s="328"/>
      <c r="BS441" s="328"/>
      <c r="BT441" s="328"/>
      <c r="BU441" s="332"/>
      <c r="BV441" s="333"/>
      <c r="BW441" s="328"/>
      <c r="BX441" s="328"/>
      <c r="BY441" s="328"/>
      <c r="BZ441" s="328"/>
      <c r="CA441" s="328"/>
    </row>
    <row r="442" spans="1:79" ht="15.75" customHeight="1">
      <c r="A442" s="328"/>
      <c r="B442" s="328"/>
      <c r="C442" s="328"/>
      <c r="D442" s="328"/>
      <c r="E442" s="328"/>
      <c r="F442" s="328"/>
      <c r="G442" s="328"/>
      <c r="H442" s="328"/>
      <c r="I442" s="328"/>
      <c r="J442" s="328"/>
      <c r="K442" s="328"/>
      <c r="L442" s="328"/>
      <c r="M442" s="328"/>
      <c r="N442" s="328"/>
      <c r="O442" s="328"/>
      <c r="P442" s="328"/>
      <c r="Q442" s="328"/>
      <c r="R442" s="328"/>
      <c r="S442" s="328"/>
      <c r="T442" s="328"/>
      <c r="U442" s="328"/>
      <c r="V442" s="328"/>
      <c r="W442" s="328"/>
      <c r="X442" s="328"/>
      <c r="Y442" s="328"/>
      <c r="Z442" s="328"/>
      <c r="AA442" s="328"/>
      <c r="AB442" s="328"/>
      <c r="AC442" s="328"/>
      <c r="AD442" s="328"/>
      <c r="AE442" s="328"/>
      <c r="AF442" s="328"/>
      <c r="AG442" s="328"/>
      <c r="AH442" s="328"/>
      <c r="AI442" s="328"/>
      <c r="AJ442" s="328"/>
      <c r="AK442" s="328"/>
      <c r="AL442" s="328"/>
      <c r="AM442" s="328"/>
      <c r="AN442" s="328"/>
      <c r="AO442" s="328"/>
      <c r="AP442" s="328"/>
      <c r="AQ442" s="328"/>
      <c r="AR442" s="328"/>
      <c r="AS442" s="328"/>
      <c r="AT442" s="328"/>
      <c r="AU442" s="328"/>
      <c r="AV442" s="328"/>
      <c r="AW442" s="328"/>
      <c r="AX442" s="328"/>
      <c r="AY442" s="328"/>
      <c r="AZ442" s="328"/>
      <c r="BA442" s="328"/>
      <c r="BB442" s="328"/>
      <c r="BC442" s="328"/>
      <c r="BD442" s="328"/>
      <c r="BE442" s="328"/>
      <c r="BF442" s="328"/>
      <c r="BG442" s="328"/>
      <c r="BH442" s="328"/>
      <c r="BI442" s="328"/>
      <c r="BJ442" s="328"/>
      <c r="BK442" s="328"/>
      <c r="BL442" s="328"/>
      <c r="BM442" s="328"/>
      <c r="BN442" s="328"/>
      <c r="BO442" s="328"/>
      <c r="BP442" s="328"/>
      <c r="BQ442" s="328"/>
      <c r="BR442" s="328"/>
      <c r="BS442" s="328"/>
      <c r="BT442" s="328"/>
      <c r="BU442" s="332"/>
      <c r="BV442" s="333"/>
      <c r="BW442" s="328"/>
      <c r="BX442" s="328"/>
      <c r="BY442" s="328"/>
      <c r="BZ442" s="328"/>
      <c r="CA442" s="328"/>
    </row>
    <row r="443" spans="1:79" ht="15.75" customHeight="1">
      <c r="A443" s="328"/>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328"/>
      <c r="AF443" s="328"/>
      <c r="AG443" s="328"/>
      <c r="AH443" s="328"/>
      <c r="AI443" s="328"/>
      <c r="AJ443" s="328"/>
      <c r="AK443" s="328"/>
      <c r="AL443" s="328"/>
      <c r="AM443" s="328"/>
      <c r="AN443" s="328"/>
      <c r="AO443" s="328"/>
      <c r="AP443" s="328"/>
      <c r="AQ443" s="328"/>
      <c r="AR443" s="328"/>
      <c r="AS443" s="328"/>
      <c r="AT443" s="328"/>
      <c r="AU443" s="328"/>
      <c r="AV443" s="328"/>
      <c r="AW443" s="328"/>
      <c r="AX443" s="328"/>
      <c r="AY443" s="328"/>
      <c r="AZ443" s="328"/>
      <c r="BA443" s="328"/>
      <c r="BB443" s="328"/>
      <c r="BC443" s="328"/>
      <c r="BD443" s="328"/>
      <c r="BE443" s="328"/>
      <c r="BF443" s="328"/>
      <c r="BG443" s="328"/>
      <c r="BH443" s="328"/>
      <c r="BI443" s="328"/>
      <c r="BJ443" s="328"/>
      <c r="BK443" s="328"/>
      <c r="BL443" s="328"/>
      <c r="BM443" s="328"/>
      <c r="BN443" s="328"/>
      <c r="BO443" s="328"/>
      <c r="BP443" s="328"/>
      <c r="BQ443" s="328"/>
      <c r="BR443" s="328"/>
      <c r="BS443" s="328"/>
      <c r="BT443" s="328"/>
      <c r="BU443" s="332"/>
      <c r="BV443" s="333"/>
      <c r="BW443" s="328"/>
      <c r="BX443" s="328"/>
      <c r="BY443" s="328"/>
      <c r="BZ443" s="328"/>
      <c r="CA443" s="328"/>
    </row>
    <row r="444" spans="1:79" ht="15.75" customHeight="1">
      <c r="A444" s="328"/>
      <c r="B444" s="328"/>
      <c r="C444" s="328"/>
      <c r="D444" s="328"/>
      <c r="E444" s="328"/>
      <c r="F444" s="328"/>
      <c r="G444" s="328"/>
      <c r="H444" s="328"/>
      <c r="I444" s="328"/>
      <c r="J444" s="328"/>
      <c r="K444" s="328"/>
      <c r="L444" s="328"/>
      <c r="M444" s="328"/>
      <c r="N444" s="328"/>
      <c r="O444" s="328"/>
      <c r="P444" s="328"/>
      <c r="Q444" s="328"/>
      <c r="R444" s="328"/>
      <c r="S444" s="328"/>
      <c r="T444" s="328"/>
      <c r="U444" s="328"/>
      <c r="V444" s="328"/>
      <c r="W444" s="328"/>
      <c r="X444" s="328"/>
      <c r="Y444" s="328"/>
      <c r="Z444" s="328"/>
      <c r="AA444" s="328"/>
      <c r="AB444" s="328"/>
      <c r="AC444" s="328"/>
      <c r="AD444" s="328"/>
      <c r="AE444" s="328"/>
      <c r="AF444" s="328"/>
      <c r="AG444" s="328"/>
      <c r="AH444" s="328"/>
      <c r="AI444" s="328"/>
      <c r="AJ444" s="328"/>
      <c r="AK444" s="328"/>
      <c r="AL444" s="328"/>
      <c r="AM444" s="328"/>
      <c r="AN444" s="328"/>
      <c r="AO444" s="328"/>
      <c r="AP444" s="328"/>
      <c r="AQ444" s="328"/>
      <c r="AR444" s="328"/>
      <c r="AS444" s="328"/>
      <c r="AT444" s="328"/>
      <c r="AU444" s="328"/>
      <c r="AV444" s="328"/>
      <c r="AW444" s="328"/>
      <c r="AX444" s="328"/>
      <c r="AY444" s="328"/>
      <c r="AZ444" s="328"/>
      <c r="BA444" s="328"/>
      <c r="BB444" s="328"/>
      <c r="BC444" s="328"/>
      <c r="BD444" s="328"/>
      <c r="BE444" s="328"/>
      <c r="BF444" s="328"/>
      <c r="BG444" s="328"/>
      <c r="BH444" s="328"/>
      <c r="BI444" s="328"/>
      <c r="BJ444" s="328"/>
      <c r="BK444" s="328"/>
      <c r="BL444" s="328"/>
      <c r="BM444" s="328"/>
      <c r="BN444" s="328"/>
      <c r="BO444" s="328"/>
      <c r="BP444" s="328"/>
      <c r="BQ444" s="328"/>
      <c r="BR444" s="328"/>
      <c r="BS444" s="328"/>
      <c r="BT444" s="328"/>
      <c r="BU444" s="332"/>
      <c r="BV444" s="333"/>
      <c r="BW444" s="328"/>
      <c r="BX444" s="328"/>
      <c r="BY444" s="328"/>
      <c r="BZ444" s="328"/>
      <c r="CA444" s="328"/>
    </row>
    <row r="445" spans="1:79" ht="15.75" customHeight="1">
      <c r="A445" s="328"/>
      <c r="B445" s="328"/>
      <c r="C445" s="328"/>
      <c r="D445" s="328"/>
      <c r="E445" s="328"/>
      <c r="F445" s="328"/>
      <c r="G445" s="328"/>
      <c r="H445" s="328"/>
      <c r="I445" s="328"/>
      <c r="J445" s="328"/>
      <c r="K445" s="328"/>
      <c r="L445" s="328"/>
      <c r="M445" s="328"/>
      <c r="N445" s="328"/>
      <c r="O445" s="328"/>
      <c r="P445" s="328"/>
      <c r="Q445" s="328"/>
      <c r="R445" s="328"/>
      <c r="S445" s="328"/>
      <c r="T445" s="328"/>
      <c r="U445" s="328"/>
      <c r="V445" s="328"/>
      <c r="W445" s="328"/>
      <c r="X445" s="328"/>
      <c r="Y445" s="328"/>
      <c r="Z445" s="328"/>
      <c r="AA445" s="328"/>
      <c r="AB445" s="328"/>
      <c r="AC445" s="328"/>
      <c r="AD445" s="328"/>
      <c r="AE445" s="328"/>
      <c r="AF445" s="328"/>
      <c r="AG445" s="328"/>
      <c r="AH445" s="328"/>
      <c r="AI445" s="328"/>
      <c r="AJ445" s="328"/>
      <c r="AK445" s="328"/>
      <c r="AL445" s="328"/>
      <c r="AM445" s="328"/>
      <c r="AN445" s="328"/>
      <c r="AO445" s="328"/>
      <c r="AP445" s="328"/>
      <c r="AQ445" s="328"/>
      <c r="AR445" s="328"/>
      <c r="AS445" s="328"/>
      <c r="AT445" s="328"/>
      <c r="AU445" s="328"/>
      <c r="AV445" s="328"/>
      <c r="AW445" s="328"/>
      <c r="AX445" s="328"/>
      <c r="AY445" s="328"/>
      <c r="AZ445" s="328"/>
      <c r="BA445" s="328"/>
      <c r="BB445" s="328"/>
      <c r="BC445" s="328"/>
      <c r="BD445" s="328"/>
      <c r="BE445" s="328"/>
      <c r="BF445" s="328"/>
      <c r="BG445" s="328"/>
      <c r="BH445" s="328"/>
      <c r="BI445" s="328"/>
      <c r="BJ445" s="328"/>
      <c r="BK445" s="328"/>
      <c r="BL445" s="328"/>
      <c r="BM445" s="328"/>
      <c r="BN445" s="328"/>
      <c r="BO445" s="328"/>
      <c r="BP445" s="328"/>
      <c r="BQ445" s="328"/>
      <c r="BR445" s="328"/>
      <c r="BS445" s="328"/>
      <c r="BT445" s="328"/>
      <c r="BU445" s="332"/>
      <c r="BV445" s="333"/>
      <c r="BW445" s="328"/>
      <c r="BX445" s="328"/>
      <c r="BY445" s="328"/>
      <c r="BZ445" s="328"/>
      <c r="CA445" s="328"/>
    </row>
    <row r="446" spans="1:79" ht="15.75" customHeight="1">
      <c r="A446" s="328"/>
      <c r="B446" s="328"/>
      <c r="C446" s="328"/>
      <c r="D446" s="328"/>
      <c r="E446" s="328"/>
      <c r="F446" s="328"/>
      <c r="G446" s="328"/>
      <c r="H446" s="328"/>
      <c r="I446" s="328"/>
      <c r="J446" s="328"/>
      <c r="K446" s="328"/>
      <c r="L446" s="328"/>
      <c r="M446" s="328"/>
      <c r="N446" s="328"/>
      <c r="O446" s="328"/>
      <c r="P446" s="328"/>
      <c r="Q446" s="328"/>
      <c r="R446" s="328"/>
      <c r="S446" s="328"/>
      <c r="T446" s="328"/>
      <c r="U446" s="328"/>
      <c r="V446" s="328"/>
      <c r="W446" s="328"/>
      <c r="X446" s="328"/>
      <c r="Y446" s="328"/>
      <c r="Z446" s="328"/>
      <c r="AA446" s="328"/>
      <c r="AB446" s="328"/>
      <c r="AC446" s="328"/>
      <c r="AD446" s="328"/>
      <c r="AE446" s="328"/>
      <c r="AF446" s="328"/>
      <c r="AG446" s="328"/>
      <c r="AH446" s="328"/>
      <c r="AI446" s="328"/>
      <c r="AJ446" s="328"/>
      <c r="AK446" s="328"/>
      <c r="AL446" s="328"/>
      <c r="AM446" s="328"/>
      <c r="AN446" s="328"/>
      <c r="AO446" s="328"/>
      <c r="AP446" s="328"/>
      <c r="AQ446" s="328"/>
      <c r="AR446" s="328"/>
      <c r="AS446" s="328"/>
      <c r="AT446" s="328"/>
      <c r="AU446" s="328"/>
      <c r="AV446" s="328"/>
      <c r="AW446" s="328"/>
      <c r="AX446" s="328"/>
      <c r="AY446" s="328"/>
      <c r="AZ446" s="328"/>
      <c r="BA446" s="328"/>
      <c r="BB446" s="328"/>
      <c r="BC446" s="328"/>
      <c r="BD446" s="328"/>
      <c r="BE446" s="328"/>
      <c r="BF446" s="328"/>
      <c r="BG446" s="328"/>
      <c r="BH446" s="328"/>
      <c r="BI446" s="328"/>
      <c r="BJ446" s="328"/>
      <c r="BK446" s="328"/>
      <c r="BL446" s="328"/>
      <c r="BM446" s="328"/>
      <c r="BN446" s="328"/>
      <c r="BO446" s="328"/>
      <c r="BP446" s="328"/>
      <c r="BQ446" s="328"/>
      <c r="BR446" s="328"/>
      <c r="BS446" s="328"/>
      <c r="BT446" s="328"/>
      <c r="BU446" s="332"/>
      <c r="BV446" s="333"/>
      <c r="BW446" s="328"/>
      <c r="BX446" s="328"/>
      <c r="BY446" s="328"/>
      <c r="BZ446" s="328"/>
      <c r="CA446" s="328"/>
    </row>
    <row r="447" spans="1:79" ht="15.75" customHeight="1">
      <c r="A447" s="328"/>
      <c r="B447" s="328"/>
      <c r="C447" s="328"/>
      <c r="D447" s="328"/>
      <c r="E447" s="328"/>
      <c r="F447" s="328"/>
      <c r="G447" s="328"/>
      <c r="H447" s="328"/>
      <c r="I447" s="328"/>
      <c r="J447" s="328"/>
      <c r="K447" s="328"/>
      <c r="L447" s="328"/>
      <c r="M447" s="328"/>
      <c r="N447" s="328"/>
      <c r="O447" s="328"/>
      <c r="P447" s="328"/>
      <c r="Q447" s="328"/>
      <c r="R447" s="328"/>
      <c r="S447" s="328"/>
      <c r="T447" s="328"/>
      <c r="U447" s="328"/>
      <c r="V447" s="328"/>
      <c r="W447" s="328"/>
      <c r="X447" s="328"/>
      <c r="Y447" s="328"/>
      <c r="Z447" s="328"/>
      <c r="AA447" s="328"/>
      <c r="AB447" s="328"/>
      <c r="AC447" s="328"/>
      <c r="AD447" s="328"/>
      <c r="AE447" s="328"/>
      <c r="AF447" s="328"/>
      <c r="AG447" s="328"/>
      <c r="AH447" s="328"/>
      <c r="AI447" s="328"/>
      <c r="AJ447" s="328"/>
      <c r="AK447" s="328"/>
      <c r="AL447" s="328"/>
      <c r="AM447" s="328"/>
      <c r="AN447" s="328"/>
      <c r="AO447" s="328"/>
      <c r="AP447" s="328"/>
      <c r="AQ447" s="328"/>
      <c r="AR447" s="328"/>
      <c r="AS447" s="328"/>
      <c r="AT447" s="328"/>
      <c r="AU447" s="328"/>
      <c r="AV447" s="328"/>
      <c r="AW447" s="328"/>
      <c r="AX447" s="328"/>
      <c r="AY447" s="328"/>
      <c r="AZ447" s="328"/>
      <c r="BA447" s="328"/>
      <c r="BB447" s="328"/>
      <c r="BC447" s="328"/>
      <c r="BD447" s="328"/>
      <c r="BE447" s="328"/>
      <c r="BF447" s="328"/>
      <c r="BG447" s="328"/>
      <c r="BH447" s="328"/>
      <c r="BI447" s="328"/>
      <c r="BJ447" s="328"/>
      <c r="BK447" s="328"/>
      <c r="BL447" s="328"/>
      <c r="BM447" s="328"/>
      <c r="BN447" s="328"/>
      <c r="BO447" s="328"/>
      <c r="BP447" s="328"/>
      <c r="BQ447" s="328"/>
      <c r="BR447" s="328"/>
      <c r="BS447" s="328"/>
      <c r="BT447" s="328"/>
      <c r="BU447" s="332"/>
      <c r="BV447" s="333"/>
      <c r="BW447" s="328"/>
      <c r="BX447" s="328"/>
      <c r="BY447" s="328"/>
      <c r="BZ447" s="328"/>
      <c r="CA447" s="328"/>
    </row>
    <row r="448" spans="1:79" ht="15.75" customHeight="1">
      <c r="A448" s="328"/>
      <c r="B448" s="328"/>
      <c r="C448" s="328"/>
      <c r="D448" s="328"/>
      <c r="E448" s="328"/>
      <c r="F448" s="328"/>
      <c r="G448" s="328"/>
      <c r="H448" s="328"/>
      <c r="I448" s="328"/>
      <c r="J448" s="328"/>
      <c r="K448" s="328"/>
      <c r="L448" s="328"/>
      <c r="M448" s="328"/>
      <c r="N448" s="328"/>
      <c r="O448" s="328"/>
      <c r="P448" s="328"/>
      <c r="Q448" s="328"/>
      <c r="R448" s="328"/>
      <c r="S448" s="328"/>
      <c r="T448" s="328"/>
      <c r="U448" s="328"/>
      <c r="V448" s="328"/>
      <c r="W448" s="328"/>
      <c r="X448" s="328"/>
      <c r="Y448" s="328"/>
      <c r="Z448" s="328"/>
      <c r="AA448" s="328"/>
      <c r="AB448" s="328"/>
      <c r="AC448" s="328"/>
      <c r="AD448" s="328"/>
      <c r="AE448" s="328"/>
      <c r="AF448" s="328"/>
      <c r="AG448" s="328"/>
      <c r="AH448" s="328"/>
      <c r="AI448" s="328"/>
      <c r="AJ448" s="328"/>
      <c r="AK448" s="328"/>
      <c r="AL448" s="328"/>
      <c r="AM448" s="328"/>
      <c r="AN448" s="328"/>
      <c r="AO448" s="328"/>
      <c r="AP448" s="328"/>
      <c r="AQ448" s="328"/>
      <c r="AR448" s="328"/>
      <c r="AS448" s="328"/>
      <c r="AT448" s="328"/>
      <c r="AU448" s="328"/>
      <c r="AV448" s="328"/>
      <c r="AW448" s="328"/>
      <c r="AX448" s="328"/>
      <c r="AY448" s="328"/>
      <c r="AZ448" s="328"/>
      <c r="BA448" s="328"/>
      <c r="BB448" s="328"/>
      <c r="BC448" s="328"/>
      <c r="BD448" s="328"/>
      <c r="BE448" s="328"/>
      <c r="BF448" s="328"/>
      <c r="BG448" s="328"/>
      <c r="BH448" s="328"/>
      <c r="BI448" s="328"/>
      <c r="BJ448" s="328"/>
      <c r="BK448" s="328"/>
      <c r="BL448" s="328"/>
      <c r="BM448" s="328"/>
      <c r="BN448" s="328"/>
      <c r="BO448" s="328"/>
      <c r="BP448" s="328"/>
      <c r="BQ448" s="328"/>
      <c r="BR448" s="328"/>
      <c r="BS448" s="328"/>
      <c r="BT448" s="328"/>
      <c r="BU448" s="332"/>
      <c r="BV448" s="333"/>
      <c r="BW448" s="328"/>
      <c r="BX448" s="328"/>
      <c r="BY448" s="328"/>
      <c r="BZ448" s="328"/>
      <c r="CA448" s="328"/>
    </row>
    <row r="449" spans="1:79" ht="15.75" customHeight="1">
      <c r="A449" s="328"/>
      <c r="B449" s="328"/>
      <c r="C449" s="328"/>
      <c r="D449" s="328"/>
      <c r="E449" s="328"/>
      <c r="F449" s="328"/>
      <c r="G449" s="328"/>
      <c r="H449" s="328"/>
      <c r="I449" s="328"/>
      <c r="J449" s="328"/>
      <c r="K449" s="328"/>
      <c r="L449" s="328"/>
      <c r="M449" s="328"/>
      <c r="N449" s="328"/>
      <c r="O449" s="328"/>
      <c r="P449" s="328"/>
      <c r="Q449" s="328"/>
      <c r="R449" s="328"/>
      <c r="S449" s="328"/>
      <c r="T449" s="328"/>
      <c r="U449" s="328"/>
      <c r="V449" s="328"/>
      <c r="W449" s="328"/>
      <c r="X449" s="328"/>
      <c r="Y449" s="328"/>
      <c r="Z449" s="328"/>
      <c r="AA449" s="328"/>
      <c r="AB449" s="328"/>
      <c r="AC449" s="328"/>
      <c r="AD449" s="328"/>
      <c r="AE449" s="328"/>
      <c r="AF449" s="328"/>
      <c r="AG449" s="328"/>
      <c r="AH449" s="328"/>
      <c r="AI449" s="328"/>
      <c r="AJ449" s="328"/>
      <c r="AK449" s="328"/>
      <c r="AL449" s="328"/>
      <c r="AM449" s="328"/>
      <c r="AN449" s="328"/>
      <c r="AO449" s="328"/>
      <c r="AP449" s="328"/>
      <c r="AQ449" s="328"/>
      <c r="AR449" s="328"/>
      <c r="AS449" s="328"/>
      <c r="AT449" s="328"/>
      <c r="AU449" s="328"/>
      <c r="AV449" s="328"/>
      <c r="AW449" s="328"/>
      <c r="AX449" s="328"/>
      <c r="AY449" s="328"/>
      <c r="AZ449" s="328"/>
      <c r="BA449" s="328"/>
      <c r="BB449" s="328"/>
      <c r="BC449" s="328"/>
      <c r="BD449" s="328"/>
      <c r="BE449" s="328"/>
      <c r="BF449" s="328"/>
      <c r="BG449" s="328"/>
      <c r="BH449" s="328"/>
      <c r="BI449" s="328"/>
      <c r="BJ449" s="328"/>
      <c r="BK449" s="328"/>
      <c r="BL449" s="328"/>
      <c r="BM449" s="328"/>
      <c r="BN449" s="328"/>
      <c r="BO449" s="328"/>
      <c r="BP449" s="328"/>
      <c r="BQ449" s="328"/>
      <c r="BR449" s="328"/>
      <c r="BS449" s="328"/>
      <c r="BT449" s="328"/>
      <c r="BU449" s="332"/>
      <c r="BV449" s="333"/>
      <c r="BW449" s="328"/>
      <c r="BX449" s="328"/>
      <c r="BY449" s="328"/>
      <c r="BZ449" s="328"/>
      <c r="CA449" s="328"/>
    </row>
    <row r="450" spans="1:79" ht="15.75" customHeight="1">
      <c r="A450" s="328"/>
      <c r="B450" s="328"/>
      <c r="C450" s="328"/>
      <c r="D450" s="328"/>
      <c r="E450" s="328"/>
      <c r="F450" s="328"/>
      <c r="G450" s="328"/>
      <c r="H450" s="328"/>
      <c r="I450" s="328"/>
      <c r="J450" s="328"/>
      <c r="K450" s="328"/>
      <c r="L450" s="328"/>
      <c r="M450" s="328"/>
      <c r="N450" s="328"/>
      <c r="O450" s="328"/>
      <c r="P450" s="328"/>
      <c r="Q450" s="328"/>
      <c r="R450" s="328"/>
      <c r="S450" s="328"/>
      <c r="T450" s="328"/>
      <c r="U450" s="328"/>
      <c r="V450" s="328"/>
      <c r="W450" s="328"/>
      <c r="X450" s="328"/>
      <c r="Y450" s="328"/>
      <c r="Z450" s="328"/>
      <c r="AA450" s="328"/>
      <c r="AB450" s="328"/>
      <c r="AC450" s="328"/>
      <c r="AD450" s="328"/>
      <c r="AE450" s="328"/>
      <c r="AF450" s="328"/>
      <c r="AG450" s="328"/>
      <c r="AH450" s="328"/>
      <c r="AI450" s="328"/>
      <c r="AJ450" s="328"/>
      <c r="AK450" s="328"/>
      <c r="AL450" s="328"/>
      <c r="AM450" s="328"/>
      <c r="AN450" s="328"/>
      <c r="AO450" s="328"/>
      <c r="AP450" s="328"/>
      <c r="AQ450" s="328"/>
      <c r="AR450" s="328"/>
      <c r="AS450" s="328"/>
      <c r="AT450" s="328"/>
      <c r="AU450" s="328"/>
      <c r="AV450" s="328"/>
      <c r="AW450" s="328"/>
      <c r="AX450" s="328"/>
      <c r="AY450" s="328"/>
      <c r="AZ450" s="328"/>
      <c r="BA450" s="328"/>
      <c r="BB450" s="328"/>
      <c r="BC450" s="328"/>
      <c r="BD450" s="328"/>
      <c r="BE450" s="328"/>
      <c r="BF450" s="328"/>
      <c r="BG450" s="328"/>
      <c r="BH450" s="328"/>
      <c r="BI450" s="328"/>
      <c r="BJ450" s="328"/>
      <c r="BK450" s="328"/>
      <c r="BL450" s="328"/>
      <c r="BM450" s="328"/>
      <c r="BN450" s="328"/>
      <c r="BO450" s="328"/>
      <c r="BP450" s="328"/>
      <c r="BQ450" s="328"/>
      <c r="BR450" s="328"/>
      <c r="BS450" s="328"/>
      <c r="BT450" s="328"/>
      <c r="BU450" s="332"/>
      <c r="BV450" s="333"/>
      <c r="BW450" s="328"/>
      <c r="BX450" s="328"/>
      <c r="BY450" s="328"/>
      <c r="BZ450" s="328"/>
      <c r="CA450" s="328"/>
    </row>
    <row r="451" spans="1:79" ht="15.75" customHeight="1">
      <c r="A451" s="328"/>
      <c r="B451" s="328"/>
      <c r="C451" s="328"/>
      <c r="D451" s="328"/>
      <c r="E451" s="328"/>
      <c r="F451" s="328"/>
      <c r="G451" s="328"/>
      <c r="H451" s="328"/>
      <c r="I451" s="328"/>
      <c r="J451" s="328"/>
      <c r="K451" s="328"/>
      <c r="L451" s="328"/>
      <c r="M451" s="328"/>
      <c r="N451" s="328"/>
      <c r="O451" s="328"/>
      <c r="P451" s="328"/>
      <c r="Q451" s="328"/>
      <c r="R451" s="328"/>
      <c r="S451" s="328"/>
      <c r="T451" s="328"/>
      <c r="U451" s="328"/>
      <c r="V451" s="328"/>
      <c r="W451" s="328"/>
      <c r="X451" s="328"/>
      <c r="Y451" s="328"/>
      <c r="Z451" s="328"/>
      <c r="AA451" s="328"/>
      <c r="AB451" s="328"/>
      <c r="AC451" s="328"/>
      <c r="AD451" s="328"/>
      <c r="AE451" s="328"/>
      <c r="AF451" s="328"/>
      <c r="AG451" s="328"/>
      <c r="AH451" s="328"/>
      <c r="AI451" s="328"/>
      <c r="AJ451" s="328"/>
      <c r="AK451" s="328"/>
      <c r="AL451" s="328"/>
      <c r="AM451" s="328"/>
      <c r="AN451" s="328"/>
      <c r="AO451" s="328"/>
      <c r="AP451" s="328"/>
      <c r="AQ451" s="328"/>
      <c r="AR451" s="328"/>
      <c r="AS451" s="328"/>
      <c r="AT451" s="328"/>
      <c r="AU451" s="328"/>
      <c r="AV451" s="328"/>
      <c r="AW451" s="328"/>
      <c r="AX451" s="328"/>
      <c r="AY451" s="328"/>
      <c r="AZ451" s="328"/>
      <c r="BA451" s="328"/>
      <c r="BB451" s="328"/>
      <c r="BC451" s="328"/>
      <c r="BD451" s="328"/>
      <c r="BE451" s="328"/>
      <c r="BF451" s="328"/>
      <c r="BG451" s="328"/>
      <c r="BH451" s="328"/>
      <c r="BI451" s="328"/>
      <c r="BJ451" s="328"/>
      <c r="BK451" s="328"/>
      <c r="BL451" s="328"/>
      <c r="BM451" s="328"/>
      <c r="BN451" s="328"/>
      <c r="BO451" s="328"/>
      <c r="BP451" s="328"/>
      <c r="BQ451" s="328"/>
      <c r="BR451" s="328"/>
      <c r="BS451" s="328"/>
      <c r="BT451" s="328"/>
      <c r="BU451" s="332"/>
      <c r="BV451" s="333"/>
      <c r="BW451" s="328"/>
      <c r="BX451" s="328"/>
      <c r="BY451" s="328"/>
      <c r="BZ451" s="328"/>
      <c r="CA451" s="328"/>
    </row>
    <row r="452" spans="1:79" ht="15.75" customHeight="1">
      <c r="A452" s="328"/>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328"/>
      <c r="AF452" s="328"/>
      <c r="AG452" s="328"/>
      <c r="AH452" s="328"/>
      <c r="AI452" s="328"/>
      <c r="AJ452" s="328"/>
      <c r="AK452" s="328"/>
      <c r="AL452" s="328"/>
      <c r="AM452" s="328"/>
      <c r="AN452" s="328"/>
      <c r="AO452" s="328"/>
      <c r="AP452" s="328"/>
      <c r="AQ452" s="328"/>
      <c r="AR452" s="328"/>
      <c r="AS452" s="328"/>
      <c r="AT452" s="328"/>
      <c r="AU452" s="328"/>
      <c r="AV452" s="328"/>
      <c r="AW452" s="328"/>
      <c r="AX452" s="328"/>
      <c r="AY452" s="328"/>
      <c r="AZ452" s="328"/>
      <c r="BA452" s="328"/>
      <c r="BB452" s="328"/>
      <c r="BC452" s="328"/>
      <c r="BD452" s="328"/>
      <c r="BE452" s="328"/>
      <c r="BF452" s="328"/>
      <c r="BG452" s="328"/>
      <c r="BH452" s="328"/>
      <c r="BI452" s="328"/>
      <c r="BJ452" s="328"/>
      <c r="BK452" s="328"/>
      <c r="BL452" s="328"/>
      <c r="BM452" s="328"/>
      <c r="BN452" s="328"/>
      <c r="BO452" s="328"/>
      <c r="BP452" s="328"/>
      <c r="BQ452" s="328"/>
      <c r="BR452" s="328"/>
      <c r="BS452" s="328"/>
      <c r="BT452" s="328"/>
      <c r="BU452" s="332"/>
      <c r="BV452" s="333"/>
      <c r="BW452" s="328"/>
      <c r="BX452" s="328"/>
      <c r="BY452" s="328"/>
      <c r="BZ452" s="328"/>
      <c r="CA452" s="328"/>
    </row>
    <row r="453" spans="1:79" ht="15.75" customHeight="1">
      <c r="A453" s="328"/>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328"/>
      <c r="AF453" s="328"/>
      <c r="AG453" s="328"/>
      <c r="AH453" s="328"/>
      <c r="AI453" s="328"/>
      <c r="AJ453" s="328"/>
      <c r="AK453" s="328"/>
      <c r="AL453" s="328"/>
      <c r="AM453" s="328"/>
      <c r="AN453" s="328"/>
      <c r="AO453" s="328"/>
      <c r="AP453" s="328"/>
      <c r="AQ453" s="328"/>
      <c r="AR453" s="328"/>
      <c r="AS453" s="328"/>
      <c r="AT453" s="328"/>
      <c r="AU453" s="328"/>
      <c r="AV453" s="328"/>
      <c r="AW453" s="328"/>
      <c r="AX453" s="328"/>
      <c r="AY453" s="328"/>
      <c r="AZ453" s="328"/>
      <c r="BA453" s="328"/>
      <c r="BB453" s="328"/>
      <c r="BC453" s="328"/>
      <c r="BD453" s="328"/>
      <c r="BE453" s="328"/>
      <c r="BF453" s="328"/>
      <c r="BG453" s="328"/>
      <c r="BH453" s="328"/>
      <c r="BI453" s="328"/>
      <c r="BJ453" s="328"/>
      <c r="BK453" s="328"/>
      <c r="BL453" s="328"/>
      <c r="BM453" s="328"/>
      <c r="BN453" s="328"/>
      <c r="BO453" s="328"/>
      <c r="BP453" s="328"/>
      <c r="BQ453" s="328"/>
      <c r="BR453" s="328"/>
      <c r="BS453" s="328"/>
      <c r="BT453" s="328"/>
      <c r="BU453" s="332"/>
      <c r="BV453" s="333"/>
      <c r="BW453" s="328"/>
      <c r="BX453" s="328"/>
      <c r="BY453" s="328"/>
      <c r="BZ453" s="328"/>
      <c r="CA453" s="328"/>
    </row>
    <row r="454" spans="1:79" ht="15.75" customHeight="1">
      <c r="A454" s="328"/>
      <c r="B454" s="328"/>
      <c r="C454" s="328"/>
      <c r="D454" s="328"/>
      <c r="E454" s="328"/>
      <c r="F454" s="328"/>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328"/>
      <c r="AF454" s="328"/>
      <c r="AG454" s="328"/>
      <c r="AH454" s="328"/>
      <c r="AI454" s="328"/>
      <c r="AJ454" s="328"/>
      <c r="AK454" s="328"/>
      <c r="AL454" s="328"/>
      <c r="AM454" s="328"/>
      <c r="AN454" s="328"/>
      <c r="AO454" s="328"/>
      <c r="AP454" s="328"/>
      <c r="AQ454" s="328"/>
      <c r="AR454" s="328"/>
      <c r="AS454" s="328"/>
      <c r="AT454" s="328"/>
      <c r="AU454" s="328"/>
      <c r="AV454" s="328"/>
      <c r="AW454" s="328"/>
      <c r="AX454" s="328"/>
      <c r="AY454" s="328"/>
      <c r="AZ454" s="328"/>
      <c r="BA454" s="328"/>
      <c r="BB454" s="328"/>
      <c r="BC454" s="328"/>
      <c r="BD454" s="328"/>
      <c r="BE454" s="328"/>
      <c r="BF454" s="328"/>
      <c r="BG454" s="328"/>
      <c r="BH454" s="328"/>
      <c r="BI454" s="328"/>
      <c r="BJ454" s="328"/>
      <c r="BK454" s="328"/>
      <c r="BL454" s="328"/>
      <c r="BM454" s="328"/>
      <c r="BN454" s="328"/>
      <c r="BO454" s="328"/>
      <c r="BP454" s="328"/>
      <c r="BQ454" s="328"/>
      <c r="BR454" s="328"/>
      <c r="BS454" s="328"/>
      <c r="BT454" s="328"/>
      <c r="BU454" s="332"/>
      <c r="BV454" s="333"/>
      <c r="BW454" s="328"/>
      <c r="BX454" s="328"/>
      <c r="BY454" s="328"/>
      <c r="BZ454" s="328"/>
      <c r="CA454" s="328"/>
    </row>
    <row r="455" spans="1:79" ht="15.75" customHeight="1">
      <c r="A455" s="328"/>
      <c r="B455" s="328"/>
      <c r="C455" s="328"/>
      <c r="D455" s="328"/>
      <c r="E455" s="328"/>
      <c r="F455" s="328"/>
      <c r="G455" s="328"/>
      <c r="H455" s="328"/>
      <c r="I455" s="328"/>
      <c r="J455" s="328"/>
      <c r="K455" s="328"/>
      <c r="L455" s="328"/>
      <c r="M455" s="328"/>
      <c r="N455" s="328"/>
      <c r="O455" s="328"/>
      <c r="P455" s="328"/>
      <c r="Q455" s="328"/>
      <c r="R455" s="328"/>
      <c r="S455" s="328"/>
      <c r="T455" s="328"/>
      <c r="U455" s="328"/>
      <c r="V455" s="328"/>
      <c r="W455" s="328"/>
      <c r="X455" s="328"/>
      <c r="Y455" s="328"/>
      <c r="Z455" s="328"/>
      <c r="AA455" s="328"/>
      <c r="AB455" s="328"/>
      <c r="AC455" s="328"/>
      <c r="AD455" s="328"/>
      <c r="AE455" s="328"/>
      <c r="AF455" s="328"/>
      <c r="AG455" s="328"/>
      <c r="AH455" s="328"/>
      <c r="AI455" s="328"/>
      <c r="AJ455" s="328"/>
      <c r="AK455" s="328"/>
      <c r="AL455" s="328"/>
      <c r="AM455" s="328"/>
      <c r="AN455" s="328"/>
      <c r="AO455" s="328"/>
      <c r="AP455" s="328"/>
      <c r="AQ455" s="328"/>
      <c r="AR455" s="328"/>
      <c r="AS455" s="328"/>
      <c r="AT455" s="328"/>
      <c r="AU455" s="328"/>
      <c r="AV455" s="328"/>
      <c r="AW455" s="328"/>
      <c r="AX455" s="328"/>
      <c r="AY455" s="328"/>
      <c r="AZ455" s="328"/>
      <c r="BA455" s="328"/>
      <c r="BB455" s="328"/>
      <c r="BC455" s="328"/>
      <c r="BD455" s="328"/>
      <c r="BE455" s="328"/>
      <c r="BF455" s="328"/>
      <c r="BG455" s="328"/>
      <c r="BH455" s="328"/>
      <c r="BI455" s="328"/>
      <c r="BJ455" s="328"/>
      <c r="BK455" s="328"/>
      <c r="BL455" s="328"/>
      <c r="BM455" s="328"/>
      <c r="BN455" s="328"/>
      <c r="BO455" s="328"/>
      <c r="BP455" s="328"/>
      <c r="BQ455" s="328"/>
      <c r="BR455" s="328"/>
      <c r="BS455" s="328"/>
      <c r="BT455" s="328"/>
      <c r="BU455" s="332"/>
      <c r="BV455" s="333"/>
      <c r="BW455" s="328"/>
      <c r="BX455" s="328"/>
      <c r="BY455" s="328"/>
      <c r="BZ455" s="328"/>
      <c r="CA455" s="328"/>
    </row>
    <row r="456" spans="1:79" ht="15.75" customHeight="1">
      <c r="A456" s="328"/>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328"/>
      <c r="AE456" s="328"/>
      <c r="AF456" s="328"/>
      <c r="AG456" s="328"/>
      <c r="AH456" s="328"/>
      <c r="AI456" s="328"/>
      <c r="AJ456" s="328"/>
      <c r="AK456" s="328"/>
      <c r="AL456" s="328"/>
      <c r="AM456" s="328"/>
      <c r="AN456" s="328"/>
      <c r="AO456" s="328"/>
      <c r="AP456" s="328"/>
      <c r="AQ456" s="328"/>
      <c r="AR456" s="328"/>
      <c r="AS456" s="328"/>
      <c r="AT456" s="328"/>
      <c r="AU456" s="328"/>
      <c r="AV456" s="328"/>
      <c r="AW456" s="328"/>
      <c r="AX456" s="328"/>
      <c r="AY456" s="328"/>
      <c r="AZ456" s="328"/>
      <c r="BA456" s="328"/>
      <c r="BB456" s="328"/>
      <c r="BC456" s="328"/>
      <c r="BD456" s="328"/>
      <c r="BE456" s="328"/>
      <c r="BF456" s="328"/>
      <c r="BG456" s="328"/>
      <c r="BH456" s="328"/>
      <c r="BI456" s="328"/>
      <c r="BJ456" s="328"/>
      <c r="BK456" s="328"/>
      <c r="BL456" s="328"/>
      <c r="BM456" s="328"/>
      <c r="BN456" s="328"/>
      <c r="BO456" s="328"/>
      <c r="BP456" s="328"/>
      <c r="BQ456" s="328"/>
      <c r="BR456" s="328"/>
      <c r="BS456" s="328"/>
      <c r="BT456" s="328"/>
      <c r="BU456" s="332"/>
      <c r="BV456" s="333"/>
      <c r="BW456" s="328"/>
      <c r="BX456" s="328"/>
      <c r="BY456" s="328"/>
      <c r="BZ456" s="328"/>
      <c r="CA456" s="328"/>
    </row>
    <row r="457" spans="1:79" ht="15.75" customHeight="1">
      <c r="A457" s="328"/>
      <c r="B457" s="328"/>
      <c r="C457" s="328"/>
      <c r="D457" s="328"/>
      <c r="E457" s="328"/>
      <c r="F457" s="328"/>
      <c r="G457" s="328"/>
      <c r="H457" s="328"/>
      <c r="I457" s="328"/>
      <c r="J457" s="328"/>
      <c r="K457" s="328"/>
      <c r="L457" s="328"/>
      <c r="M457" s="328"/>
      <c r="N457" s="328"/>
      <c r="O457" s="328"/>
      <c r="P457" s="328"/>
      <c r="Q457" s="328"/>
      <c r="R457" s="328"/>
      <c r="S457" s="328"/>
      <c r="T457" s="328"/>
      <c r="U457" s="328"/>
      <c r="V457" s="328"/>
      <c r="W457" s="328"/>
      <c r="X457" s="328"/>
      <c r="Y457" s="328"/>
      <c r="Z457" s="328"/>
      <c r="AA457" s="328"/>
      <c r="AB457" s="328"/>
      <c r="AC457" s="328"/>
      <c r="AD457" s="328"/>
      <c r="AE457" s="328"/>
      <c r="AF457" s="328"/>
      <c r="AG457" s="328"/>
      <c r="AH457" s="328"/>
      <c r="AI457" s="328"/>
      <c r="AJ457" s="328"/>
      <c r="AK457" s="328"/>
      <c r="AL457" s="328"/>
      <c r="AM457" s="328"/>
      <c r="AN457" s="328"/>
      <c r="AO457" s="328"/>
      <c r="AP457" s="328"/>
      <c r="AQ457" s="328"/>
      <c r="AR457" s="328"/>
      <c r="AS457" s="328"/>
      <c r="AT457" s="328"/>
      <c r="AU457" s="328"/>
      <c r="AV457" s="328"/>
      <c r="AW457" s="328"/>
      <c r="AX457" s="328"/>
      <c r="AY457" s="328"/>
      <c r="AZ457" s="328"/>
      <c r="BA457" s="328"/>
      <c r="BB457" s="328"/>
      <c r="BC457" s="328"/>
      <c r="BD457" s="328"/>
      <c r="BE457" s="328"/>
      <c r="BF457" s="328"/>
      <c r="BG457" s="328"/>
      <c r="BH457" s="328"/>
      <c r="BI457" s="328"/>
      <c r="BJ457" s="328"/>
      <c r="BK457" s="328"/>
      <c r="BL457" s="328"/>
      <c r="BM457" s="328"/>
      <c r="BN457" s="328"/>
      <c r="BO457" s="328"/>
      <c r="BP457" s="328"/>
      <c r="BQ457" s="328"/>
      <c r="BR457" s="328"/>
      <c r="BS457" s="328"/>
      <c r="BT457" s="328"/>
      <c r="BU457" s="332"/>
      <c r="BV457" s="333"/>
      <c r="BW457" s="328"/>
      <c r="BX457" s="328"/>
      <c r="BY457" s="328"/>
      <c r="BZ457" s="328"/>
      <c r="CA457" s="328"/>
    </row>
    <row r="458" spans="1:79" ht="15.75" customHeight="1">
      <c r="A458" s="328"/>
      <c r="B458" s="328"/>
      <c r="C458" s="328"/>
      <c r="D458" s="328"/>
      <c r="E458" s="328"/>
      <c r="F458" s="328"/>
      <c r="G458" s="328"/>
      <c r="H458" s="328"/>
      <c r="I458" s="328"/>
      <c r="J458" s="328"/>
      <c r="K458" s="328"/>
      <c r="L458" s="328"/>
      <c r="M458" s="328"/>
      <c r="N458" s="328"/>
      <c r="O458" s="328"/>
      <c r="P458" s="328"/>
      <c r="Q458" s="328"/>
      <c r="R458" s="328"/>
      <c r="S458" s="328"/>
      <c r="T458" s="328"/>
      <c r="U458" s="328"/>
      <c r="V458" s="328"/>
      <c r="W458" s="328"/>
      <c r="X458" s="328"/>
      <c r="Y458" s="328"/>
      <c r="Z458" s="328"/>
      <c r="AA458" s="328"/>
      <c r="AB458" s="328"/>
      <c r="AC458" s="328"/>
      <c r="AD458" s="328"/>
      <c r="AE458" s="328"/>
      <c r="AF458" s="328"/>
      <c r="AG458" s="328"/>
      <c r="AH458" s="328"/>
      <c r="AI458" s="328"/>
      <c r="AJ458" s="328"/>
      <c r="AK458" s="328"/>
      <c r="AL458" s="328"/>
      <c r="AM458" s="328"/>
      <c r="AN458" s="328"/>
      <c r="AO458" s="328"/>
      <c r="AP458" s="328"/>
      <c r="AQ458" s="328"/>
      <c r="AR458" s="328"/>
      <c r="AS458" s="328"/>
      <c r="AT458" s="328"/>
      <c r="AU458" s="328"/>
      <c r="AV458" s="328"/>
      <c r="AW458" s="328"/>
      <c r="AX458" s="328"/>
      <c r="AY458" s="328"/>
      <c r="AZ458" s="328"/>
      <c r="BA458" s="328"/>
      <c r="BB458" s="328"/>
      <c r="BC458" s="328"/>
      <c r="BD458" s="328"/>
      <c r="BE458" s="328"/>
      <c r="BF458" s="328"/>
      <c r="BG458" s="328"/>
      <c r="BH458" s="328"/>
      <c r="BI458" s="328"/>
      <c r="BJ458" s="328"/>
      <c r="BK458" s="328"/>
      <c r="BL458" s="328"/>
      <c r="BM458" s="328"/>
      <c r="BN458" s="328"/>
      <c r="BO458" s="328"/>
      <c r="BP458" s="328"/>
      <c r="BQ458" s="328"/>
      <c r="BR458" s="328"/>
      <c r="BS458" s="328"/>
      <c r="BT458" s="328"/>
      <c r="BU458" s="332"/>
      <c r="BV458" s="333"/>
      <c r="BW458" s="328"/>
      <c r="BX458" s="328"/>
      <c r="BY458" s="328"/>
      <c r="BZ458" s="328"/>
      <c r="CA458" s="328"/>
    </row>
    <row r="459" spans="1:79" ht="15.75" customHeight="1">
      <c r="A459" s="328"/>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328"/>
      <c r="AE459" s="328"/>
      <c r="AF459" s="328"/>
      <c r="AG459" s="328"/>
      <c r="AH459" s="328"/>
      <c r="AI459" s="328"/>
      <c r="AJ459" s="328"/>
      <c r="AK459" s="328"/>
      <c r="AL459" s="328"/>
      <c r="AM459" s="328"/>
      <c r="AN459" s="328"/>
      <c r="AO459" s="328"/>
      <c r="AP459" s="328"/>
      <c r="AQ459" s="328"/>
      <c r="AR459" s="328"/>
      <c r="AS459" s="328"/>
      <c r="AT459" s="328"/>
      <c r="AU459" s="328"/>
      <c r="AV459" s="328"/>
      <c r="AW459" s="328"/>
      <c r="AX459" s="328"/>
      <c r="AY459" s="328"/>
      <c r="AZ459" s="328"/>
      <c r="BA459" s="328"/>
      <c r="BB459" s="328"/>
      <c r="BC459" s="328"/>
      <c r="BD459" s="328"/>
      <c r="BE459" s="328"/>
      <c r="BF459" s="328"/>
      <c r="BG459" s="328"/>
      <c r="BH459" s="328"/>
      <c r="BI459" s="328"/>
      <c r="BJ459" s="328"/>
      <c r="BK459" s="328"/>
      <c r="BL459" s="328"/>
      <c r="BM459" s="328"/>
      <c r="BN459" s="328"/>
      <c r="BO459" s="328"/>
      <c r="BP459" s="328"/>
      <c r="BQ459" s="328"/>
      <c r="BR459" s="328"/>
      <c r="BS459" s="328"/>
      <c r="BT459" s="328"/>
      <c r="BU459" s="332"/>
      <c r="BV459" s="333"/>
      <c r="BW459" s="328"/>
      <c r="BX459" s="328"/>
      <c r="BY459" s="328"/>
      <c r="BZ459" s="328"/>
      <c r="CA459" s="328"/>
    </row>
    <row r="460" spans="1:79" ht="15.75" customHeight="1">
      <c r="A460" s="328"/>
      <c r="B460" s="328"/>
      <c r="C460" s="328"/>
      <c r="D460" s="328"/>
      <c r="E460" s="328"/>
      <c r="F460" s="328"/>
      <c r="G460" s="328"/>
      <c r="H460" s="328"/>
      <c r="I460" s="328"/>
      <c r="J460" s="328"/>
      <c r="K460" s="328"/>
      <c r="L460" s="328"/>
      <c r="M460" s="328"/>
      <c r="N460" s="328"/>
      <c r="O460" s="328"/>
      <c r="P460" s="328"/>
      <c r="Q460" s="328"/>
      <c r="R460" s="328"/>
      <c r="S460" s="328"/>
      <c r="T460" s="328"/>
      <c r="U460" s="328"/>
      <c r="V460" s="328"/>
      <c r="W460" s="328"/>
      <c r="X460" s="328"/>
      <c r="Y460" s="328"/>
      <c r="Z460" s="328"/>
      <c r="AA460" s="328"/>
      <c r="AB460" s="328"/>
      <c r="AC460" s="328"/>
      <c r="AD460" s="328"/>
      <c r="AE460" s="328"/>
      <c r="AF460" s="328"/>
      <c r="AG460" s="328"/>
      <c r="AH460" s="328"/>
      <c r="AI460" s="328"/>
      <c r="AJ460" s="328"/>
      <c r="AK460" s="328"/>
      <c r="AL460" s="328"/>
      <c r="AM460" s="328"/>
      <c r="AN460" s="328"/>
      <c r="AO460" s="328"/>
      <c r="AP460" s="328"/>
      <c r="AQ460" s="328"/>
      <c r="AR460" s="328"/>
      <c r="AS460" s="328"/>
      <c r="AT460" s="328"/>
      <c r="AU460" s="328"/>
      <c r="AV460" s="328"/>
      <c r="AW460" s="328"/>
      <c r="AX460" s="328"/>
      <c r="AY460" s="328"/>
      <c r="AZ460" s="328"/>
      <c r="BA460" s="328"/>
      <c r="BB460" s="328"/>
      <c r="BC460" s="328"/>
      <c r="BD460" s="328"/>
      <c r="BE460" s="328"/>
      <c r="BF460" s="328"/>
      <c r="BG460" s="328"/>
      <c r="BH460" s="328"/>
      <c r="BI460" s="328"/>
      <c r="BJ460" s="328"/>
      <c r="BK460" s="328"/>
      <c r="BL460" s="328"/>
      <c r="BM460" s="328"/>
      <c r="BN460" s="328"/>
      <c r="BO460" s="328"/>
      <c r="BP460" s="328"/>
      <c r="BQ460" s="328"/>
      <c r="BR460" s="328"/>
      <c r="BS460" s="328"/>
      <c r="BT460" s="328"/>
      <c r="BU460" s="332"/>
      <c r="BV460" s="333"/>
      <c r="BW460" s="328"/>
      <c r="BX460" s="328"/>
      <c r="BY460" s="328"/>
      <c r="BZ460" s="328"/>
      <c r="CA460" s="328"/>
    </row>
    <row r="461" spans="1:79" ht="15.75" customHeight="1">
      <c r="A461" s="328"/>
      <c r="B461" s="328"/>
      <c r="C461" s="328"/>
      <c r="D461" s="328"/>
      <c r="E461" s="328"/>
      <c r="F461" s="328"/>
      <c r="G461" s="328"/>
      <c r="H461" s="328"/>
      <c r="I461" s="328"/>
      <c r="J461" s="328"/>
      <c r="K461" s="328"/>
      <c r="L461" s="328"/>
      <c r="M461" s="328"/>
      <c r="N461" s="328"/>
      <c r="O461" s="328"/>
      <c r="P461" s="328"/>
      <c r="Q461" s="328"/>
      <c r="R461" s="328"/>
      <c r="S461" s="328"/>
      <c r="T461" s="328"/>
      <c r="U461" s="328"/>
      <c r="V461" s="328"/>
      <c r="W461" s="328"/>
      <c r="X461" s="328"/>
      <c r="Y461" s="328"/>
      <c r="Z461" s="328"/>
      <c r="AA461" s="328"/>
      <c r="AB461" s="328"/>
      <c r="AC461" s="328"/>
      <c r="AD461" s="328"/>
      <c r="AE461" s="328"/>
      <c r="AF461" s="328"/>
      <c r="AG461" s="328"/>
      <c r="AH461" s="328"/>
      <c r="AI461" s="328"/>
      <c r="AJ461" s="328"/>
      <c r="AK461" s="328"/>
      <c r="AL461" s="328"/>
      <c r="AM461" s="328"/>
      <c r="AN461" s="328"/>
      <c r="AO461" s="328"/>
      <c r="AP461" s="328"/>
      <c r="AQ461" s="328"/>
      <c r="AR461" s="328"/>
      <c r="AS461" s="328"/>
      <c r="AT461" s="328"/>
      <c r="AU461" s="328"/>
      <c r="AV461" s="328"/>
      <c r="AW461" s="328"/>
      <c r="AX461" s="328"/>
      <c r="AY461" s="328"/>
      <c r="AZ461" s="328"/>
      <c r="BA461" s="328"/>
      <c r="BB461" s="328"/>
      <c r="BC461" s="328"/>
      <c r="BD461" s="328"/>
      <c r="BE461" s="328"/>
      <c r="BF461" s="328"/>
      <c r="BG461" s="328"/>
      <c r="BH461" s="328"/>
      <c r="BI461" s="328"/>
      <c r="BJ461" s="328"/>
      <c r="BK461" s="328"/>
      <c r="BL461" s="328"/>
      <c r="BM461" s="328"/>
      <c r="BN461" s="328"/>
      <c r="BO461" s="328"/>
      <c r="BP461" s="328"/>
      <c r="BQ461" s="328"/>
      <c r="BR461" s="328"/>
      <c r="BS461" s="328"/>
      <c r="BT461" s="328"/>
      <c r="BU461" s="332"/>
      <c r="BV461" s="333"/>
      <c r="BW461" s="328"/>
      <c r="BX461" s="328"/>
      <c r="BY461" s="328"/>
      <c r="BZ461" s="328"/>
      <c r="CA461" s="328"/>
    </row>
    <row r="462" spans="1:79" ht="15.75" customHeight="1">
      <c r="A462" s="328"/>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328"/>
      <c r="AF462" s="328"/>
      <c r="AG462" s="328"/>
      <c r="AH462" s="328"/>
      <c r="AI462" s="328"/>
      <c r="AJ462" s="328"/>
      <c r="AK462" s="328"/>
      <c r="AL462" s="328"/>
      <c r="AM462" s="328"/>
      <c r="AN462" s="328"/>
      <c r="AO462" s="328"/>
      <c r="AP462" s="328"/>
      <c r="AQ462" s="328"/>
      <c r="AR462" s="328"/>
      <c r="AS462" s="328"/>
      <c r="AT462" s="328"/>
      <c r="AU462" s="328"/>
      <c r="AV462" s="328"/>
      <c r="AW462" s="328"/>
      <c r="AX462" s="328"/>
      <c r="AY462" s="328"/>
      <c r="AZ462" s="328"/>
      <c r="BA462" s="328"/>
      <c r="BB462" s="328"/>
      <c r="BC462" s="328"/>
      <c r="BD462" s="328"/>
      <c r="BE462" s="328"/>
      <c r="BF462" s="328"/>
      <c r="BG462" s="328"/>
      <c r="BH462" s="328"/>
      <c r="BI462" s="328"/>
      <c r="BJ462" s="328"/>
      <c r="BK462" s="328"/>
      <c r="BL462" s="328"/>
      <c r="BM462" s="328"/>
      <c r="BN462" s="328"/>
      <c r="BO462" s="328"/>
      <c r="BP462" s="328"/>
      <c r="BQ462" s="328"/>
      <c r="BR462" s="328"/>
      <c r="BS462" s="328"/>
      <c r="BT462" s="328"/>
      <c r="BU462" s="332"/>
      <c r="BV462" s="333"/>
      <c r="BW462" s="328"/>
      <c r="BX462" s="328"/>
      <c r="BY462" s="328"/>
      <c r="BZ462" s="328"/>
      <c r="CA462" s="328"/>
    </row>
    <row r="463" spans="1:79" ht="15.75" customHeight="1">
      <c r="A463" s="328"/>
      <c r="B463" s="328"/>
      <c r="C463" s="328"/>
      <c r="D463" s="328"/>
      <c r="E463" s="328"/>
      <c r="F463" s="328"/>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328"/>
      <c r="AF463" s="328"/>
      <c r="AG463" s="328"/>
      <c r="AH463" s="328"/>
      <c r="AI463" s="328"/>
      <c r="AJ463" s="328"/>
      <c r="AK463" s="328"/>
      <c r="AL463" s="328"/>
      <c r="AM463" s="328"/>
      <c r="AN463" s="328"/>
      <c r="AO463" s="328"/>
      <c r="AP463" s="328"/>
      <c r="AQ463" s="328"/>
      <c r="AR463" s="328"/>
      <c r="AS463" s="328"/>
      <c r="AT463" s="328"/>
      <c r="AU463" s="328"/>
      <c r="AV463" s="328"/>
      <c r="AW463" s="328"/>
      <c r="AX463" s="328"/>
      <c r="AY463" s="328"/>
      <c r="AZ463" s="328"/>
      <c r="BA463" s="328"/>
      <c r="BB463" s="328"/>
      <c r="BC463" s="328"/>
      <c r="BD463" s="328"/>
      <c r="BE463" s="328"/>
      <c r="BF463" s="328"/>
      <c r="BG463" s="328"/>
      <c r="BH463" s="328"/>
      <c r="BI463" s="328"/>
      <c r="BJ463" s="328"/>
      <c r="BK463" s="328"/>
      <c r="BL463" s="328"/>
      <c r="BM463" s="328"/>
      <c r="BN463" s="328"/>
      <c r="BO463" s="328"/>
      <c r="BP463" s="328"/>
      <c r="BQ463" s="328"/>
      <c r="BR463" s="328"/>
      <c r="BS463" s="328"/>
      <c r="BT463" s="328"/>
      <c r="BU463" s="332"/>
      <c r="BV463" s="333"/>
      <c r="BW463" s="328"/>
      <c r="BX463" s="328"/>
      <c r="BY463" s="328"/>
      <c r="BZ463" s="328"/>
      <c r="CA463" s="328"/>
    </row>
    <row r="464" spans="1:79" ht="15.75" customHeight="1">
      <c r="A464" s="328"/>
      <c r="B464" s="328"/>
      <c r="C464" s="328"/>
      <c r="D464" s="328"/>
      <c r="E464" s="328"/>
      <c r="F464" s="328"/>
      <c r="G464" s="328"/>
      <c r="H464" s="328"/>
      <c r="I464" s="328"/>
      <c r="J464" s="328"/>
      <c r="K464" s="328"/>
      <c r="L464" s="328"/>
      <c r="M464" s="328"/>
      <c r="N464" s="328"/>
      <c r="O464" s="328"/>
      <c r="P464" s="328"/>
      <c r="Q464" s="328"/>
      <c r="R464" s="328"/>
      <c r="S464" s="328"/>
      <c r="T464" s="328"/>
      <c r="U464" s="328"/>
      <c r="V464" s="328"/>
      <c r="W464" s="328"/>
      <c r="X464" s="328"/>
      <c r="Y464" s="328"/>
      <c r="Z464" s="328"/>
      <c r="AA464" s="328"/>
      <c r="AB464" s="328"/>
      <c r="AC464" s="328"/>
      <c r="AD464" s="328"/>
      <c r="AE464" s="328"/>
      <c r="AF464" s="328"/>
      <c r="AG464" s="328"/>
      <c r="AH464" s="328"/>
      <c r="AI464" s="328"/>
      <c r="AJ464" s="328"/>
      <c r="AK464" s="328"/>
      <c r="AL464" s="328"/>
      <c r="AM464" s="328"/>
      <c r="AN464" s="328"/>
      <c r="AO464" s="328"/>
      <c r="AP464" s="328"/>
      <c r="AQ464" s="328"/>
      <c r="AR464" s="328"/>
      <c r="AS464" s="328"/>
      <c r="AT464" s="328"/>
      <c r="AU464" s="328"/>
      <c r="AV464" s="328"/>
      <c r="AW464" s="328"/>
      <c r="AX464" s="328"/>
      <c r="AY464" s="328"/>
      <c r="AZ464" s="328"/>
      <c r="BA464" s="328"/>
      <c r="BB464" s="328"/>
      <c r="BC464" s="328"/>
      <c r="BD464" s="328"/>
      <c r="BE464" s="328"/>
      <c r="BF464" s="328"/>
      <c r="BG464" s="328"/>
      <c r="BH464" s="328"/>
      <c r="BI464" s="328"/>
      <c r="BJ464" s="328"/>
      <c r="BK464" s="328"/>
      <c r="BL464" s="328"/>
      <c r="BM464" s="328"/>
      <c r="BN464" s="328"/>
      <c r="BO464" s="328"/>
      <c r="BP464" s="328"/>
      <c r="BQ464" s="328"/>
      <c r="BR464" s="328"/>
      <c r="BS464" s="328"/>
      <c r="BT464" s="328"/>
      <c r="BU464" s="332"/>
      <c r="BV464" s="333"/>
      <c r="BW464" s="328"/>
      <c r="BX464" s="328"/>
      <c r="BY464" s="328"/>
      <c r="BZ464" s="328"/>
      <c r="CA464" s="328"/>
    </row>
    <row r="465" spans="1:79" ht="15.75" customHeight="1">
      <c r="A465" s="328"/>
      <c r="B465" s="328"/>
      <c r="C465" s="328"/>
      <c r="D465" s="328"/>
      <c r="E465" s="328"/>
      <c r="F465" s="328"/>
      <c r="G465" s="328"/>
      <c r="H465" s="328"/>
      <c r="I465" s="328"/>
      <c r="J465" s="328"/>
      <c r="K465" s="328"/>
      <c r="L465" s="328"/>
      <c r="M465" s="328"/>
      <c r="N465" s="328"/>
      <c r="O465" s="328"/>
      <c r="P465" s="328"/>
      <c r="Q465" s="328"/>
      <c r="R465" s="328"/>
      <c r="S465" s="328"/>
      <c r="T465" s="328"/>
      <c r="U465" s="328"/>
      <c r="V465" s="328"/>
      <c r="W465" s="328"/>
      <c r="X465" s="328"/>
      <c r="Y465" s="328"/>
      <c r="Z465" s="328"/>
      <c r="AA465" s="328"/>
      <c r="AB465" s="328"/>
      <c r="AC465" s="328"/>
      <c r="AD465" s="328"/>
      <c r="AE465" s="328"/>
      <c r="AF465" s="328"/>
      <c r="AG465" s="328"/>
      <c r="AH465" s="328"/>
      <c r="AI465" s="328"/>
      <c r="AJ465" s="328"/>
      <c r="AK465" s="328"/>
      <c r="AL465" s="328"/>
      <c r="AM465" s="328"/>
      <c r="AN465" s="328"/>
      <c r="AO465" s="328"/>
      <c r="AP465" s="328"/>
      <c r="AQ465" s="328"/>
      <c r="AR465" s="328"/>
      <c r="AS465" s="328"/>
      <c r="AT465" s="328"/>
      <c r="AU465" s="328"/>
      <c r="AV465" s="328"/>
      <c r="AW465" s="328"/>
      <c r="AX465" s="328"/>
      <c r="AY465" s="328"/>
      <c r="AZ465" s="328"/>
      <c r="BA465" s="328"/>
      <c r="BB465" s="328"/>
      <c r="BC465" s="328"/>
      <c r="BD465" s="328"/>
      <c r="BE465" s="328"/>
      <c r="BF465" s="328"/>
      <c r="BG465" s="328"/>
      <c r="BH465" s="328"/>
      <c r="BI465" s="328"/>
      <c r="BJ465" s="328"/>
      <c r="BK465" s="328"/>
      <c r="BL465" s="328"/>
      <c r="BM465" s="328"/>
      <c r="BN465" s="328"/>
      <c r="BO465" s="328"/>
      <c r="BP465" s="328"/>
      <c r="BQ465" s="328"/>
      <c r="BR465" s="328"/>
      <c r="BS465" s="328"/>
      <c r="BT465" s="328"/>
      <c r="BU465" s="332"/>
      <c r="BV465" s="333"/>
      <c r="BW465" s="328"/>
      <c r="BX465" s="328"/>
      <c r="BY465" s="328"/>
      <c r="BZ465" s="328"/>
      <c r="CA465" s="328"/>
    </row>
    <row r="466" spans="1:79" ht="15.75" customHeight="1">
      <c r="A466" s="328"/>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328"/>
      <c r="AE466" s="328"/>
      <c r="AF466" s="328"/>
      <c r="AG466" s="328"/>
      <c r="AH466" s="328"/>
      <c r="AI466" s="328"/>
      <c r="AJ466" s="328"/>
      <c r="AK466" s="328"/>
      <c r="AL466" s="328"/>
      <c r="AM466" s="328"/>
      <c r="AN466" s="328"/>
      <c r="AO466" s="328"/>
      <c r="AP466" s="328"/>
      <c r="AQ466" s="328"/>
      <c r="AR466" s="328"/>
      <c r="AS466" s="328"/>
      <c r="AT466" s="328"/>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c r="BS466" s="328"/>
      <c r="BT466" s="328"/>
      <c r="BU466" s="332"/>
      <c r="BV466" s="333"/>
      <c r="BW466" s="328"/>
      <c r="BX466" s="328"/>
      <c r="BY466" s="328"/>
      <c r="BZ466" s="328"/>
      <c r="CA466" s="328"/>
    </row>
    <row r="467" spans="1:79" ht="15.75" customHeight="1">
      <c r="A467" s="328"/>
      <c r="B467" s="328"/>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328"/>
      <c r="AE467" s="328"/>
      <c r="AF467" s="328"/>
      <c r="AG467" s="328"/>
      <c r="AH467" s="328"/>
      <c r="AI467" s="328"/>
      <c r="AJ467" s="328"/>
      <c r="AK467" s="328"/>
      <c r="AL467" s="328"/>
      <c r="AM467" s="328"/>
      <c r="AN467" s="328"/>
      <c r="AO467" s="328"/>
      <c r="AP467" s="328"/>
      <c r="AQ467" s="328"/>
      <c r="AR467" s="328"/>
      <c r="AS467" s="328"/>
      <c r="AT467" s="328"/>
      <c r="AU467" s="328"/>
      <c r="AV467" s="328"/>
      <c r="AW467" s="328"/>
      <c r="AX467" s="328"/>
      <c r="AY467" s="328"/>
      <c r="AZ467" s="328"/>
      <c r="BA467" s="328"/>
      <c r="BB467" s="328"/>
      <c r="BC467" s="328"/>
      <c r="BD467" s="328"/>
      <c r="BE467" s="328"/>
      <c r="BF467" s="328"/>
      <c r="BG467" s="328"/>
      <c r="BH467" s="328"/>
      <c r="BI467" s="328"/>
      <c r="BJ467" s="328"/>
      <c r="BK467" s="328"/>
      <c r="BL467" s="328"/>
      <c r="BM467" s="328"/>
      <c r="BN467" s="328"/>
      <c r="BO467" s="328"/>
      <c r="BP467" s="328"/>
      <c r="BQ467" s="328"/>
      <c r="BR467" s="328"/>
      <c r="BS467" s="328"/>
      <c r="BT467" s="328"/>
      <c r="BU467" s="332"/>
      <c r="BV467" s="333"/>
      <c r="BW467" s="328"/>
      <c r="BX467" s="328"/>
      <c r="BY467" s="328"/>
      <c r="BZ467" s="328"/>
      <c r="CA467" s="328"/>
    </row>
    <row r="468" spans="1:79" ht="15.75" customHeight="1">
      <c r="A468" s="328"/>
      <c r="B468" s="328"/>
      <c r="C468" s="328"/>
      <c r="D468" s="328"/>
      <c r="E468" s="328"/>
      <c r="F468" s="328"/>
      <c r="G468" s="328"/>
      <c r="H468" s="328"/>
      <c r="I468" s="328"/>
      <c r="J468" s="328"/>
      <c r="K468" s="328"/>
      <c r="L468" s="328"/>
      <c r="M468" s="328"/>
      <c r="N468" s="328"/>
      <c r="O468" s="328"/>
      <c r="P468" s="328"/>
      <c r="Q468" s="328"/>
      <c r="R468" s="328"/>
      <c r="S468" s="328"/>
      <c r="T468" s="328"/>
      <c r="U468" s="328"/>
      <c r="V468" s="328"/>
      <c r="W468" s="328"/>
      <c r="X468" s="328"/>
      <c r="Y468" s="328"/>
      <c r="Z468" s="328"/>
      <c r="AA468" s="328"/>
      <c r="AB468" s="328"/>
      <c r="AC468" s="328"/>
      <c r="AD468" s="328"/>
      <c r="AE468" s="328"/>
      <c r="AF468" s="328"/>
      <c r="AG468" s="328"/>
      <c r="AH468" s="328"/>
      <c r="AI468" s="328"/>
      <c r="AJ468" s="328"/>
      <c r="AK468" s="328"/>
      <c r="AL468" s="328"/>
      <c r="AM468" s="328"/>
      <c r="AN468" s="328"/>
      <c r="AO468" s="328"/>
      <c r="AP468" s="328"/>
      <c r="AQ468" s="328"/>
      <c r="AR468" s="328"/>
      <c r="AS468" s="328"/>
      <c r="AT468" s="328"/>
      <c r="AU468" s="328"/>
      <c r="AV468" s="328"/>
      <c r="AW468" s="328"/>
      <c r="AX468" s="328"/>
      <c r="AY468" s="328"/>
      <c r="AZ468" s="328"/>
      <c r="BA468" s="328"/>
      <c r="BB468" s="328"/>
      <c r="BC468" s="328"/>
      <c r="BD468" s="328"/>
      <c r="BE468" s="328"/>
      <c r="BF468" s="328"/>
      <c r="BG468" s="328"/>
      <c r="BH468" s="328"/>
      <c r="BI468" s="328"/>
      <c r="BJ468" s="328"/>
      <c r="BK468" s="328"/>
      <c r="BL468" s="328"/>
      <c r="BM468" s="328"/>
      <c r="BN468" s="328"/>
      <c r="BO468" s="328"/>
      <c r="BP468" s="328"/>
      <c r="BQ468" s="328"/>
      <c r="BR468" s="328"/>
      <c r="BS468" s="328"/>
      <c r="BT468" s="328"/>
      <c r="BU468" s="332"/>
      <c r="BV468" s="333"/>
      <c r="BW468" s="328"/>
      <c r="BX468" s="328"/>
      <c r="BY468" s="328"/>
      <c r="BZ468" s="328"/>
      <c r="CA468" s="328"/>
    </row>
    <row r="469" spans="1:79" ht="15.75" customHeight="1">
      <c r="A469" s="328"/>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328"/>
      <c r="AE469" s="328"/>
      <c r="AF469" s="328"/>
      <c r="AG469" s="328"/>
      <c r="AH469" s="328"/>
      <c r="AI469" s="328"/>
      <c r="AJ469" s="328"/>
      <c r="AK469" s="328"/>
      <c r="AL469" s="328"/>
      <c r="AM469" s="328"/>
      <c r="AN469" s="328"/>
      <c r="AO469" s="328"/>
      <c r="AP469" s="328"/>
      <c r="AQ469" s="328"/>
      <c r="AR469" s="328"/>
      <c r="AS469" s="328"/>
      <c r="AT469" s="328"/>
      <c r="AU469" s="328"/>
      <c r="AV469" s="328"/>
      <c r="AW469" s="328"/>
      <c r="AX469" s="328"/>
      <c r="AY469" s="328"/>
      <c r="AZ469" s="328"/>
      <c r="BA469" s="328"/>
      <c r="BB469" s="328"/>
      <c r="BC469" s="328"/>
      <c r="BD469" s="328"/>
      <c r="BE469" s="328"/>
      <c r="BF469" s="328"/>
      <c r="BG469" s="328"/>
      <c r="BH469" s="328"/>
      <c r="BI469" s="328"/>
      <c r="BJ469" s="328"/>
      <c r="BK469" s="328"/>
      <c r="BL469" s="328"/>
      <c r="BM469" s="328"/>
      <c r="BN469" s="328"/>
      <c r="BO469" s="328"/>
      <c r="BP469" s="328"/>
      <c r="BQ469" s="328"/>
      <c r="BR469" s="328"/>
      <c r="BS469" s="328"/>
      <c r="BT469" s="328"/>
      <c r="BU469" s="332"/>
      <c r="BV469" s="333"/>
      <c r="BW469" s="328"/>
      <c r="BX469" s="328"/>
      <c r="BY469" s="328"/>
      <c r="BZ469" s="328"/>
      <c r="CA469" s="328"/>
    </row>
    <row r="470" spans="1:79" ht="15.75" customHeight="1">
      <c r="A470" s="328"/>
      <c r="B470" s="328"/>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328"/>
      <c r="AF470" s="328"/>
      <c r="AG470" s="328"/>
      <c r="AH470" s="328"/>
      <c r="AI470" s="328"/>
      <c r="AJ470" s="328"/>
      <c r="AK470" s="328"/>
      <c r="AL470" s="328"/>
      <c r="AM470" s="328"/>
      <c r="AN470" s="328"/>
      <c r="AO470" s="328"/>
      <c r="AP470" s="328"/>
      <c r="AQ470" s="328"/>
      <c r="AR470" s="328"/>
      <c r="AS470" s="328"/>
      <c r="AT470" s="328"/>
      <c r="AU470" s="328"/>
      <c r="AV470" s="328"/>
      <c r="AW470" s="328"/>
      <c r="AX470" s="328"/>
      <c r="AY470" s="328"/>
      <c r="AZ470" s="328"/>
      <c r="BA470" s="328"/>
      <c r="BB470" s="328"/>
      <c r="BC470" s="328"/>
      <c r="BD470" s="328"/>
      <c r="BE470" s="328"/>
      <c r="BF470" s="328"/>
      <c r="BG470" s="328"/>
      <c r="BH470" s="328"/>
      <c r="BI470" s="328"/>
      <c r="BJ470" s="328"/>
      <c r="BK470" s="328"/>
      <c r="BL470" s="328"/>
      <c r="BM470" s="328"/>
      <c r="BN470" s="328"/>
      <c r="BO470" s="328"/>
      <c r="BP470" s="328"/>
      <c r="BQ470" s="328"/>
      <c r="BR470" s="328"/>
      <c r="BS470" s="328"/>
      <c r="BT470" s="328"/>
      <c r="BU470" s="332"/>
      <c r="BV470" s="333"/>
      <c r="BW470" s="328"/>
      <c r="BX470" s="328"/>
      <c r="BY470" s="328"/>
      <c r="BZ470" s="328"/>
      <c r="CA470" s="328"/>
    </row>
    <row r="471" spans="1:79" ht="15.75" customHeight="1">
      <c r="A471" s="328"/>
      <c r="B471" s="328"/>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c r="BS471" s="328"/>
      <c r="BT471" s="328"/>
      <c r="BU471" s="332"/>
      <c r="BV471" s="333"/>
      <c r="BW471" s="328"/>
      <c r="BX471" s="328"/>
      <c r="BY471" s="328"/>
      <c r="BZ471" s="328"/>
      <c r="CA471" s="328"/>
    </row>
    <row r="472" spans="1:79" ht="15.75" customHeight="1">
      <c r="A472" s="328"/>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328"/>
      <c r="AF472" s="328"/>
      <c r="AG472" s="328"/>
      <c r="AH472" s="328"/>
      <c r="AI472" s="328"/>
      <c r="AJ472" s="328"/>
      <c r="AK472" s="328"/>
      <c r="AL472" s="328"/>
      <c r="AM472" s="328"/>
      <c r="AN472" s="328"/>
      <c r="AO472" s="328"/>
      <c r="AP472" s="328"/>
      <c r="AQ472" s="328"/>
      <c r="AR472" s="328"/>
      <c r="AS472" s="328"/>
      <c r="AT472" s="328"/>
      <c r="AU472" s="328"/>
      <c r="AV472" s="328"/>
      <c r="AW472" s="328"/>
      <c r="AX472" s="328"/>
      <c r="AY472" s="328"/>
      <c r="AZ472" s="328"/>
      <c r="BA472" s="328"/>
      <c r="BB472" s="328"/>
      <c r="BC472" s="328"/>
      <c r="BD472" s="328"/>
      <c r="BE472" s="328"/>
      <c r="BF472" s="328"/>
      <c r="BG472" s="328"/>
      <c r="BH472" s="328"/>
      <c r="BI472" s="328"/>
      <c r="BJ472" s="328"/>
      <c r="BK472" s="328"/>
      <c r="BL472" s="328"/>
      <c r="BM472" s="328"/>
      <c r="BN472" s="328"/>
      <c r="BO472" s="328"/>
      <c r="BP472" s="328"/>
      <c r="BQ472" s="328"/>
      <c r="BR472" s="328"/>
      <c r="BS472" s="328"/>
      <c r="BT472" s="328"/>
      <c r="BU472" s="332"/>
      <c r="BV472" s="333"/>
      <c r="BW472" s="328"/>
      <c r="BX472" s="328"/>
      <c r="BY472" s="328"/>
      <c r="BZ472" s="328"/>
      <c r="CA472" s="328"/>
    </row>
    <row r="473" spans="1:79" ht="15.75" customHeight="1">
      <c r="A473" s="328"/>
      <c r="B473" s="328"/>
      <c r="C473" s="328"/>
      <c r="D473" s="328"/>
      <c r="E473" s="328"/>
      <c r="F473" s="328"/>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328"/>
      <c r="AE473" s="328"/>
      <c r="AF473" s="328"/>
      <c r="AG473" s="328"/>
      <c r="AH473" s="328"/>
      <c r="AI473" s="328"/>
      <c r="AJ473" s="328"/>
      <c r="AK473" s="328"/>
      <c r="AL473" s="328"/>
      <c r="AM473" s="328"/>
      <c r="AN473" s="328"/>
      <c r="AO473" s="328"/>
      <c r="AP473" s="328"/>
      <c r="AQ473" s="328"/>
      <c r="AR473" s="328"/>
      <c r="AS473" s="328"/>
      <c r="AT473" s="328"/>
      <c r="AU473" s="328"/>
      <c r="AV473" s="328"/>
      <c r="AW473" s="328"/>
      <c r="AX473" s="328"/>
      <c r="AY473" s="328"/>
      <c r="AZ473" s="328"/>
      <c r="BA473" s="328"/>
      <c r="BB473" s="328"/>
      <c r="BC473" s="328"/>
      <c r="BD473" s="328"/>
      <c r="BE473" s="328"/>
      <c r="BF473" s="328"/>
      <c r="BG473" s="328"/>
      <c r="BH473" s="328"/>
      <c r="BI473" s="328"/>
      <c r="BJ473" s="328"/>
      <c r="BK473" s="328"/>
      <c r="BL473" s="328"/>
      <c r="BM473" s="328"/>
      <c r="BN473" s="328"/>
      <c r="BO473" s="328"/>
      <c r="BP473" s="328"/>
      <c r="BQ473" s="328"/>
      <c r="BR473" s="328"/>
      <c r="BS473" s="328"/>
      <c r="BT473" s="328"/>
      <c r="BU473" s="332"/>
      <c r="BV473" s="333"/>
      <c r="BW473" s="328"/>
      <c r="BX473" s="328"/>
      <c r="BY473" s="328"/>
      <c r="BZ473" s="328"/>
      <c r="CA473" s="328"/>
    </row>
    <row r="474" spans="1:79" ht="15.75" customHeight="1">
      <c r="A474" s="328"/>
      <c r="B474" s="328"/>
      <c r="C474" s="328"/>
      <c r="D474" s="328"/>
      <c r="E474" s="328"/>
      <c r="F474" s="328"/>
      <c r="G474" s="328"/>
      <c r="H474" s="328"/>
      <c r="I474" s="328"/>
      <c r="J474" s="328"/>
      <c r="K474" s="328"/>
      <c r="L474" s="328"/>
      <c r="M474" s="328"/>
      <c r="N474" s="328"/>
      <c r="O474" s="328"/>
      <c r="P474" s="328"/>
      <c r="Q474" s="328"/>
      <c r="R474" s="328"/>
      <c r="S474" s="328"/>
      <c r="T474" s="328"/>
      <c r="U474" s="328"/>
      <c r="V474" s="328"/>
      <c r="W474" s="328"/>
      <c r="X474" s="328"/>
      <c r="Y474" s="328"/>
      <c r="Z474" s="328"/>
      <c r="AA474" s="328"/>
      <c r="AB474" s="328"/>
      <c r="AC474" s="328"/>
      <c r="AD474" s="328"/>
      <c r="AE474" s="328"/>
      <c r="AF474" s="328"/>
      <c r="AG474" s="328"/>
      <c r="AH474" s="328"/>
      <c r="AI474" s="328"/>
      <c r="AJ474" s="328"/>
      <c r="AK474" s="328"/>
      <c r="AL474" s="328"/>
      <c r="AM474" s="328"/>
      <c r="AN474" s="328"/>
      <c r="AO474" s="328"/>
      <c r="AP474" s="328"/>
      <c r="AQ474" s="328"/>
      <c r="AR474" s="328"/>
      <c r="AS474" s="328"/>
      <c r="AT474" s="328"/>
      <c r="AU474" s="328"/>
      <c r="AV474" s="328"/>
      <c r="AW474" s="328"/>
      <c r="AX474" s="328"/>
      <c r="AY474" s="328"/>
      <c r="AZ474" s="328"/>
      <c r="BA474" s="328"/>
      <c r="BB474" s="328"/>
      <c r="BC474" s="328"/>
      <c r="BD474" s="328"/>
      <c r="BE474" s="328"/>
      <c r="BF474" s="328"/>
      <c r="BG474" s="328"/>
      <c r="BH474" s="328"/>
      <c r="BI474" s="328"/>
      <c r="BJ474" s="328"/>
      <c r="BK474" s="328"/>
      <c r="BL474" s="328"/>
      <c r="BM474" s="328"/>
      <c r="BN474" s="328"/>
      <c r="BO474" s="328"/>
      <c r="BP474" s="328"/>
      <c r="BQ474" s="328"/>
      <c r="BR474" s="328"/>
      <c r="BS474" s="328"/>
      <c r="BT474" s="328"/>
      <c r="BU474" s="332"/>
      <c r="BV474" s="333"/>
      <c r="BW474" s="328"/>
      <c r="BX474" s="328"/>
      <c r="BY474" s="328"/>
      <c r="BZ474" s="328"/>
      <c r="CA474" s="328"/>
    </row>
    <row r="475" spans="1:79" ht="15.75" customHeight="1">
      <c r="A475" s="328"/>
      <c r="B475" s="328"/>
      <c r="C475" s="328"/>
      <c r="D475" s="328"/>
      <c r="E475" s="328"/>
      <c r="F475" s="328"/>
      <c r="G475" s="328"/>
      <c r="H475" s="328"/>
      <c r="I475" s="328"/>
      <c r="J475" s="328"/>
      <c r="K475" s="328"/>
      <c r="L475" s="328"/>
      <c r="M475" s="328"/>
      <c r="N475" s="328"/>
      <c r="O475" s="328"/>
      <c r="P475" s="328"/>
      <c r="Q475" s="328"/>
      <c r="R475" s="328"/>
      <c r="S475" s="328"/>
      <c r="T475" s="328"/>
      <c r="U475" s="328"/>
      <c r="V475" s="328"/>
      <c r="W475" s="328"/>
      <c r="X475" s="328"/>
      <c r="Y475" s="328"/>
      <c r="Z475" s="328"/>
      <c r="AA475" s="328"/>
      <c r="AB475" s="328"/>
      <c r="AC475" s="328"/>
      <c r="AD475" s="328"/>
      <c r="AE475" s="328"/>
      <c r="AF475" s="328"/>
      <c r="AG475" s="328"/>
      <c r="AH475" s="328"/>
      <c r="AI475" s="328"/>
      <c r="AJ475" s="328"/>
      <c r="AK475" s="328"/>
      <c r="AL475" s="328"/>
      <c r="AM475" s="328"/>
      <c r="AN475" s="328"/>
      <c r="AO475" s="328"/>
      <c r="AP475" s="328"/>
      <c r="AQ475" s="328"/>
      <c r="AR475" s="328"/>
      <c r="AS475" s="328"/>
      <c r="AT475" s="328"/>
      <c r="AU475" s="328"/>
      <c r="AV475" s="328"/>
      <c r="AW475" s="328"/>
      <c r="AX475" s="328"/>
      <c r="AY475" s="328"/>
      <c r="AZ475" s="328"/>
      <c r="BA475" s="328"/>
      <c r="BB475" s="328"/>
      <c r="BC475" s="328"/>
      <c r="BD475" s="328"/>
      <c r="BE475" s="328"/>
      <c r="BF475" s="328"/>
      <c r="BG475" s="328"/>
      <c r="BH475" s="328"/>
      <c r="BI475" s="328"/>
      <c r="BJ475" s="328"/>
      <c r="BK475" s="328"/>
      <c r="BL475" s="328"/>
      <c r="BM475" s="328"/>
      <c r="BN475" s="328"/>
      <c r="BO475" s="328"/>
      <c r="BP475" s="328"/>
      <c r="BQ475" s="328"/>
      <c r="BR475" s="328"/>
      <c r="BS475" s="328"/>
      <c r="BT475" s="328"/>
      <c r="BU475" s="332"/>
      <c r="BV475" s="333"/>
      <c r="BW475" s="328"/>
      <c r="BX475" s="328"/>
      <c r="BY475" s="328"/>
      <c r="BZ475" s="328"/>
      <c r="CA475" s="328"/>
    </row>
    <row r="476" spans="1:79" ht="15.75" customHeight="1">
      <c r="A476" s="328"/>
      <c r="B476" s="328"/>
      <c r="C476" s="328"/>
      <c r="D476" s="328"/>
      <c r="E476" s="328"/>
      <c r="F476" s="328"/>
      <c r="G476" s="328"/>
      <c r="H476" s="328"/>
      <c r="I476" s="328"/>
      <c r="J476" s="328"/>
      <c r="K476" s="328"/>
      <c r="L476" s="328"/>
      <c r="M476" s="328"/>
      <c r="N476" s="328"/>
      <c r="O476" s="328"/>
      <c r="P476" s="328"/>
      <c r="Q476" s="328"/>
      <c r="R476" s="328"/>
      <c r="S476" s="328"/>
      <c r="T476" s="328"/>
      <c r="U476" s="328"/>
      <c r="V476" s="328"/>
      <c r="W476" s="328"/>
      <c r="X476" s="328"/>
      <c r="Y476" s="328"/>
      <c r="Z476" s="328"/>
      <c r="AA476" s="328"/>
      <c r="AB476" s="328"/>
      <c r="AC476" s="328"/>
      <c r="AD476" s="328"/>
      <c r="AE476" s="328"/>
      <c r="AF476" s="328"/>
      <c r="AG476" s="328"/>
      <c r="AH476" s="328"/>
      <c r="AI476" s="328"/>
      <c r="AJ476" s="328"/>
      <c r="AK476" s="328"/>
      <c r="AL476" s="328"/>
      <c r="AM476" s="328"/>
      <c r="AN476" s="328"/>
      <c r="AO476" s="328"/>
      <c r="AP476" s="328"/>
      <c r="AQ476" s="328"/>
      <c r="AR476" s="328"/>
      <c r="AS476" s="328"/>
      <c r="AT476" s="328"/>
      <c r="AU476" s="328"/>
      <c r="AV476" s="328"/>
      <c r="AW476" s="328"/>
      <c r="AX476" s="328"/>
      <c r="AY476" s="328"/>
      <c r="AZ476" s="328"/>
      <c r="BA476" s="328"/>
      <c r="BB476" s="328"/>
      <c r="BC476" s="328"/>
      <c r="BD476" s="328"/>
      <c r="BE476" s="328"/>
      <c r="BF476" s="328"/>
      <c r="BG476" s="328"/>
      <c r="BH476" s="328"/>
      <c r="BI476" s="328"/>
      <c r="BJ476" s="328"/>
      <c r="BK476" s="328"/>
      <c r="BL476" s="328"/>
      <c r="BM476" s="328"/>
      <c r="BN476" s="328"/>
      <c r="BO476" s="328"/>
      <c r="BP476" s="328"/>
      <c r="BQ476" s="328"/>
      <c r="BR476" s="328"/>
      <c r="BS476" s="328"/>
      <c r="BT476" s="328"/>
      <c r="BU476" s="332"/>
      <c r="BV476" s="333"/>
      <c r="BW476" s="328"/>
      <c r="BX476" s="328"/>
      <c r="BY476" s="328"/>
      <c r="BZ476" s="328"/>
      <c r="CA476" s="328"/>
    </row>
    <row r="477" spans="1:79" ht="15.75" customHeight="1">
      <c r="A477" s="328"/>
      <c r="B477" s="328"/>
      <c r="C477" s="328"/>
      <c r="D477" s="328"/>
      <c r="E477" s="328"/>
      <c r="F477" s="328"/>
      <c r="G477" s="328"/>
      <c r="H477" s="328"/>
      <c r="I477" s="328"/>
      <c r="J477" s="328"/>
      <c r="K477" s="328"/>
      <c r="L477" s="328"/>
      <c r="M477" s="328"/>
      <c r="N477" s="328"/>
      <c r="O477" s="328"/>
      <c r="P477" s="328"/>
      <c r="Q477" s="328"/>
      <c r="R477" s="328"/>
      <c r="S477" s="328"/>
      <c r="T477" s="328"/>
      <c r="U477" s="328"/>
      <c r="V477" s="328"/>
      <c r="W477" s="328"/>
      <c r="X477" s="328"/>
      <c r="Y477" s="328"/>
      <c r="Z477" s="328"/>
      <c r="AA477" s="328"/>
      <c r="AB477" s="328"/>
      <c r="AC477" s="328"/>
      <c r="AD477" s="328"/>
      <c r="AE477" s="328"/>
      <c r="AF477" s="328"/>
      <c r="AG477" s="328"/>
      <c r="AH477" s="328"/>
      <c r="AI477" s="328"/>
      <c r="AJ477" s="328"/>
      <c r="AK477" s="328"/>
      <c r="AL477" s="328"/>
      <c r="AM477" s="328"/>
      <c r="AN477" s="328"/>
      <c r="AO477" s="328"/>
      <c r="AP477" s="328"/>
      <c r="AQ477" s="328"/>
      <c r="AR477" s="328"/>
      <c r="AS477" s="328"/>
      <c r="AT477" s="328"/>
      <c r="AU477" s="328"/>
      <c r="AV477" s="328"/>
      <c r="AW477" s="328"/>
      <c r="AX477" s="328"/>
      <c r="AY477" s="328"/>
      <c r="AZ477" s="328"/>
      <c r="BA477" s="328"/>
      <c r="BB477" s="328"/>
      <c r="BC477" s="328"/>
      <c r="BD477" s="328"/>
      <c r="BE477" s="328"/>
      <c r="BF477" s="328"/>
      <c r="BG477" s="328"/>
      <c r="BH477" s="328"/>
      <c r="BI477" s="328"/>
      <c r="BJ477" s="328"/>
      <c r="BK477" s="328"/>
      <c r="BL477" s="328"/>
      <c r="BM477" s="328"/>
      <c r="BN477" s="328"/>
      <c r="BO477" s="328"/>
      <c r="BP477" s="328"/>
      <c r="BQ477" s="328"/>
      <c r="BR477" s="328"/>
      <c r="BS477" s="328"/>
      <c r="BT477" s="328"/>
      <c r="BU477" s="332"/>
      <c r="BV477" s="333"/>
      <c r="BW477" s="328"/>
      <c r="BX477" s="328"/>
      <c r="BY477" s="328"/>
      <c r="BZ477" s="328"/>
      <c r="CA477" s="328"/>
    </row>
    <row r="478" spans="1:79" ht="15.75" customHeight="1">
      <c r="A478" s="328"/>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328"/>
      <c r="AF478" s="328"/>
      <c r="AG478" s="328"/>
      <c r="AH478" s="328"/>
      <c r="AI478" s="328"/>
      <c r="AJ478" s="328"/>
      <c r="AK478" s="328"/>
      <c r="AL478" s="328"/>
      <c r="AM478" s="328"/>
      <c r="AN478" s="328"/>
      <c r="AO478" s="328"/>
      <c r="AP478" s="328"/>
      <c r="AQ478" s="328"/>
      <c r="AR478" s="328"/>
      <c r="AS478" s="328"/>
      <c r="AT478" s="328"/>
      <c r="AU478" s="328"/>
      <c r="AV478" s="328"/>
      <c r="AW478" s="328"/>
      <c r="AX478" s="328"/>
      <c r="AY478" s="328"/>
      <c r="AZ478" s="328"/>
      <c r="BA478" s="328"/>
      <c r="BB478" s="328"/>
      <c r="BC478" s="328"/>
      <c r="BD478" s="328"/>
      <c r="BE478" s="328"/>
      <c r="BF478" s="328"/>
      <c r="BG478" s="328"/>
      <c r="BH478" s="328"/>
      <c r="BI478" s="328"/>
      <c r="BJ478" s="328"/>
      <c r="BK478" s="328"/>
      <c r="BL478" s="328"/>
      <c r="BM478" s="328"/>
      <c r="BN478" s="328"/>
      <c r="BO478" s="328"/>
      <c r="BP478" s="328"/>
      <c r="BQ478" s="328"/>
      <c r="BR478" s="328"/>
      <c r="BS478" s="328"/>
      <c r="BT478" s="328"/>
      <c r="BU478" s="332"/>
      <c r="BV478" s="333"/>
      <c r="BW478" s="328"/>
      <c r="BX478" s="328"/>
      <c r="BY478" s="328"/>
      <c r="BZ478" s="328"/>
      <c r="CA478" s="328"/>
    </row>
    <row r="479" spans="1:79" ht="15.75" customHeight="1">
      <c r="A479" s="328"/>
      <c r="B479" s="328"/>
      <c r="C479" s="328"/>
      <c r="D479" s="328"/>
      <c r="E479" s="328"/>
      <c r="F479" s="328"/>
      <c r="G479" s="328"/>
      <c r="H479" s="328"/>
      <c r="I479" s="328"/>
      <c r="J479" s="328"/>
      <c r="K479" s="328"/>
      <c r="L479" s="328"/>
      <c r="M479" s="328"/>
      <c r="N479" s="328"/>
      <c r="O479" s="328"/>
      <c r="P479" s="328"/>
      <c r="Q479" s="328"/>
      <c r="R479" s="328"/>
      <c r="S479" s="328"/>
      <c r="T479" s="328"/>
      <c r="U479" s="328"/>
      <c r="V479" s="328"/>
      <c r="W479" s="328"/>
      <c r="X479" s="328"/>
      <c r="Y479" s="328"/>
      <c r="Z479" s="328"/>
      <c r="AA479" s="328"/>
      <c r="AB479" s="328"/>
      <c r="AC479" s="328"/>
      <c r="AD479" s="328"/>
      <c r="AE479" s="328"/>
      <c r="AF479" s="328"/>
      <c r="AG479" s="328"/>
      <c r="AH479" s="328"/>
      <c r="AI479" s="328"/>
      <c r="AJ479" s="328"/>
      <c r="AK479" s="328"/>
      <c r="AL479" s="328"/>
      <c r="AM479" s="328"/>
      <c r="AN479" s="328"/>
      <c r="AO479" s="328"/>
      <c r="AP479" s="328"/>
      <c r="AQ479" s="328"/>
      <c r="AR479" s="328"/>
      <c r="AS479" s="328"/>
      <c r="AT479" s="328"/>
      <c r="AU479" s="328"/>
      <c r="AV479" s="328"/>
      <c r="AW479" s="328"/>
      <c r="AX479" s="328"/>
      <c r="AY479" s="328"/>
      <c r="AZ479" s="328"/>
      <c r="BA479" s="328"/>
      <c r="BB479" s="328"/>
      <c r="BC479" s="328"/>
      <c r="BD479" s="328"/>
      <c r="BE479" s="328"/>
      <c r="BF479" s="328"/>
      <c r="BG479" s="328"/>
      <c r="BH479" s="328"/>
      <c r="BI479" s="328"/>
      <c r="BJ479" s="328"/>
      <c r="BK479" s="328"/>
      <c r="BL479" s="328"/>
      <c r="BM479" s="328"/>
      <c r="BN479" s="328"/>
      <c r="BO479" s="328"/>
      <c r="BP479" s="328"/>
      <c r="BQ479" s="328"/>
      <c r="BR479" s="328"/>
      <c r="BS479" s="328"/>
      <c r="BT479" s="328"/>
      <c r="BU479" s="332"/>
      <c r="BV479" s="333"/>
      <c r="BW479" s="328"/>
      <c r="BX479" s="328"/>
      <c r="BY479" s="328"/>
      <c r="BZ479" s="328"/>
      <c r="CA479" s="328"/>
    </row>
    <row r="480" spans="1:79" ht="15.75" customHeight="1">
      <c r="A480" s="328"/>
      <c r="B480" s="328"/>
      <c r="C480" s="328"/>
      <c r="D480" s="328"/>
      <c r="E480" s="328"/>
      <c r="F480" s="328"/>
      <c r="G480" s="328"/>
      <c r="H480" s="328"/>
      <c r="I480" s="328"/>
      <c r="J480" s="328"/>
      <c r="K480" s="328"/>
      <c r="L480" s="328"/>
      <c r="M480" s="328"/>
      <c r="N480" s="328"/>
      <c r="O480" s="328"/>
      <c r="P480" s="328"/>
      <c r="Q480" s="328"/>
      <c r="R480" s="328"/>
      <c r="S480" s="328"/>
      <c r="T480" s="328"/>
      <c r="U480" s="328"/>
      <c r="V480" s="328"/>
      <c r="W480" s="328"/>
      <c r="X480" s="328"/>
      <c r="Y480" s="328"/>
      <c r="Z480" s="328"/>
      <c r="AA480" s="328"/>
      <c r="AB480" s="328"/>
      <c r="AC480" s="328"/>
      <c r="AD480" s="328"/>
      <c r="AE480" s="328"/>
      <c r="AF480" s="328"/>
      <c r="AG480" s="328"/>
      <c r="AH480" s="328"/>
      <c r="AI480" s="328"/>
      <c r="AJ480" s="328"/>
      <c r="AK480" s="328"/>
      <c r="AL480" s="328"/>
      <c r="AM480" s="328"/>
      <c r="AN480" s="328"/>
      <c r="AO480" s="328"/>
      <c r="AP480" s="328"/>
      <c r="AQ480" s="328"/>
      <c r="AR480" s="328"/>
      <c r="AS480" s="328"/>
      <c r="AT480" s="328"/>
      <c r="AU480" s="328"/>
      <c r="AV480" s="328"/>
      <c r="AW480" s="328"/>
      <c r="AX480" s="328"/>
      <c r="AY480" s="328"/>
      <c r="AZ480" s="328"/>
      <c r="BA480" s="328"/>
      <c r="BB480" s="328"/>
      <c r="BC480" s="328"/>
      <c r="BD480" s="328"/>
      <c r="BE480" s="328"/>
      <c r="BF480" s="328"/>
      <c r="BG480" s="328"/>
      <c r="BH480" s="328"/>
      <c r="BI480" s="328"/>
      <c r="BJ480" s="328"/>
      <c r="BK480" s="328"/>
      <c r="BL480" s="328"/>
      <c r="BM480" s="328"/>
      <c r="BN480" s="328"/>
      <c r="BO480" s="328"/>
      <c r="BP480" s="328"/>
      <c r="BQ480" s="328"/>
      <c r="BR480" s="328"/>
      <c r="BS480" s="328"/>
      <c r="BT480" s="328"/>
      <c r="BU480" s="332"/>
      <c r="BV480" s="333"/>
      <c r="BW480" s="328"/>
      <c r="BX480" s="328"/>
      <c r="BY480" s="328"/>
      <c r="BZ480" s="328"/>
      <c r="CA480" s="328"/>
    </row>
    <row r="481" spans="1:79" ht="15.75" customHeight="1">
      <c r="A481" s="328"/>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328"/>
      <c r="AF481" s="328"/>
      <c r="AG481" s="328"/>
      <c r="AH481" s="328"/>
      <c r="AI481" s="328"/>
      <c r="AJ481" s="328"/>
      <c r="AK481" s="328"/>
      <c r="AL481" s="328"/>
      <c r="AM481" s="328"/>
      <c r="AN481" s="328"/>
      <c r="AO481" s="328"/>
      <c r="AP481" s="328"/>
      <c r="AQ481" s="328"/>
      <c r="AR481" s="328"/>
      <c r="AS481" s="328"/>
      <c r="AT481" s="328"/>
      <c r="AU481" s="328"/>
      <c r="AV481" s="328"/>
      <c r="AW481" s="328"/>
      <c r="AX481" s="328"/>
      <c r="AY481" s="328"/>
      <c r="AZ481" s="328"/>
      <c r="BA481" s="328"/>
      <c r="BB481" s="328"/>
      <c r="BC481" s="328"/>
      <c r="BD481" s="328"/>
      <c r="BE481" s="328"/>
      <c r="BF481" s="328"/>
      <c r="BG481" s="328"/>
      <c r="BH481" s="328"/>
      <c r="BI481" s="328"/>
      <c r="BJ481" s="328"/>
      <c r="BK481" s="328"/>
      <c r="BL481" s="328"/>
      <c r="BM481" s="328"/>
      <c r="BN481" s="328"/>
      <c r="BO481" s="328"/>
      <c r="BP481" s="328"/>
      <c r="BQ481" s="328"/>
      <c r="BR481" s="328"/>
      <c r="BS481" s="328"/>
      <c r="BT481" s="328"/>
      <c r="BU481" s="332"/>
      <c r="BV481" s="333"/>
      <c r="BW481" s="328"/>
      <c r="BX481" s="328"/>
      <c r="BY481" s="328"/>
      <c r="BZ481" s="328"/>
      <c r="CA481" s="328"/>
    </row>
    <row r="482" spans="1:79" ht="15.75" customHeight="1">
      <c r="A482" s="328"/>
      <c r="B482" s="328"/>
      <c r="C482" s="328"/>
      <c r="D482" s="328"/>
      <c r="E482" s="328"/>
      <c r="F482" s="328"/>
      <c r="G482" s="328"/>
      <c r="H482" s="328"/>
      <c r="I482" s="328"/>
      <c r="J482" s="328"/>
      <c r="K482" s="328"/>
      <c r="L482" s="328"/>
      <c r="M482" s="328"/>
      <c r="N482" s="328"/>
      <c r="O482" s="328"/>
      <c r="P482" s="328"/>
      <c r="Q482" s="328"/>
      <c r="R482" s="328"/>
      <c r="S482" s="328"/>
      <c r="T482" s="328"/>
      <c r="U482" s="328"/>
      <c r="V482" s="328"/>
      <c r="W482" s="328"/>
      <c r="X482" s="328"/>
      <c r="Y482" s="328"/>
      <c r="Z482" s="328"/>
      <c r="AA482" s="328"/>
      <c r="AB482" s="328"/>
      <c r="AC482" s="328"/>
      <c r="AD482" s="328"/>
      <c r="AE482" s="328"/>
      <c r="AF482" s="328"/>
      <c r="AG482" s="328"/>
      <c r="AH482" s="328"/>
      <c r="AI482" s="328"/>
      <c r="AJ482" s="328"/>
      <c r="AK482" s="328"/>
      <c r="AL482" s="328"/>
      <c r="AM482" s="328"/>
      <c r="AN482" s="328"/>
      <c r="AO482" s="328"/>
      <c r="AP482" s="328"/>
      <c r="AQ482" s="328"/>
      <c r="AR482" s="328"/>
      <c r="AS482" s="328"/>
      <c r="AT482" s="328"/>
      <c r="AU482" s="328"/>
      <c r="AV482" s="328"/>
      <c r="AW482" s="328"/>
      <c r="AX482" s="328"/>
      <c r="AY482" s="328"/>
      <c r="AZ482" s="328"/>
      <c r="BA482" s="328"/>
      <c r="BB482" s="328"/>
      <c r="BC482" s="328"/>
      <c r="BD482" s="328"/>
      <c r="BE482" s="328"/>
      <c r="BF482" s="328"/>
      <c r="BG482" s="328"/>
      <c r="BH482" s="328"/>
      <c r="BI482" s="328"/>
      <c r="BJ482" s="328"/>
      <c r="BK482" s="328"/>
      <c r="BL482" s="328"/>
      <c r="BM482" s="328"/>
      <c r="BN482" s="328"/>
      <c r="BO482" s="328"/>
      <c r="BP482" s="328"/>
      <c r="BQ482" s="328"/>
      <c r="BR482" s="328"/>
      <c r="BS482" s="328"/>
      <c r="BT482" s="328"/>
      <c r="BU482" s="332"/>
      <c r="BV482" s="333"/>
      <c r="BW482" s="328"/>
      <c r="BX482" s="328"/>
      <c r="BY482" s="328"/>
      <c r="BZ482" s="328"/>
      <c r="CA482" s="328"/>
    </row>
    <row r="483" spans="1:79" ht="15.75" customHeight="1">
      <c r="A483" s="328"/>
      <c r="B483" s="328"/>
      <c r="C483" s="328"/>
      <c r="D483" s="328"/>
      <c r="E483" s="328"/>
      <c r="F483" s="328"/>
      <c r="G483" s="328"/>
      <c r="H483" s="328"/>
      <c r="I483" s="328"/>
      <c r="J483" s="328"/>
      <c r="K483" s="328"/>
      <c r="L483" s="328"/>
      <c r="M483" s="328"/>
      <c r="N483" s="328"/>
      <c r="O483" s="328"/>
      <c r="P483" s="328"/>
      <c r="Q483" s="328"/>
      <c r="R483" s="328"/>
      <c r="S483" s="328"/>
      <c r="T483" s="328"/>
      <c r="U483" s="328"/>
      <c r="V483" s="328"/>
      <c r="W483" s="328"/>
      <c r="X483" s="328"/>
      <c r="Y483" s="328"/>
      <c r="Z483" s="328"/>
      <c r="AA483" s="328"/>
      <c r="AB483" s="328"/>
      <c r="AC483" s="328"/>
      <c r="AD483" s="328"/>
      <c r="AE483" s="328"/>
      <c r="AF483" s="328"/>
      <c r="AG483" s="328"/>
      <c r="AH483" s="328"/>
      <c r="AI483" s="328"/>
      <c r="AJ483" s="328"/>
      <c r="AK483" s="328"/>
      <c r="AL483" s="328"/>
      <c r="AM483" s="328"/>
      <c r="AN483" s="328"/>
      <c r="AO483" s="328"/>
      <c r="AP483" s="328"/>
      <c r="AQ483" s="328"/>
      <c r="AR483" s="328"/>
      <c r="AS483" s="328"/>
      <c r="AT483" s="328"/>
      <c r="AU483" s="328"/>
      <c r="AV483" s="328"/>
      <c r="AW483" s="328"/>
      <c r="AX483" s="328"/>
      <c r="AY483" s="328"/>
      <c r="AZ483" s="328"/>
      <c r="BA483" s="328"/>
      <c r="BB483" s="328"/>
      <c r="BC483" s="328"/>
      <c r="BD483" s="328"/>
      <c r="BE483" s="328"/>
      <c r="BF483" s="328"/>
      <c r="BG483" s="328"/>
      <c r="BH483" s="328"/>
      <c r="BI483" s="328"/>
      <c r="BJ483" s="328"/>
      <c r="BK483" s="328"/>
      <c r="BL483" s="328"/>
      <c r="BM483" s="328"/>
      <c r="BN483" s="328"/>
      <c r="BO483" s="328"/>
      <c r="BP483" s="328"/>
      <c r="BQ483" s="328"/>
      <c r="BR483" s="328"/>
      <c r="BS483" s="328"/>
      <c r="BT483" s="328"/>
      <c r="BU483" s="332"/>
      <c r="BV483" s="333"/>
      <c r="BW483" s="328"/>
      <c r="BX483" s="328"/>
      <c r="BY483" s="328"/>
      <c r="BZ483" s="328"/>
      <c r="CA483" s="328"/>
    </row>
    <row r="484" spans="1:79" ht="15.75" customHeight="1">
      <c r="A484" s="328"/>
      <c r="B484" s="328"/>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c r="BS484" s="328"/>
      <c r="BT484" s="328"/>
      <c r="BU484" s="332"/>
      <c r="BV484" s="333"/>
      <c r="BW484" s="328"/>
      <c r="BX484" s="328"/>
      <c r="BY484" s="328"/>
      <c r="BZ484" s="328"/>
      <c r="CA484" s="328"/>
    </row>
    <row r="485" spans="1:79" ht="15.75" customHeight="1">
      <c r="A485" s="328"/>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328"/>
      <c r="AE485" s="328"/>
      <c r="AF485" s="328"/>
      <c r="AG485" s="328"/>
      <c r="AH485" s="328"/>
      <c r="AI485" s="328"/>
      <c r="AJ485" s="328"/>
      <c r="AK485" s="328"/>
      <c r="AL485" s="328"/>
      <c r="AM485" s="328"/>
      <c r="AN485" s="328"/>
      <c r="AO485" s="328"/>
      <c r="AP485" s="328"/>
      <c r="AQ485" s="328"/>
      <c r="AR485" s="328"/>
      <c r="AS485" s="328"/>
      <c r="AT485" s="328"/>
      <c r="AU485" s="328"/>
      <c r="AV485" s="328"/>
      <c r="AW485" s="328"/>
      <c r="AX485" s="328"/>
      <c r="AY485" s="328"/>
      <c r="AZ485" s="328"/>
      <c r="BA485" s="328"/>
      <c r="BB485" s="328"/>
      <c r="BC485" s="328"/>
      <c r="BD485" s="328"/>
      <c r="BE485" s="328"/>
      <c r="BF485" s="328"/>
      <c r="BG485" s="328"/>
      <c r="BH485" s="328"/>
      <c r="BI485" s="328"/>
      <c r="BJ485" s="328"/>
      <c r="BK485" s="328"/>
      <c r="BL485" s="328"/>
      <c r="BM485" s="328"/>
      <c r="BN485" s="328"/>
      <c r="BO485" s="328"/>
      <c r="BP485" s="328"/>
      <c r="BQ485" s="328"/>
      <c r="BR485" s="328"/>
      <c r="BS485" s="328"/>
      <c r="BT485" s="328"/>
      <c r="BU485" s="332"/>
      <c r="BV485" s="333"/>
      <c r="BW485" s="328"/>
      <c r="BX485" s="328"/>
      <c r="BY485" s="328"/>
      <c r="BZ485" s="328"/>
      <c r="CA485" s="328"/>
    </row>
    <row r="486" spans="1:79" ht="15.75" customHeight="1">
      <c r="A486" s="328"/>
      <c r="B486" s="328"/>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c r="BS486" s="328"/>
      <c r="BT486" s="328"/>
      <c r="BU486" s="332"/>
      <c r="BV486" s="333"/>
      <c r="BW486" s="328"/>
      <c r="BX486" s="328"/>
      <c r="BY486" s="328"/>
      <c r="BZ486" s="328"/>
      <c r="CA486" s="328"/>
    </row>
    <row r="487" spans="1:79" ht="15.75" customHeight="1">
      <c r="A487" s="328"/>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328"/>
      <c r="AF487" s="328"/>
      <c r="AG487" s="328"/>
      <c r="AH487" s="328"/>
      <c r="AI487" s="328"/>
      <c r="AJ487" s="328"/>
      <c r="AK487" s="328"/>
      <c r="AL487" s="328"/>
      <c r="AM487" s="328"/>
      <c r="AN487" s="328"/>
      <c r="AO487" s="328"/>
      <c r="AP487" s="328"/>
      <c r="AQ487" s="328"/>
      <c r="AR487" s="328"/>
      <c r="AS487" s="328"/>
      <c r="AT487" s="328"/>
      <c r="AU487" s="328"/>
      <c r="AV487" s="328"/>
      <c r="AW487" s="328"/>
      <c r="AX487" s="328"/>
      <c r="AY487" s="328"/>
      <c r="AZ487" s="328"/>
      <c r="BA487" s="328"/>
      <c r="BB487" s="328"/>
      <c r="BC487" s="328"/>
      <c r="BD487" s="328"/>
      <c r="BE487" s="328"/>
      <c r="BF487" s="328"/>
      <c r="BG487" s="328"/>
      <c r="BH487" s="328"/>
      <c r="BI487" s="328"/>
      <c r="BJ487" s="328"/>
      <c r="BK487" s="328"/>
      <c r="BL487" s="328"/>
      <c r="BM487" s="328"/>
      <c r="BN487" s="328"/>
      <c r="BO487" s="328"/>
      <c r="BP487" s="328"/>
      <c r="BQ487" s="328"/>
      <c r="BR487" s="328"/>
      <c r="BS487" s="328"/>
      <c r="BT487" s="328"/>
      <c r="BU487" s="332"/>
      <c r="BV487" s="333"/>
      <c r="BW487" s="328"/>
      <c r="BX487" s="328"/>
      <c r="BY487" s="328"/>
      <c r="BZ487" s="328"/>
      <c r="CA487" s="328"/>
    </row>
    <row r="488" spans="1:79" ht="15.75" customHeight="1">
      <c r="A488" s="328"/>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328"/>
      <c r="AE488" s="328"/>
      <c r="AF488" s="328"/>
      <c r="AG488" s="328"/>
      <c r="AH488" s="328"/>
      <c r="AI488" s="328"/>
      <c r="AJ488" s="328"/>
      <c r="AK488" s="328"/>
      <c r="AL488" s="328"/>
      <c r="AM488" s="328"/>
      <c r="AN488" s="328"/>
      <c r="AO488" s="328"/>
      <c r="AP488" s="328"/>
      <c r="AQ488" s="328"/>
      <c r="AR488" s="328"/>
      <c r="AS488" s="328"/>
      <c r="AT488" s="328"/>
      <c r="AU488" s="328"/>
      <c r="AV488" s="328"/>
      <c r="AW488" s="328"/>
      <c r="AX488" s="328"/>
      <c r="AY488" s="328"/>
      <c r="AZ488" s="328"/>
      <c r="BA488" s="328"/>
      <c r="BB488" s="328"/>
      <c r="BC488" s="328"/>
      <c r="BD488" s="328"/>
      <c r="BE488" s="328"/>
      <c r="BF488" s="328"/>
      <c r="BG488" s="328"/>
      <c r="BH488" s="328"/>
      <c r="BI488" s="328"/>
      <c r="BJ488" s="328"/>
      <c r="BK488" s="328"/>
      <c r="BL488" s="328"/>
      <c r="BM488" s="328"/>
      <c r="BN488" s="328"/>
      <c r="BO488" s="328"/>
      <c r="BP488" s="328"/>
      <c r="BQ488" s="328"/>
      <c r="BR488" s="328"/>
      <c r="BS488" s="328"/>
      <c r="BT488" s="328"/>
      <c r="BU488" s="332"/>
      <c r="BV488" s="333"/>
      <c r="BW488" s="328"/>
      <c r="BX488" s="328"/>
      <c r="BY488" s="328"/>
      <c r="BZ488" s="328"/>
      <c r="CA488" s="328"/>
    </row>
    <row r="489" spans="1:79" ht="15.75" customHeight="1">
      <c r="A489" s="328"/>
      <c r="B489" s="328"/>
      <c r="C489" s="328"/>
      <c r="D489" s="328"/>
      <c r="E489" s="328"/>
      <c r="F489" s="328"/>
      <c r="G489" s="328"/>
      <c r="H489" s="328"/>
      <c r="I489" s="328"/>
      <c r="J489" s="328"/>
      <c r="K489" s="328"/>
      <c r="L489" s="328"/>
      <c r="M489" s="328"/>
      <c r="N489" s="328"/>
      <c r="O489" s="328"/>
      <c r="P489" s="328"/>
      <c r="Q489" s="328"/>
      <c r="R489" s="328"/>
      <c r="S489" s="328"/>
      <c r="T489" s="328"/>
      <c r="U489" s="328"/>
      <c r="V489" s="328"/>
      <c r="W489" s="328"/>
      <c r="X489" s="328"/>
      <c r="Y489" s="328"/>
      <c r="Z489" s="328"/>
      <c r="AA489" s="328"/>
      <c r="AB489" s="328"/>
      <c r="AC489" s="328"/>
      <c r="AD489" s="328"/>
      <c r="AE489" s="328"/>
      <c r="AF489" s="328"/>
      <c r="AG489" s="328"/>
      <c r="AH489" s="328"/>
      <c r="AI489" s="328"/>
      <c r="AJ489" s="328"/>
      <c r="AK489" s="328"/>
      <c r="AL489" s="328"/>
      <c r="AM489" s="328"/>
      <c r="AN489" s="328"/>
      <c r="AO489" s="328"/>
      <c r="AP489" s="328"/>
      <c r="AQ489" s="328"/>
      <c r="AR489" s="328"/>
      <c r="AS489" s="328"/>
      <c r="AT489" s="328"/>
      <c r="AU489" s="328"/>
      <c r="AV489" s="328"/>
      <c r="AW489" s="328"/>
      <c r="AX489" s="328"/>
      <c r="AY489" s="328"/>
      <c r="AZ489" s="328"/>
      <c r="BA489" s="328"/>
      <c r="BB489" s="328"/>
      <c r="BC489" s="328"/>
      <c r="BD489" s="328"/>
      <c r="BE489" s="328"/>
      <c r="BF489" s="328"/>
      <c r="BG489" s="328"/>
      <c r="BH489" s="328"/>
      <c r="BI489" s="328"/>
      <c r="BJ489" s="328"/>
      <c r="BK489" s="328"/>
      <c r="BL489" s="328"/>
      <c r="BM489" s="328"/>
      <c r="BN489" s="328"/>
      <c r="BO489" s="328"/>
      <c r="BP489" s="328"/>
      <c r="BQ489" s="328"/>
      <c r="BR489" s="328"/>
      <c r="BS489" s="328"/>
      <c r="BT489" s="328"/>
      <c r="BU489" s="332"/>
      <c r="BV489" s="333"/>
      <c r="BW489" s="328"/>
      <c r="BX489" s="328"/>
      <c r="BY489" s="328"/>
      <c r="BZ489" s="328"/>
      <c r="CA489" s="328"/>
    </row>
    <row r="490" spans="1:79" ht="15.75" customHeight="1">
      <c r="A490" s="328"/>
      <c r="B490" s="328"/>
      <c r="C490" s="328"/>
      <c r="D490" s="328"/>
      <c r="E490" s="328"/>
      <c r="F490" s="328"/>
      <c r="G490" s="328"/>
      <c r="H490" s="328"/>
      <c r="I490" s="328"/>
      <c r="J490" s="328"/>
      <c r="K490" s="328"/>
      <c r="L490" s="328"/>
      <c r="M490" s="328"/>
      <c r="N490" s="328"/>
      <c r="O490" s="328"/>
      <c r="P490" s="328"/>
      <c r="Q490" s="328"/>
      <c r="R490" s="328"/>
      <c r="S490" s="328"/>
      <c r="T490" s="328"/>
      <c r="U490" s="328"/>
      <c r="V490" s="328"/>
      <c r="W490" s="328"/>
      <c r="X490" s="328"/>
      <c r="Y490" s="328"/>
      <c r="Z490" s="328"/>
      <c r="AA490" s="328"/>
      <c r="AB490" s="328"/>
      <c r="AC490" s="328"/>
      <c r="AD490" s="328"/>
      <c r="AE490" s="328"/>
      <c r="AF490" s="328"/>
      <c r="AG490" s="328"/>
      <c r="AH490" s="328"/>
      <c r="AI490" s="328"/>
      <c r="AJ490" s="328"/>
      <c r="AK490" s="328"/>
      <c r="AL490" s="328"/>
      <c r="AM490" s="328"/>
      <c r="AN490" s="328"/>
      <c r="AO490" s="328"/>
      <c r="AP490" s="328"/>
      <c r="AQ490" s="328"/>
      <c r="AR490" s="328"/>
      <c r="AS490" s="328"/>
      <c r="AT490" s="328"/>
      <c r="AU490" s="328"/>
      <c r="AV490" s="328"/>
      <c r="AW490" s="328"/>
      <c r="AX490" s="328"/>
      <c r="AY490" s="328"/>
      <c r="AZ490" s="328"/>
      <c r="BA490" s="328"/>
      <c r="BB490" s="328"/>
      <c r="BC490" s="328"/>
      <c r="BD490" s="328"/>
      <c r="BE490" s="328"/>
      <c r="BF490" s="328"/>
      <c r="BG490" s="328"/>
      <c r="BH490" s="328"/>
      <c r="BI490" s="328"/>
      <c r="BJ490" s="328"/>
      <c r="BK490" s="328"/>
      <c r="BL490" s="328"/>
      <c r="BM490" s="328"/>
      <c r="BN490" s="328"/>
      <c r="BO490" s="328"/>
      <c r="BP490" s="328"/>
      <c r="BQ490" s="328"/>
      <c r="BR490" s="328"/>
      <c r="BS490" s="328"/>
      <c r="BT490" s="328"/>
      <c r="BU490" s="332"/>
      <c r="BV490" s="333"/>
      <c r="BW490" s="328"/>
      <c r="BX490" s="328"/>
      <c r="BY490" s="328"/>
      <c r="BZ490" s="328"/>
      <c r="CA490" s="328"/>
    </row>
    <row r="491" spans="1:79" ht="15.75" customHeight="1">
      <c r="A491" s="328"/>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328"/>
      <c r="AN491" s="328"/>
      <c r="AO491" s="328"/>
      <c r="AP491" s="328"/>
      <c r="AQ491" s="328"/>
      <c r="AR491" s="328"/>
      <c r="AS491" s="328"/>
      <c r="AT491" s="328"/>
      <c r="AU491" s="328"/>
      <c r="AV491" s="328"/>
      <c r="AW491" s="328"/>
      <c r="AX491" s="328"/>
      <c r="AY491" s="328"/>
      <c r="AZ491" s="328"/>
      <c r="BA491" s="328"/>
      <c r="BB491" s="328"/>
      <c r="BC491" s="328"/>
      <c r="BD491" s="328"/>
      <c r="BE491" s="328"/>
      <c r="BF491" s="328"/>
      <c r="BG491" s="328"/>
      <c r="BH491" s="328"/>
      <c r="BI491" s="328"/>
      <c r="BJ491" s="328"/>
      <c r="BK491" s="328"/>
      <c r="BL491" s="328"/>
      <c r="BM491" s="328"/>
      <c r="BN491" s="328"/>
      <c r="BO491" s="328"/>
      <c r="BP491" s="328"/>
      <c r="BQ491" s="328"/>
      <c r="BR491" s="328"/>
      <c r="BS491" s="328"/>
      <c r="BT491" s="328"/>
      <c r="BU491" s="332"/>
      <c r="BV491" s="333"/>
      <c r="BW491" s="328"/>
      <c r="BX491" s="328"/>
      <c r="BY491" s="328"/>
      <c r="BZ491" s="328"/>
      <c r="CA491" s="328"/>
    </row>
    <row r="492" spans="1:79" ht="15.75" customHeight="1">
      <c r="A492" s="328"/>
      <c r="B492" s="328"/>
      <c r="C492" s="328"/>
      <c r="D492" s="328"/>
      <c r="E492" s="328"/>
      <c r="F492" s="328"/>
      <c r="G492" s="328"/>
      <c r="H492" s="328"/>
      <c r="I492" s="328"/>
      <c r="J492" s="328"/>
      <c r="K492" s="328"/>
      <c r="L492" s="328"/>
      <c r="M492" s="328"/>
      <c r="N492" s="328"/>
      <c r="O492" s="328"/>
      <c r="P492" s="328"/>
      <c r="Q492" s="328"/>
      <c r="R492" s="328"/>
      <c r="S492" s="328"/>
      <c r="T492" s="328"/>
      <c r="U492" s="328"/>
      <c r="V492" s="328"/>
      <c r="W492" s="328"/>
      <c r="X492" s="328"/>
      <c r="Y492" s="328"/>
      <c r="Z492" s="328"/>
      <c r="AA492" s="328"/>
      <c r="AB492" s="328"/>
      <c r="AC492" s="328"/>
      <c r="AD492" s="328"/>
      <c r="AE492" s="328"/>
      <c r="AF492" s="328"/>
      <c r="AG492" s="328"/>
      <c r="AH492" s="328"/>
      <c r="AI492" s="328"/>
      <c r="AJ492" s="328"/>
      <c r="AK492" s="328"/>
      <c r="AL492" s="328"/>
      <c r="AM492" s="328"/>
      <c r="AN492" s="328"/>
      <c r="AO492" s="328"/>
      <c r="AP492" s="328"/>
      <c r="AQ492" s="328"/>
      <c r="AR492" s="328"/>
      <c r="AS492" s="328"/>
      <c r="AT492" s="328"/>
      <c r="AU492" s="328"/>
      <c r="AV492" s="328"/>
      <c r="AW492" s="328"/>
      <c r="AX492" s="328"/>
      <c r="AY492" s="328"/>
      <c r="AZ492" s="328"/>
      <c r="BA492" s="328"/>
      <c r="BB492" s="328"/>
      <c r="BC492" s="328"/>
      <c r="BD492" s="328"/>
      <c r="BE492" s="328"/>
      <c r="BF492" s="328"/>
      <c r="BG492" s="328"/>
      <c r="BH492" s="328"/>
      <c r="BI492" s="328"/>
      <c r="BJ492" s="328"/>
      <c r="BK492" s="328"/>
      <c r="BL492" s="328"/>
      <c r="BM492" s="328"/>
      <c r="BN492" s="328"/>
      <c r="BO492" s="328"/>
      <c r="BP492" s="328"/>
      <c r="BQ492" s="328"/>
      <c r="BR492" s="328"/>
      <c r="BS492" s="328"/>
      <c r="BT492" s="328"/>
      <c r="BU492" s="332"/>
      <c r="BV492" s="333"/>
      <c r="BW492" s="328"/>
      <c r="BX492" s="328"/>
      <c r="BY492" s="328"/>
      <c r="BZ492" s="328"/>
      <c r="CA492" s="328"/>
    </row>
    <row r="493" spans="1:79" ht="15.75" customHeight="1">
      <c r="A493" s="328"/>
      <c r="B493" s="328"/>
      <c r="C493" s="328"/>
      <c r="D493" s="328"/>
      <c r="E493" s="328"/>
      <c r="F493" s="328"/>
      <c r="G493" s="328"/>
      <c r="H493" s="328"/>
      <c r="I493" s="328"/>
      <c r="J493" s="328"/>
      <c r="K493" s="328"/>
      <c r="L493" s="328"/>
      <c r="M493" s="328"/>
      <c r="N493" s="328"/>
      <c r="O493" s="328"/>
      <c r="P493" s="328"/>
      <c r="Q493" s="328"/>
      <c r="R493" s="328"/>
      <c r="S493" s="328"/>
      <c r="T493" s="328"/>
      <c r="U493" s="328"/>
      <c r="V493" s="328"/>
      <c r="W493" s="328"/>
      <c r="X493" s="328"/>
      <c r="Y493" s="328"/>
      <c r="Z493" s="328"/>
      <c r="AA493" s="328"/>
      <c r="AB493" s="328"/>
      <c r="AC493" s="328"/>
      <c r="AD493" s="328"/>
      <c r="AE493" s="328"/>
      <c r="AF493" s="328"/>
      <c r="AG493" s="328"/>
      <c r="AH493" s="328"/>
      <c r="AI493" s="328"/>
      <c r="AJ493" s="328"/>
      <c r="AK493" s="328"/>
      <c r="AL493" s="328"/>
      <c r="AM493" s="328"/>
      <c r="AN493" s="328"/>
      <c r="AO493" s="328"/>
      <c r="AP493" s="328"/>
      <c r="AQ493" s="328"/>
      <c r="AR493" s="328"/>
      <c r="AS493" s="328"/>
      <c r="AT493" s="328"/>
      <c r="AU493" s="328"/>
      <c r="AV493" s="328"/>
      <c r="AW493" s="328"/>
      <c r="AX493" s="328"/>
      <c r="AY493" s="328"/>
      <c r="AZ493" s="328"/>
      <c r="BA493" s="328"/>
      <c r="BB493" s="328"/>
      <c r="BC493" s="328"/>
      <c r="BD493" s="328"/>
      <c r="BE493" s="328"/>
      <c r="BF493" s="328"/>
      <c r="BG493" s="328"/>
      <c r="BH493" s="328"/>
      <c r="BI493" s="328"/>
      <c r="BJ493" s="328"/>
      <c r="BK493" s="328"/>
      <c r="BL493" s="328"/>
      <c r="BM493" s="328"/>
      <c r="BN493" s="328"/>
      <c r="BO493" s="328"/>
      <c r="BP493" s="328"/>
      <c r="BQ493" s="328"/>
      <c r="BR493" s="328"/>
      <c r="BS493" s="328"/>
      <c r="BT493" s="328"/>
      <c r="BU493" s="332"/>
      <c r="BV493" s="333"/>
      <c r="BW493" s="328"/>
      <c r="BX493" s="328"/>
      <c r="BY493" s="328"/>
      <c r="BZ493" s="328"/>
      <c r="CA493" s="328"/>
    </row>
    <row r="494" spans="1:79" ht="15.75" customHeight="1">
      <c r="A494" s="328"/>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328"/>
      <c r="AE494" s="328"/>
      <c r="AF494" s="328"/>
      <c r="AG494" s="328"/>
      <c r="AH494" s="328"/>
      <c r="AI494" s="328"/>
      <c r="AJ494" s="328"/>
      <c r="AK494" s="328"/>
      <c r="AL494" s="328"/>
      <c r="AM494" s="328"/>
      <c r="AN494" s="328"/>
      <c r="AO494" s="328"/>
      <c r="AP494" s="328"/>
      <c r="AQ494" s="328"/>
      <c r="AR494" s="328"/>
      <c r="AS494" s="328"/>
      <c r="AT494" s="328"/>
      <c r="AU494" s="328"/>
      <c r="AV494" s="328"/>
      <c r="AW494" s="328"/>
      <c r="AX494" s="328"/>
      <c r="AY494" s="328"/>
      <c r="AZ494" s="328"/>
      <c r="BA494" s="328"/>
      <c r="BB494" s="328"/>
      <c r="BC494" s="328"/>
      <c r="BD494" s="328"/>
      <c r="BE494" s="328"/>
      <c r="BF494" s="328"/>
      <c r="BG494" s="328"/>
      <c r="BH494" s="328"/>
      <c r="BI494" s="328"/>
      <c r="BJ494" s="328"/>
      <c r="BK494" s="328"/>
      <c r="BL494" s="328"/>
      <c r="BM494" s="328"/>
      <c r="BN494" s="328"/>
      <c r="BO494" s="328"/>
      <c r="BP494" s="328"/>
      <c r="BQ494" s="328"/>
      <c r="BR494" s="328"/>
      <c r="BS494" s="328"/>
      <c r="BT494" s="328"/>
      <c r="BU494" s="332"/>
      <c r="BV494" s="333"/>
      <c r="BW494" s="328"/>
      <c r="BX494" s="328"/>
      <c r="BY494" s="328"/>
      <c r="BZ494" s="328"/>
      <c r="CA494" s="328"/>
    </row>
    <row r="495" spans="1:79" ht="15.75" customHeight="1">
      <c r="A495" s="328"/>
      <c r="B495" s="328"/>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c r="BS495" s="328"/>
      <c r="BT495" s="328"/>
      <c r="BU495" s="332"/>
      <c r="BV495" s="333"/>
      <c r="BW495" s="328"/>
      <c r="BX495" s="328"/>
      <c r="BY495" s="328"/>
      <c r="BZ495" s="328"/>
      <c r="CA495" s="328"/>
    </row>
    <row r="496" spans="1:79" ht="15.75" customHeight="1">
      <c r="A496" s="328"/>
      <c r="B496" s="328"/>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c r="BS496" s="328"/>
      <c r="BT496" s="328"/>
      <c r="BU496" s="332"/>
      <c r="BV496" s="333"/>
      <c r="BW496" s="328"/>
      <c r="BX496" s="328"/>
      <c r="BY496" s="328"/>
      <c r="BZ496" s="328"/>
      <c r="CA496" s="328"/>
    </row>
    <row r="497" spans="1:79" ht="15.75" customHeight="1">
      <c r="A497" s="328"/>
      <c r="B497" s="328"/>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c r="BS497" s="328"/>
      <c r="BT497" s="328"/>
      <c r="BU497" s="332"/>
      <c r="BV497" s="333"/>
      <c r="BW497" s="328"/>
      <c r="BX497" s="328"/>
      <c r="BY497" s="328"/>
      <c r="BZ497" s="328"/>
      <c r="CA497" s="328"/>
    </row>
    <row r="498" spans="1:79" ht="15.75" customHeight="1">
      <c r="A498" s="328"/>
      <c r="B498" s="328"/>
      <c r="C498" s="328"/>
      <c r="D498" s="328"/>
      <c r="E498" s="328"/>
      <c r="F498" s="328"/>
      <c r="G498" s="328"/>
      <c r="H498" s="328"/>
      <c r="I498" s="328"/>
      <c r="J498" s="328"/>
      <c r="K498" s="328"/>
      <c r="L498" s="328"/>
      <c r="M498" s="328"/>
      <c r="N498" s="328"/>
      <c r="O498" s="328"/>
      <c r="P498" s="328"/>
      <c r="Q498" s="328"/>
      <c r="R498" s="328"/>
      <c r="S498" s="328"/>
      <c r="T498" s="328"/>
      <c r="U498" s="328"/>
      <c r="V498" s="328"/>
      <c r="W498" s="328"/>
      <c r="X498" s="328"/>
      <c r="Y498" s="328"/>
      <c r="Z498" s="328"/>
      <c r="AA498" s="328"/>
      <c r="AB498" s="328"/>
      <c r="AC498" s="328"/>
      <c r="AD498" s="328"/>
      <c r="AE498" s="328"/>
      <c r="AF498" s="328"/>
      <c r="AG498" s="328"/>
      <c r="AH498" s="328"/>
      <c r="AI498" s="328"/>
      <c r="AJ498" s="328"/>
      <c r="AK498" s="328"/>
      <c r="AL498" s="328"/>
      <c r="AM498" s="328"/>
      <c r="AN498" s="328"/>
      <c r="AO498" s="328"/>
      <c r="AP498" s="328"/>
      <c r="AQ498" s="328"/>
      <c r="AR498" s="328"/>
      <c r="AS498" s="328"/>
      <c r="AT498" s="328"/>
      <c r="AU498" s="328"/>
      <c r="AV498" s="328"/>
      <c r="AW498" s="328"/>
      <c r="AX498" s="328"/>
      <c r="AY498" s="328"/>
      <c r="AZ498" s="328"/>
      <c r="BA498" s="328"/>
      <c r="BB498" s="328"/>
      <c r="BC498" s="328"/>
      <c r="BD498" s="328"/>
      <c r="BE498" s="328"/>
      <c r="BF498" s="328"/>
      <c r="BG498" s="328"/>
      <c r="BH498" s="328"/>
      <c r="BI498" s="328"/>
      <c r="BJ498" s="328"/>
      <c r="BK498" s="328"/>
      <c r="BL498" s="328"/>
      <c r="BM498" s="328"/>
      <c r="BN498" s="328"/>
      <c r="BO498" s="328"/>
      <c r="BP498" s="328"/>
      <c r="BQ498" s="328"/>
      <c r="BR498" s="328"/>
      <c r="BS498" s="328"/>
      <c r="BT498" s="328"/>
      <c r="BU498" s="332"/>
      <c r="BV498" s="333"/>
      <c r="BW498" s="328"/>
      <c r="BX498" s="328"/>
      <c r="BY498" s="328"/>
      <c r="BZ498" s="328"/>
      <c r="CA498" s="328"/>
    </row>
    <row r="499" spans="1:79" ht="15.75" customHeight="1">
      <c r="A499" s="328"/>
      <c r="B499" s="328"/>
      <c r="C499" s="328"/>
      <c r="D499" s="328"/>
      <c r="E499" s="328"/>
      <c r="F499" s="328"/>
      <c r="G499" s="328"/>
      <c r="H499" s="328"/>
      <c r="I499" s="328"/>
      <c r="J499" s="328"/>
      <c r="K499" s="328"/>
      <c r="L499" s="328"/>
      <c r="M499" s="328"/>
      <c r="N499" s="328"/>
      <c r="O499" s="328"/>
      <c r="P499" s="328"/>
      <c r="Q499" s="328"/>
      <c r="R499" s="328"/>
      <c r="S499" s="328"/>
      <c r="T499" s="328"/>
      <c r="U499" s="328"/>
      <c r="V499" s="328"/>
      <c r="W499" s="328"/>
      <c r="X499" s="328"/>
      <c r="Y499" s="328"/>
      <c r="Z499" s="328"/>
      <c r="AA499" s="328"/>
      <c r="AB499" s="328"/>
      <c r="AC499" s="328"/>
      <c r="AD499" s="328"/>
      <c r="AE499" s="328"/>
      <c r="AF499" s="328"/>
      <c r="AG499" s="328"/>
      <c r="AH499" s="328"/>
      <c r="AI499" s="328"/>
      <c r="AJ499" s="328"/>
      <c r="AK499" s="328"/>
      <c r="AL499" s="328"/>
      <c r="AM499" s="328"/>
      <c r="AN499" s="328"/>
      <c r="AO499" s="328"/>
      <c r="AP499" s="328"/>
      <c r="AQ499" s="328"/>
      <c r="AR499" s="328"/>
      <c r="AS499" s="328"/>
      <c r="AT499" s="328"/>
      <c r="AU499" s="328"/>
      <c r="AV499" s="328"/>
      <c r="AW499" s="328"/>
      <c r="AX499" s="328"/>
      <c r="AY499" s="328"/>
      <c r="AZ499" s="328"/>
      <c r="BA499" s="328"/>
      <c r="BB499" s="328"/>
      <c r="BC499" s="328"/>
      <c r="BD499" s="328"/>
      <c r="BE499" s="328"/>
      <c r="BF499" s="328"/>
      <c r="BG499" s="328"/>
      <c r="BH499" s="328"/>
      <c r="BI499" s="328"/>
      <c r="BJ499" s="328"/>
      <c r="BK499" s="328"/>
      <c r="BL499" s="328"/>
      <c r="BM499" s="328"/>
      <c r="BN499" s="328"/>
      <c r="BO499" s="328"/>
      <c r="BP499" s="328"/>
      <c r="BQ499" s="328"/>
      <c r="BR499" s="328"/>
      <c r="BS499" s="328"/>
      <c r="BT499" s="328"/>
      <c r="BU499" s="332"/>
      <c r="BV499" s="333"/>
      <c r="BW499" s="328"/>
      <c r="BX499" s="328"/>
      <c r="BY499" s="328"/>
      <c r="BZ499" s="328"/>
      <c r="CA499" s="328"/>
    </row>
    <row r="500" spans="1:79" ht="15.75" customHeight="1">
      <c r="A500" s="328"/>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328"/>
      <c r="AF500" s="328"/>
      <c r="AG500" s="328"/>
      <c r="AH500" s="328"/>
      <c r="AI500" s="328"/>
      <c r="AJ500" s="328"/>
      <c r="AK500" s="328"/>
      <c r="AL500" s="328"/>
      <c r="AM500" s="328"/>
      <c r="AN500" s="328"/>
      <c r="AO500" s="328"/>
      <c r="AP500" s="328"/>
      <c r="AQ500" s="328"/>
      <c r="AR500" s="328"/>
      <c r="AS500" s="328"/>
      <c r="AT500" s="328"/>
      <c r="AU500" s="328"/>
      <c r="AV500" s="328"/>
      <c r="AW500" s="328"/>
      <c r="AX500" s="328"/>
      <c r="AY500" s="328"/>
      <c r="AZ500" s="328"/>
      <c r="BA500" s="328"/>
      <c r="BB500" s="328"/>
      <c r="BC500" s="328"/>
      <c r="BD500" s="328"/>
      <c r="BE500" s="328"/>
      <c r="BF500" s="328"/>
      <c r="BG500" s="328"/>
      <c r="BH500" s="328"/>
      <c r="BI500" s="328"/>
      <c r="BJ500" s="328"/>
      <c r="BK500" s="328"/>
      <c r="BL500" s="328"/>
      <c r="BM500" s="328"/>
      <c r="BN500" s="328"/>
      <c r="BO500" s="328"/>
      <c r="BP500" s="328"/>
      <c r="BQ500" s="328"/>
      <c r="BR500" s="328"/>
      <c r="BS500" s="328"/>
      <c r="BT500" s="328"/>
      <c r="BU500" s="332"/>
      <c r="BV500" s="333"/>
      <c r="BW500" s="328"/>
      <c r="BX500" s="328"/>
      <c r="BY500" s="328"/>
      <c r="BZ500" s="328"/>
      <c r="CA500" s="328"/>
    </row>
    <row r="501" spans="1:79" ht="15.75" customHeight="1">
      <c r="A501" s="328"/>
      <c r="B501" s="328"/>
      <c r="C501" s="328"/>
      <c r="D501" s="328"/>
      <c r="E501" s="328"/>
      <c r="F501" s="328"/>
      <c r="G501" s="328"/>
      <c r="H501" s="328"/>
      <c r="I501" s="328"/>
      <c r="J501" s="328"/>
      <c r="K501" s="328"/>
      <c r="L501" s="328"/>
      <c r="M501" s="328"/>
      <c r="N501" s="328"/>
      <c r="O501" s="328"/>
      <c r="P501" s="328"/>
      <c r="Q501" s="328"/>
      <c r="R501" s="328"/>
      <c r="S501" s="328"/>
      <c r="T501" s="328"/>
      <c r="U501" s="328"/>
      <c r="V501" s="328"/>
      <c r="W501" s="328"/>
      <c r="X501" s="328"/>
      <c r="Y501" s="328"/>
      <c r="Z501" s="328"/>
      <c r="AA501" s="328"/>
      <c r="AB501" s="328"/>
      <c r="AC501" s="328"/>
      <c r="AD501" s="328"/>
      <c r="AE501" s="328"/>
      <c r="AF501" s="328"/>
      <c r="AG501" s="328"/>
      <c r="AH501" s="328"/>
      <c r="AI501" s="328"/>
      <c r="AJ501" s="328"/>
      <c r="AK501" s="328"/>
      <c r="AL501" s="328"/>
      <c r="AM501" s="328"/>
      <c r="AN501" s="328"/>
      <c r="AO501" s="328"/>
      <c r="AP501" s="328"/>
      <c r="AQ501" s="328"/>
      <c r="AR501" s="328"/>
      <c r="AS501" s="328"/>
      <c r="AT501" s="328"/>
      <c r="AU501" s="328"/>
      <c r="AV501" s="328"/>
      <c r="AW501" s="328"/>
      <c r="AX501" s="328"/>
      <c r="AY501" s="328"/>
      <c r="AZ501" s="328"/>
      <c r="BA501" s="328"/>
      <c r="BB501" s="328"/>
      <c r="BC501" s="328"/>
      <c r="BD501" s="328"/>
      <c r="BE501" s="328"/>
      <c r="BF501" s="328"/>
      <c r="BG501" s="328"/>
      <c r="BH501" s="328"/>
      <c r="BI501" s="328"/>
      <c r="BJ501" s="328"/>
      <c r="BK501" s="328"/>
      <c r="BL501" s="328"/>
      <c r="BM501" s="328"/>
      <c r="BN501" s="328"/>
      <c r="BO501" s="328"/>
      <c r="BP501" s="328"/>
      <c r="BQ501" s="328"/>
      <c r="BR501" s="328"/>
      <c r="BS501" s="328"/>
      <c r="BT501" s="328"/>
      <c r="BU501" s="332"/>
      <c r="BV501" s="333"/>
      <c r="BW501" s="328"/>
      <c r="BX501" s="328"/>
      <c r="BY501" s="328"/>
      <c r="BZ501" s="328"/>
      <c r="CA501" s="328"/>
    </row>
    <row r="502" spans="1:79" ht="15.75" customHeight="1">
      <c r="A502" s="328"/>
      <c r="B502" s="328"/>
      <c r="C502" s="328"/>
      <c r="D502" s="328"/>
      <c r="E502" s="328"/>
      <c r="F502" s="328"/>
      <c r="G502" s="328"/>
      <c r="H502" s="328"/>
      <c r="I502" s="328"/>
      <c r="J502" s="328"/>
      <c r="K502" s="328"/>
      <c r="L502" s="328"/>
      <c r="M502" s="328"/>
      <c r="N502" s="328"/>
      <c r="O502" s="328"/>
      <c r="P502" s="328"/>
      <c r="Q502" s="328"/>
      <c r="R502" s="328"/>
      <c r="S502" s="328"/>
      <c r="T502" s="328"/>
      <c r="U502" s="328"/>
      <c r="V502" s="328"/>
      <c r="W502" s="328"/>
      <c r="X502" s="328"/>
      <c r="Y502" s="328"/>
      <c r="Z502" s="328"/>
      <c r="AA502" s="328"/>
      <c r="AB502" s="328"/>
      <c r="AC502" s="328"/>
      <c r="AD502" s="328"/>
      <c r="AE502" s="328"/>
      <c r="AF502" s="328"/>
      <c r="AG502" s="328"/>
      <c r="AH502" s="328"/>
      <c r="AI502" s="328"/>
      <c r="AJ502" s="328"/>
      <c r="AK502" s="328"/>
      <c r="AL502" s="328"/>
      <c r="AM502" s="328"/>
      <c r="AN502" s="328"/>
      <c r="AO502" s="328"/>
      <c r="AP502" s="328"/>
      <c r="AQ502" s="328"/>
      <c r="AR502" s="328"/>
      <c r="AS502" s="328"/>
      <c r="AT502" s="328"/>
      <c r="AU502" s="328"/>
      <c r="AV502" s="328"/>
      <c r="AW502" s="328"/>
      <c r="AX502" s="328"/>
      <c r="AY502" s="328"/>
      <c r="AZ502" s="328"/>
      <c r="BA502" s="328"/>
      <c r="BB502" s="328"/>
      <c r="BC502" s="328"/>
      <c r="BD502" s="328"/>
      <c r="BE502" s="328"/>
      <c r="BF502" s="328"/>
      <c r="BG502" s="328"/>
      <c r="BH502" s="328"/>
      <c r="BI502" s="328"/>
      <c r="BJ502" s="328"/>
      <c r="BK502" s="328"/>
      <c r="BL502" s="328"/>
      <c r="BM502" s="328"/>
      <c r="BN502" s="328"/>
      <c r="BO502" s="328"/>
      <c r="BP502" s="328"/>
      <c r="BQ502" s="328"/>
      <c r="BR502" s="328"/>
      <c r="BS502" s="328"/>
      <c r="BT502" s="328"/>
      <c r="BU502" s="332"/>
      <c r="BV502" s="333"/>
      <c r="BW502" s="328"/>
      <c r="BX502" s="328"/>
      <c r="BY502" s="328"/>
      <c r="BZ502" s="328"/>
      <c r="CA502" s="328"/>
    </row>
    <row r="503" spans="1:79" ht="15.75" customHeight="1">
      <c r="A503" s="328"/>
      <c r="B503" s="328"/>
      <c r="C503" s="328"/>
      <c r="D503" s="328"/>
      <c r="E503" s="328"/>
      <c r="F503" s="328"/>
      <c r="G503" s="328"/>
      <c r="H503" s="328"/>
      <c r="I503" s="328"/>
      <c r="J503" s="328"/>
      <c r="K503" s="328"/>
      <c r="L503" s="328"/>
      <c r="M503" s="328"/>
      <c r="N503" s="328"/>
      <c r="O503" s="328"/>
      <c r="P503" s="328"/>
      <c r="Q503" s="328"/>
      <c r="R503" s="328"/>
      <c r="S503" s="328"/>
      <c r="T503" s="328"/>
      <c r="U503" s="328"/>
      <c r="V503" s="328"/>
      <c r="W503" s="328"/>
      <c r="X503" s="328"/>
      <c r="Y503" s="328"/>
      <c r="Z503" s="328"/>
      <c r="AA503" s="328"/>
      <c r="AB503" s="328"/>
      <c r="AC503" s="328"/>
      <c r="AD503" s="328"/>
      <c r="AE503" s="328"/>
      <c r="AF503" s="328"/>
      <c r="AG503" s="328"/>
      <c r="AH503" s="328"/>
      <c r="AI503" s="328"/>
      <c r="AJ503" s="328"/>
      <c r="AK503" s="328"/>
      <c r="AL503" s="328"/>
      <c r="AM503" s="328"/>
      <c r="AN503" s="328"/>
      <c r="AO503" s="328"/>
      <c r="AP503" s="328"/>
      <c r="AQ503" s="328"/>
      <c r="AR503" s="328"/>
      <c r="AS503" s="328"/>
      <c r="AT503" s="328"/>
      <c r="AU503" s="328"/>
      <c r="AV503" s="328"/>
      <c r="AW503" s="328"/>
      <c r="AX503" s="328"/>
      <c r="AY503" s="328"/>
      <c r="AZ503" s="328"/>
      <c r="BA503" s="328"/>
      <c r="BB503" s="328"/>
      <c r="BC503" s="328"/>
      <c r="BD503" s="328"/>
      <c r="BE503" s="328"/>
      <c r="BF503" s="328"/>
      <c r="BG503" s="328"/>
      <c r="BH503" s="328"/>
      <c r="BI503" s="328"/>
      <c r="BJ503" s="328"/>
      <c r="BK503" s="328"/>
      <c r="BL503" s="328"/>
      <c r="BM503" s="328"/>
      <c r="BN503" s="328"/>
      <c r="BO503" s="328"/>
      <c r="BP503" s="328"/>
      <c r="BQ503" s="328"/>
      <c r="BR503" s="328"/>
      <c r="BS503" s="328"/>
      <c r="BT503" s="328"/>
      <c r="BU503" s="332"/>
      <c r="BV503" s="333"/>
      <c r="BW503" s="328"/>
      <c r="BX503" s="328"/>
      <c r="BY503" s="328"/>
      <c r="BZ503" s="328"/>
      <c r="CA503" s="328"/>
    </row>
    <row r="504" spans="1:79" ht="15.75" customHeight="1">
      <c r="A504" s="328"/>
      <c r="B504" s="328"/>
      <c r="C504" s="328"/>
      <c r="D504" s="328"/>
      <c r="E504" s="328"/>
      <c r="F504" s="328"/>
      <c r="G504" s="328"/>
      <c r="H504" s="328"/>
      <c r="I504" s="328"/>
      <c r="J504" s="328"/>
      <c r="K504" s="328"/>
      <c r="L504" s="328"/>
      <c r="M504" s="328"/>
      <c r="N504" s="328"/>
      <c r="O504" s="328"/>
      <c r="P504" s="328"/>
      <c r="Q504" s="328"/>
      <c r="R504" s="328"/>
      <c r="S504" s="328"/>
      <c r="T504" s="328"/>
      <c r="U504" s="328"/>
      <c r="V504" s="328"/>
      <c r="W504" s="328"/>
      <c r="X504" s="328"/>
      <c r="Y504" s="328"/>
      <c r="Z504" s="328"/>
      <c r="AA504" s="328"/>
      <c r="AB504" s="328"/>
      <c r="AC504" s="328"/>
      <c r="AD504" s="328"/>
      <c r="AE504" s="328"/>
      <c r="AF504" s="328"/>
      <c r="AG504" s="328"/>
      <c r="AH504" s="328"/>
      <c r="AI504" s="328"/>
      <c r="AJ504" s="328"/>
      <c r="AK504" s="328"/>
      <c r="AL504" s="328"/>
      <c r="AM504" s="328"/>
      <c r="AN504" s="328"/>
      <c r="AO504" s="328"/>
      <c r="AP504" s="328"/>
      <c r="AQ504" s="328"/>
      <c r="AR504" s="328"/>
      <c r="AS504" s="328"/>
      <c r="AT504" s="328"/>
      <c r="AU504" s="328"/>
      <c r="AV504" s="328"/>
      <c r="AW504" s="328"/>
      <c r="AX504" s="328"/>
      <c r="AY504" s="328"/>
      <c r="AZ504" s="328"/>
      <c r="BA504" s="328"/>
      <c r="BB504" s="328"/>
      <c r="BC504" s="328"/>
      <c r="BD504" s="328"/>
      <c r="BE504" s="328"/>
      <c r="BF504" s="328"/>
      <c r="BG504" s="328"/>
      <c r="BH504" s="328"/>
      <c r="BI504" s="328"/>
      <c r="BJ504" s="328"/>
      <c r="BK504" s="328"/>
      <c r="BL504" s="328"/>
      <c r="BM504" s="328"/>
      <c r="BN504" s="328"/>
      <c r="BO504" s="328"/>
      <c r="BP504" s="328"/>
      <c r="BQ504" s="328"/>
      <c r="BR504" s="328"/>
      <c r="BS504" s="328"/>
      <c r="BT504" s="328"/>
      <c r="BU504" s="332"/>
      <c r="BV504" s="333"/>
      <c r="BW504" s="328"/>
      <c r="BX504" s="328"/>
      <c r="BY504" s="328"/>
      <c r="BZ504" s="328"/>
      <c r="CA504" s="328"/>
    </row>
    <row r="505" spans="1:79" ht="15.75" customHeight="1">
      <c r="A505" s="328"/>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328"/>
      <c r="AF505" s="328"/>
      <c r="AG505" s="328"/>
      <c r="AH505" s="328"/>
      <c r="AI505" s="328"/>
      <c r="AJ505" s="328"/>
      <c r="AK505" s="328"/>
      <c r="AL505" s="328"/>
      <c r="AM505" s="328"/>
      <c r="AN505" s="328"/>
      <c r="AO505" s="328"/>
      <c r="AP505" s="328"/>
      <c r="AQ505" s="328"/>
      <c r="AR505" s="328"/>
      <c r="AS505" s="328"/>
      <c r="AT505" s="328"/>
      <c r="AU505" s="328"/>
      <c r="AV505" s="328"/>
      <c r="AW505" s="328"/>
      <c r="AX505" s="328"/>
      <c r="AY505" s="328"/>
      <c r="AZ505" s="328"/>
      <c r="BA505" s="328"/>
      <c r="BB505" s="328"/>
      <c r="BC505" s="328"/>
      <c r="BD505" s="328"/>
      <c r="BE505" s="328"/>
      <c r="BF505" s="328"/>
      <c r="BG505" s="328"/>
      <c r="BH505" s="328"/>
      <c r="BI505" s="328"/>
      <c r="BJ505" s="328"/>
      <c r="BK505" s="328"/>
      <c r="BL505" s="328"/>
      <c r="BM505" s="328"/>
      <c r="BN505" s="328"/>
      <c r="BO505" s="328"/>
      <c r="BP505" s="328"/>
      <c r="BQ505" s="328"/>
      <c r="BR505" s="328"/>
      <c r="BS505" s="328"/>
      <c r="BT505" s="328"/>
      <c r="BU505" s="332"/>
      <c r="BV505" s="333"/>
      <c r="BW505" s="328"/>
      <c r="BX505" s="328"/>
      <c r="BY505" s="328"/>
      <c r="BZ505" s="328"/>
      <c r="CA505" s="328"/>
    </row>
    <row r="506" spans="1:79" ht="15.75" customHeight="1">
      <c r="A506" s="328"/>
      <c r="B506" s="328"/>
      <c r="C506" s="328"/>
      <c r="D506" s="328"/>
      <c r="E506" s="328"/>
      <c r="F506" s="328"/>
      <c r="G506" s="328"/>
      <c r="H506" s="328"/>
      <c r="I506" s="328"/>
      <c r="J506" s="328"/>
      <c r="K506" s="328"/>
      <c r="L506" s="328"/>
      <c r="M506" s="328"/>
      <c r="N506" s="328"/>
      <c r="O506" s="328"/>
      <c r="P506" s="328"/>
      <c r="Q506" s="328"/>
      <c r="R506" s="328"/>
      <c r="S506" s="328"/>
      <c r="T506" s="328"/>
      <c r="U506" s="328"/>
      <c r="V506" s="328"/>
      <c r="W506" s="328"/>
      <c r="X506" s="328"/>
      <c r="Y506" s="328"/>
      <c r="Z506" s="328"/>
      <c r="AA506" s="328"/>
      <c r="AB506" s="328"/>
      <c r="AC506" s="328"/>
      <c r="AD506" s="328"/>
      <c r="AE506" s="328"/>
      <c r="AF506" s="328"/>
      <c r="AG506" s="328"/>
      <c r="AH506" s="328"/>
      <c r="AI506" s="328"/>
      <c r="AJ506" s="328"/>
      <c r="AK506" s="328"/>
      <c r="AL506" s="328"/>
      <c r="AM506" s="328"/>
      <c r="AN506" s="328"/>
      <c r="AO506" s="328"/>
      <c r="AP506" s="328"/>
      <c r="AQ506" s="328"/>
      <c r="AR506" s="328"/>
      <c r="AS506" s="328"/>
      <c r="AT506" s="328"/>
      <c r="AU506" s="328"/>
      <c r="AV506" s="328"/>
      <c r="AW506" s="328"/>
      <c r="AX506" s="328"/>
      <c r="AY506" s="328"/>
      <c r="AZ506" s="328"/>
      <c r="BA506" s="328"/>
      <c r="BB506" s="328"/>
      <c r="BC506" s="328"/>
      <c r="BD506" s="328"/>
      <c r="BE506" s="328"/>
      <c r="BF506" s="328"/>
      <c r="BG506" s="328"/>
      <c r="BH506" s="328"/>
      <c r="BI506" s="328"/>
      <c r="BJ506" s="328"/>
      <c r="BK506" s="328"/>
      <c r="BL506" s="328"/>
      <c r="BM506" s="328"/>
      <c r="BN506" s="328"/>
      <c r="BO506" s="328"/>
      <c r="BP506" s="328"/>
      <c r="BQ506" s="328"/>
      <c r="BR506" s="328"/>
      <c r="BS506" s="328"/>
      <c r="BT506" s="328"/>
      <c r="BU506" s="332"/>
      <c r="BV506" s="333"/>
      <c r="BW506" s="328"/>
      <c r="BX506" s="328"/>
      <c r="BY506" s="328"/>
      <c r="BZ506" s="328"/>
      <c r="CA506" s="328"/>
    </row>
    <row r="507" spans="1:79" ht="15.75" customHeight="1">
      <c r="A507" s="328"/>
      <c r="B507" s="328"/>
      <c r="C507" s="328"/>
      <c r="D507" s="328"/>
      <c r="E507" s="328"/>
      <c r="F507" s="328"/>
      <c r="G507" s="328"/>
      <c r="H507" s="328"/>
      <c r="I507" s="328"/>
      <c r="J507" s="328"/>
      <c r="K507" s="328"/>
      <c r="L507" s="328"/>
      <c r="M507" s="328"/>
      <c r="N507" s="328"/>
      <c r="O507" s="328"/>
      <c r="P507" s="328"/>
      <c r="Q507" s="328"/>
      <c r="R507" s="328"/>
      <c r="S507" s="328"/>
      <c r="T507" s="328"/>
      <c r="U507" s="328"/>
      <c r="V507" s="328"/>
      <c r="W507" s="328"/>
      <c r="X507" s="328"/>
      <c r="Y507" s="328"/>
      <c r="Z507" s="328"/>
      <c r="AA507" s="328"/>
      <c r="AB507" s="328"/>
      <c r="AC507" s="328"/>
      <c r="AD507" s="328"/>
      <c r="AE507" s="328"/>
      <c r="AF507" s="328"/>
      <c r="AG507" s="328"/>
      <c r="AH507" s="328"/>
      <c r="AI507" s="328"/>
      <c r="AJ507" s="328"/>
      <c r="AK507" s="328"/>
      <c r="AL507" s="328"/>
      <c r="AM507" s="328"/>
      <c r="AN507" s="328"/>
      <c r="AO507" s="328"/>
      <c r="AP507" s="328"/>
      <c r="AQ507" s="328"/>
      <c r="AR507" s="328"/>
      <c r="AS507" s="328"/>
      <c r="AT507" s="328"/>
      <c r="AU507" s="328"/>
      <c r="AV507" s="328"/>
      <c r="AW507" s="328"/>
      <c r="AX507" s="328"/>
      <c r="AY507" s="328"/>
      <c r="AZ507" s="328"/>
      <c r="BA507" s="328"/>
      <c r="BB507" s="328"/>
      <c r="BC507" s="328"/>
      <c r="BD507" s="328"/>
      <c r="BE507" s="328"/>
      <c r="BF507" s="328"/>
      <c r="BG507" s="328"/>
      <c r="BH507" s="328"/>
      <c r="BI507" s="328"/>
      <c r="BJ507" s="328"/>
      <c r="BK507" s="328"/>
      <c r="BL507" s="328"/>
      <c r="BM507" s="328"/>
      <c r="BN507" s="328"/>
      <c r="BO507" s="328"/>
      <c r="BP507" s="328"/>
      <c r="BQ507" s="328"/>
      <c r="BR507" s="328"/>
      <c r="BS507" s="328"/>
      <c r="BT507" s="328"/>
      <c r="BU507" s="332"/>
      <c r="BV507" s="333"/>
      <c r="BW507" s="328"/>
      <c r="BX507" s="328"/>
      <c r="BY507" s="328"/>
      <c r="BZ507" s="328"/>
      <c r="CA507" s="328"/>
    </row>
    <row r="508" spans="1:79" ht="15.75" customHeight="1">
      <c r="A508" s="328"/>
      <c r="B508" s="328"/>
      <c r="C508" s="328"/>
      <c r="D508" s="328"/>
      <c r="E508" s="328"/>
      <c r="F508" s="328"/>
      <c r="G508" s="328"/>
      <c r="H508" s="328"/>
      <c r="I508" s="328"/>
      <c r="J508" s="328"/>
      <c r="K508" s="328"/>
      <c r="L508" s="328"/>
      <c r="M508" s="328"/>
      <c r="N508" s="328"/>
      <c r="O508" s="328"/>
      <c r="P508" s="328"/>
      <c r="Q508" s="328"/>
      <c r="R508" s="328"/>
      <c r="S508" s="328"/>
      <c r="T508" s="328"/>
      <c r="U508" s="328"/>
      <c r="V508" s="328"/>
      <c r="W508" s="328"/>
      <c r="X508" s="328"/>
      <c r="Y508" s="328"/>
      <c r="Z508" s="328"/>
      <c r="AA508" s="328"/>
      <c r="AB508" s="328"/>
      <c r="AC508" s="328"/>
      <c r="AD508" s="328"/>
      <c r="AE508" s="328"/>
      <c r="AF508" s="328"/>
      <c r="AG508" s="328"/>
      <c r="AH508" s="328"/>
      <c r="AI508" s="328"/>
      <c r="AJ508" s="328"/>
      <c r="AK508" s="328"/>
      <c r="AL508" s="328"/>
      <c r="AM508" s="328"/>
      <c r="AN508" s="328"/>
      <c r="AO508" s="328"/>
      <c r="AP508" s="328"/>
      <c r="AQ508" s="328"/>
      <c r="AR508" s="328"/>
      <c r="AS508" s="328"/>
      <c r="AT508" s="328"/>
      <c r="AU508" s="328"/>
      <c r="AV508" s="328"/>
      <c r="AW508" s="328"/>
      <c r="AX508" s="328"/>
      <c r="AY508" s="328"/>
      <c r="AZ508" s="328"/>
      <c r="BA508" s="328"/>
      <c r="BB508" s="328"/>
      <c r="BC508" s="328"/>
      <c r="BD508" s="328"/>
      <c r="BE508" s="328"/>
      <c r="BF508" s="328"/>
      <c r="BG508" s="328"/>
      <c r="BH508" s="328"/>
      <c r="BI508" s="328"/>
      <c r="BJ508" s="328"/>
      <c r="BK508" s="328"/>
      <c r="BL508" s="328"/>
      <c r="BM508" s="328"/>
      <c r="BN508" s="328"/>
      <c r="BO508" s="328"/>
      <c r="BP508" s="328"/>
      <c r="BQ508" s="328"/>
      <c r="BR508" s="328"/>
      <c r="BS508" s="328"/>
      <c r="BT508" s="328"/>
      <c r="BU508" s="332"/>
      <c r="BV508" s="333"/>
      <c r="BW508" s="328"/>
      <c r="BX508" s="328"/>
      <c r="BY508" s="328"/>
      <c r="BZ508" s="328"/>
      <c r="CA508" s="328"/>
    </row>
    <row r="509" spans="1:79" ht="15.75" customHeight="1">
      <c r="A509" s="328"/>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328"/>
      <c r="AF509" s="328"/>
      <c r="AG509" s="328"/>
      <c r="AH509" s="328"/>
      <c r="AI509" s="328"/>
      <c r="AJ509" s="328"/>
      <c r="AK509" s="328"/>
      <c r="AL509" s="328"/>
      <c r="AM509" s="328"/>
      <c r="AN509" s="328"/>
      <c r="AO509" s="328"/>
      <c r="AP509" s="328"/>
      <c r="AQ509" s="328"/>
      <c r="AR509" s="328"/>
      <c r="AS509" s="328"/>
      <c r="AT509" s="328"/>
      <c r="AU509" s="328"/>
      <c r="AV509" s="328"/>
      <c r="AW509" s="328"/>
      <c r="AX509" s="328"/>
      <c r="AY509" s="328"/>
      <c r="AZ509" s="328"/>
      <c r="BA509" s="328"/>
      <c r="BB509" s="328"/>
      <c r="BC509" s="328"/>
      <c r="BD509" s="328"/>
      <c r="BE509" s="328"/>
      <c r="BF509" s="328"/>
      <c r="BG509" s="328"/>
      <c r="BH509" s="328"/>
      <c r="BI509" s="328"/>
      <c r="BJ509" s="328"/>
      <c r="BK509" s="328"/>
      <c r="BL509" s="328"/>
      <c r="BM509" s="328"/>
      <c r="BN509" s="328"/>
      <c r="BO509" s="328"/>
      <c r="BP509" s="328"/>
      <c r="BQ509" s="328"/>
      <c r="BR509" s="328"/>
      <c r="BS509" s="328"/>
      <c r="BT509" s="328"/>
      <c r="BU509" s="332"/>
      <c r="BV509" s="333"/>
      <c r="BW509" s="328"/>
      <c r="BX509" s="328"/>
      <c r="BY509" s="328"/>
      <c r="BZ509" s="328"/>
      <c r="CA509" s="328"/>
    </row>
    <row r="510" spans="1:79" ht="15.75" customHeight="1">
      <c r="A510" s="328"/>
      <c r="B510" s="328"/>
      <c r="C510" s="328"/>
      <c r="D510" s="328"/>
      <c r="E510" s="328"/>
      <c r="F510" s="328"/>
      <c r="G510" s="328"/>
      <c r="H510" s="328"/>
      <c r="I510" s="328"/>
      <c r="J510" s="328"/>
      <c r="K510" s="328"/>
      <c r="L510" s="328"/>
      <c r="M510" s="328"/>
      <c r="N510" s="328"/>
      <c r="O510" s="328"/>
      <c r="P510" s="328"/>
      <c r="Q510" s="328"/>
      <c r="R510" s="328"/>
      <c r="S510" s="328"/>
      <c r="T510" s="328"/>
      <c r="U510" s="328"/>
      <c r="V510" s="328"/>
      <c r="W510" s="328"/>
      <c r="X510" s="328"/>
      <c r="Y510" s="328"/>
      <c r="Z510" s="328"/>
      <c r="AA510" s="328"/>
      <c r="AB510" s="328"/>
      <c r="AC510" s="328"/>
      <c r="AD510" s="328"/>
      <c r="AE510" s="328"/>
      <c r="AF510" s="328"/>
      <c r="AG510" s="328"/>
      <c r="AH510" s="328"/>
      <c r="AI510" s="328"/>
      <c r="AJ510" s="328"/>
      <c r="AK510" s="328"/>
      <c r="AL510" s="328"/>
      <c r="AM510" s="328"/>
      <c r="AN510" s="328"/>
      <c r="AO510" s="328"/>
      <c r="AP510" s="328"/>
      <c r="AQ510" s="328"/>
      <c r="AR510" s="328"/>
      <c r="AS510" s="328"/>
      <c r="AT510" s="328"/>
      <c r="AU510" s="328"/>
      <c r="AV510" s="328"/>
      <c r="AW510" s="328"/>
      <c r="AX510" s="328"/>
      <c r="AY510" s="328"/>
      <c r="AZ510" s="328"/>
      <c r="BA510" s="328"/>
      <c r="BB510" s="328"/>
      <c r="BC510" s="328"/>
      <c r="BD510" s="328"/>
      <c r="BE510" s="328"/>
      <c r="BF510" s="328"/>
      <c r="BG510" s="328"/>
      <c r="BH510" s="328"/>
      <c r="BI510" s="328"/>
      <c r="BJ510" s="328"/>
      <c r="BK510" s="328"/>
      <c r="BL510" s="328"/>
      <c r="BM510" s="328"/>
      <c r="BN510" s="328"/>
      <c r="BO510" s="328"/>
      <c r="BP510" s="328"/>
      <c r="BQ510" s="328"/>
      <c r="BR510" s="328"/>
      <c r="BS510" s="328"/>
      <c r="BT510" s="328"/>
      <c r="BU510" s="332"/>
      <c r="BV510" s="333"/>
      <c r="BW510" s="328"/>
      <c r="BX510" s="328"/>
      <c r="BY510" s="328"/>
      <c r="BZ510" s="328"/>
      <c r="CA510" s="328"/>
    </row>
    <row r="511" spans="1:79" ht="15.75" customHeight="1">
      <c r="A511" s="328"/>
      <c r="B511" s="328"/>
      <c r="C511" s="328"/>
      <c r="D511" s="328"/>
      <c r="E511" s="328"/>
      <c r="F511" s="328"/>
      <c r="G511" s="328"/>
      <c r="H511" s="328"/>
      <c r="I511" s="328"/>
      <c r="J511" s="328"/>
      <c r="K511" s="328"/>
      <c r="L511" s="328"/>
      <c r="M511" s="328"/>
      <c r="N511" s="328"/>
      <c r="O511" s="328"/>
      <c r="P511" s="328"/>
      <c r="Q511" s="328"/>
      <c r="R511" s="328"/>
      <c r="S511" s="328"/>
      <c r="T511" s="328"/>
      <c r="U511" s="328"/>
      <c r="V511" s="328"/>
      <c r="W511" s="328"/>
      <c r="X511" s="328"/>
      <c r="Y511" s="328"/>
      <c r="Z511" s="328"/>
      <c r="AA511" s="328"/>
      <c r="AB511" s="328"/>
      <c r="AC511" s="328"/>
      <c r="AD511" s="328"/>
      <c r="AE511" s="328"/>
      <c r="AF511" s="328"/>
      <c r="AG511" s="328"/>
      <c r="AH511" s="328"/>
      <c r="AI511" s="328"/>
      <c r="AJ511" s="328"/>
      <c r="AK511" s="328"/>
      <c r="AL511" s="328"/>
      <c r="AM511" s="328"/>
      <c r="AN511" s="328"/>
      <c r="AO511" s="328"/>
      <c r="AP511" s="328"/>
      <c r="AQ511" s="328"/>
      <c r="AR511" s="328"/>
      <c r="AS511" s="328"/>
      <c r="AT511" s="328"/>
      <c r="AU511" s="328"/>
      <c r="AV511" s="328"/>
      <c r="AW511" s="328"/>
      <c r="AX511" s="328"/>
      <c r="AY511" s="328"/>
      <c r="AZ511" s="328"/>
      <c r="BA511" s="328"/>
      <c r="BB511" s="328"/>
      <c r="BC511" s="328"/>
      <c r="BD511" s="328"/>
      <c r="BE511" s="328"/>
      <c r="BF511" s="328"/>
      <c r="BG511" s="328"/>
      <c r="BH511" s="328"/>
      <c r="BI511" s="328"/>
      <c r="BJ511" s="328"/>
      <c r="BK511" s="328"/>
      <c r="BL511" s="328"/>
      <c r="BM511" s="328"/>
      <c r="BN511" s="328"/>
      <c r="BO511" s="328"/>
      <c r="BP511" s="328"/>
      <c r="BQ511" s="328"/>
      <c r="BR511" s="328"/>
      <c r="BS511" s="328"/>
      <c r="BT511" s="328"/>
      <c r="BU511" s="332"/>
      <c r="BV511" s="333"/>
      <c r="BW511" s="328"/>
      <c r="BX511" s="328"/>
      <c r="BY511" s="328"/>
      <c r="BZ511" s="328"/>
      <c r="CA511" s="328"/>
    </row>
    <row r="512" spans="1:79" ht="15.75" customHeight="1">
      <c r="A512" s="328"/>
      <c r="B512" s="328"/>
      <c r="C512" s="328"/>
      <c r="D512" s="328"/>
      <c r="E512" s="328"/>
      <c r="F512" s="328"/>
      <c r="G512" s="328"/>
      <c r="H512" s="328"/>
      <c r="I512" s="328"/>
      <c r="J512" s="328"/>
      <c r="K512" s="328"/>
      <c r="L512" s="328"/>
      <c r="M512" s="328"/>
      <c r="N512" s="328"/>
      <c r="O512" s="328"/>
      <c r="P512" s="328"/>
      <c r="Q512" s="328"/>
      <c r="R512" s="328"/>
      <c r="S512" s="328"/>
      <c r="T512" s="328"/>
      <c r="U512" s="328"/>
      <c r="V512" s="328"/>
      <c r="W512" s="328"/>
      <c r="X512" s="328"/>
      <c r="Y512" s="328"/>
      <c r="Z512" s="328"/>
      <c r="AA512" s="328"/>
      <c r="AB512" s="328"/>
      <c r="AC512" s="328"/>
      <c r="AD512" s="328"/>
      <c r="AE512" s="328"/>
      <c r="AF512" s="328"/>
      <c r="AG512" s="328"/>
      <c r="AH512" s="328"/>
      <c r="AI512" s="328"/>
      <c r="AJ512" s="328"/>
      <c r="AK512" s="328"/>
      <c r="AL512" s="328"/>
      <c r="AM512" s="328"/>
      <c r="AN512" s="328"/>
      <c r="AO512" s="328"/>
      <c r="AP512" s="328"/>
      <c r="AQ512" s="328"/>
      <c r="AR512" s="328"/>
      <c r="AS512" s="328"/>
      <c r="AT512" s="328"/>
      <c r="AU512" s="328"/>
      <c r="AV512" s="328"/>
      <c r="AW512" s="328"/>
      <c r="AX512" s="328"/>
      <c r="AY512" s="328"/>
      <c r="AZ512" s="328"/>
      <c r="BA512" s="328"/>
      <c r="BB512" s="328"/>
      <c r="BC512" s="328"/>
      <c r="BD512" s="328"/>
      <c r="BE512" s="328"/>
      <c r="BF512" s="328"/>
      <c r="BG512" s="328"/>
      <c r="BH512" s="328"/>
      <c r="BI512" s="328"/>
      <c r="BJ512" s="328"/>
      <c r="BK512" s="328"/>
      <c r="BL512" s="328"/>
      <c r="BM512" s="328"/>
      <c r="BN512" s="328"/>
      <c r="BO512" s="328"/>
      <c r="BP512" s="328"/>
      <c r="BQ512" s="328"/>
      <c r="BR512" s="328"/>
      <c r="BS512" s="328"/>
      <c r="BT512" s="328"/>
      <c r="BU512" s="332"/>
      <c r="BV512" s="333"/>
      <c r="BW512" s="328"/>
      <c r="BX512" s="328"/>
      <c r="BY512" s="328"/>
      <c r="BZ512" s="328"/>
      <c r="CA512" s="328"/>
    </row>
    <row r="513" spans="1:79" ht="15.75" customHeight="1">
      <c r="A513" s="328"/>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328"/>
      <c r="AE513" s="328"/>
      <c r="AF513" s="328"/>
      <c r="AG513" s="328"/>
      <c r="AH513" s="328"/>
      <c r="AI513" s="328"/>
      <c r="AJ513" s="328"/>
      <c r="AK513" s="328"/>
      <c r="AL513" s="328"/>
      <c r="AM513" s="328"/>
      <c r="AN513" s="328"/>
      <c r="AO513" s="328"/>
      <c r="AP513" s="328"/>
      <c r="AQ513" s="328"/>
      <c r="AR513" s="328"/>
      <c r="AS513" s="328"/>
      <c r="AT513" s="328"/>
      <c r="AU513" s="328"/>
      <c r="AV513" s="328"/>
      <c r="AW513" s="328"/>
      <c r="AX513" s="328"/>
      <c r="AY513" s="328"/>
      <c r="AZ513" s="328"/>
      <c r="BA513" s="328"/>
      <c r="BB513" s="328"/>
      <c r="BC513" s="328"/>
      <c r="BD513" s="328"/>
      <c r="BE513" s="328"/>
      <c r="BF513" s="328"/>
      <c r="BG513" s="328"/>
      <c r="BH513" s="328"/>
      <c r="BI513" s="328"/>
      <c r="BJ513" s="328"/>
      <c r="BK513" s="328"/>
      <c r="BL513" s="328"/>
      <c r="BM513" s="328"/>
      <c r="BN513" s="328"/>
      <c r="BO513" s="328"/>
      <c r="BP513" s="328"/>
      <c r="BQ513" s="328"/>
      <c r="BR513" s="328"/>
      <c r="BS513" s="328"/>
      <c r="BT513" s="328"/>
      <c r="BU513" s="332"/>
      <c r="BV513" s="333"/>
      <c r="BW513" s="328"/>
      <c r="BX513" s="328"/>
      <c r="BY513" s="328"/>
      <c r="BZ513" s="328"/>
      <c r="CA513" s="328"/>
    </row>
    <row r="514" spans="1:79" ht="15.75" customHeight="1">
      <c r="A514" s="328"/>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328"/>
      <c r="AF514" s="328"/>
      <c r="AG514" s="328"/>
      <c r="AH514" s="328"/>
      <c r="AI514" s="328"/>
      <c r="AJ514" s="328"/>
      <c r="AK514" s="328"/>
      <c r="AL514" s="328"/>
      <c r="AM514" s="328"/>
      <c r="AN514" s="328"/>
      <c r="AO514" s="328"/>
      <c r="AP514" s="328"/>
      <c r="AQ514" s="328"/>
      <c r="AR514" s="328"/>
      <c r="AS514" s="328"/>
      <c r="AT514" s="328"/>
      <c r="AU514" s="328"/>
      <c r="AV514" s="328"/>
      <c r="AW514" s="328"/>
      <c r="AX514" s="328"/>
      <c r="AY514" s="328"/>
      <c r="AZ514" s="328"/>
      <c r="BA514" s="328"/>
      <c r="BB514" s="328"/>
      <c r="BC514" s="328"/>
      <c r="BD514" s="328"/>
      <c r="BE514" s="328"/>
      <c r="BF514" s="328"/>
      <c r="BG514" s="328"/>
      <c r="BH514" s="328"/>
      <c r="BI514" s="328"/>
      <c r="BJ514" s="328"/>
      <c r="BK514" s="328"/>
      <c r="BL514" s="328"/>
      <c r="BM514" s="328"/>
      <c r="BN514" s="328"/>
      <c r="BO514" s="328"/>
      <c r="BP514" s="328"/>
      <c r="BQ514" s="328"/>
      <c r="BR514" s="328"/>
      <c r="BS514" s="328"/>
      <c r="BT514" s="328"/>
      <c r="BU514" s="332"/>
      <c r="BV514" s="333"/>
      <c r="BW514" s="328"/>
      <c r="BX514" s="328"/>
      <c r="BY514" s="328"/>
      <c r="BZ514" s="328"/>
      <c r="CA514" s="328"/>
    </row>
    <row r="515" spans="1:79" ht="15.75" customHeight="1">
      <c r="A515" s="328"/>
      <c r="B515" s="328"/>
      <c r="C515" s="328"/>
      <c r="D515" s="328"/>
      <c r="E515" s="328"/>
      <c r="F515" s="328"/>
      <c r="G515" s="328"/>
      <c r="H515" s="328"/>
      <c r="I515" s="328"/>
      <c r="J515" s="328"/>
      <c r="K515" s="328"/>
      <c r="L515" s="328"/>
      <c r="M515" s="328"/>
      <c r="N515" s="328"/>
      <c r="O515" s="328"/>
      <c r="P515" s="328"/>
      <c r="Q515" s="328"/>
      <c r="R515" s="328"/>
      <c r="S515" s="328"/>
      <c r="T515" s="328"/>
      <c r="U515" s="328"/>
      <c r="V515" s="328"/>
      <c r="W515" s="328"/>
      <c r="X515" s="328"/>
      <c r="Y515" s="328"/>
      <c r="Z515" s="328"/>
      <c r="AA515" s="328"/>
      <c r="AB515" s="328"/>
      <c r="AC515" s="328"/>
      <c r="AD515" s="328"/>
      <c r="AE515" s="328"/>
      <c r="AF515" s="328"/>
      <c r="AG515" s="328"/>
      <c r="AH515" s="328"/>
      <c r="AI515" s="328"/>
      <c r="AJ515" s="328"/>
      <c r="AK515" s="328"/>
      <c r="AL515" s="328"/>
      <c r="AM515" s="328"/>
      <c r="AN515" s="328"/>
      <c r="AO515" s="328"/>
      <c r="AP515" s="328"/>
      <c r="AQ515" s="328"/>
      <c r="AR515" s="328"/>
      <c r="AS515" s="328"/>
      <c r="AT515" s="328"/>
      <c r="AU515" s="328"/>
      <c r="AV515" s="328"/>
      <c r="AW515" s="328"/>
      <c r="AX515" s="328"/>
      <c r="AY515" s="328"/>
      <c r="AZ515" s="328"/>
      <c r="BA515" s="328"/>
      <c r="BB515" s="328"/>
      <c r="BC515" s="328"/>
      <c r="BD515" s="328"/>
      <c r="BE515" s="328"/>
      <c r="BF515" s="328"/>
      <c r="BG515" s="328"/>
      <c r="BH515" s="328"/>
      <c r="BI515" s="328"/>
      <c r="BJ515" s="328"/>
      <c r="BK515" s="328"/>
      <c r="BL515" s="328"/>
      <c r="BM515" s="328"/>
      <c r="BN515" s="328"/>
      <c r="BO515" s="328"/>
      <c r="BP515" s="328"/>
      <c r="BQ515" s="328"/>
      <c r="BR515" s="328"/>
      <c r="BS515" s="328"/>
      <c r="BT515" s="328"/>
      <c r="BU515" s="332"/>
      <c r="BV515" s="333"/>
      <c r="BW515" s="328"/>
      <c r="BX515" s="328"/>
      <c r="BY515" s="328"/>
      <c r="BZ515" s="328"/>
      <c r="CA515" s="328"/>
    </row>
    <row r="516" spans="1:79" ht="15.75" customHeight="1">
      <c r="A516" s="328"/>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328"/>
      <c r="AE516" s="328"/>
      <c r="AF516" s="328"/>
      <c r="AG516" s="328"/>
      <c r="AH516" s="328"/>
      <c r="AI516" s="328"/>
      <c r="AJ516" s="328"/>
      <c r="AK516" s="328"/>
      <c r="AL516" s="328"/>
      <c r="AM516" s="328"/>
      <c r="AN516" s="328"/>
      <c r="AO516" s="328"/>
      <c r="AP516" s="328"/>
      <c r="AQ516" s="328"/>
      <c r="AR516" s="328"/>
      <c r="AS516" s="328"/>
      <c r="AT516" s="328"/>
      <c r="AU516" s="328"/>
      <c r="AV516" s="328"/>
      <c r="AW516" s="328"/>
      <c r="AX516" s="328"/>
      <c r="AY516" s="328"/>
      <c r="AZ516" s="328"/>
      <c r="BA516" s="328"/>
      <c r="BB516" s="328"/>
      <c r="BC516" s="328"/>
      <c r="BD516" s="328"/>
      <c r="BE516" s="328"/>
      <c r="BF516" s="328"/>
      <c r="BG516" s="328"/>
      <c r="BH516" s="328"/>
      <c r="BI516" s="328"/>
      <c r="BJ516" s="328"/>
      <c r="BK516" s="328"/>
      <c r="BL516" s="328"/>
      <c r="BM516" s="328"/>
      <c r="BN516" s="328"/>
      <c r="BO516" s="328"/>
      <c r="BP516" s="328"/>
      <c r="BQ516" s="328"/>
      <c r="BR516" s="328"/>
      <c r="BS516" s="328"/>
      <c r="BT516" s="328"/>
      <c r="BU516" s="332"/>
      <c r="BV516" s="333"/>
      <c r="BW516" s="328"/>
      <c r="BX516" s="328"/>
      <c r="BY516" s="328"/>
      <c r="BZ516" s="328"/>
      <c r="CA516" s="328"/>
    </row>
    <row r="517" spans="1:79" ht="15.75" customHeight="1">
      <c r="A517" s="328"/>
      <c r="B517" s="328"/>
      <c r="C517" s="328"/>
      <c r="D517" s="328"/>
      <c r="E517" s="328"/>
      <c r="F517" s="328"/>
      <c r="G517" s="328"/>
      <c r="H517" s="328"/>
      <c r="I517" s="328"/>
      <c r="J517" s="328"/>
      <c r="K517" s="328"/>
      <c r="L517" s="328"/>
      <c r="M517" s="328"/>
      <c r="N517" s="328"/>
      <c r="O517" s="328"/>
      <c r="P517" s="328"/>
      <c r="Q517" s="328"/>
      <c r="R517" s="328"/>
      <c r="S517" s="328"/>
      <c r="T517" s="328"/>
      <c r="U517" s="328"/>
      <c r="V517" s="328"/>
      <c r="W517" s="328"/>
      <c r="X517" s="328"/>
      <c r="Y517" s="328"/>
      <c r="Z517" s="328"/>
      <c r="AA517" s="328"/>
      <c r="AB517" s="328"/>
      <c r="AC517" s="328"/>
      <c r="AD517" s="328"/>
      <c r="AE517" s="328"/>
      <c r="AF517" s="328"/>
      <c r="AG517" s="328"/>
      <c r="AH517" s="328"/>
      <c r="AI517" s="328"/>
      <c r="AJ517" s="328"/>
      <c r="AK517" s="328"/>
      <c r="AL517" s="328"/>
      <c r="AM517" s="328"/>
      <c r="AN517" s="328"/>
      <c r="AO517" s="328"/>
      <c r="AP517" s="328"/>
      <c r="AQ517" s="328"/>
      <c r="AR517" s="328"/>
      <c r="AS517" s="328"/>
      <c r="AT517" s="328"/>
      <c r="AU517" s="328"/>
      <c r="AV517" s="328"/>
      <c r="AW517" s="328"/>
      <c r="AX517" s="328"/>
      <c r="AY517" s="328"/>
      <c r="AZ517" s="328"/>
      <c r="BA517" s="328"/>
      <c r="BB517" s="328"/>
      <c r="BC517" s="328"/>
      <c r="BD517" s="328"/>
      <c r="BE517" s="328"/>
      <c r="BF517" s="328"/>
      <c r="BG517" s="328"/>
      <c r="BH517" s="328"/>
      <c r="BI517" s="328"/>
      <c r="BJ517" s="328"/>
      <c r="BK517" s="328"/>
      <c r="BL517" s="328"/>
      <c r="BM517" s="328"/>
      <c r="BN517" s="328"/>
      <c r="BO517" s="328"/>
      <c r="BP517" s="328"/>
      <c r="BQ517" s="328"/>
      <c r="BR517" s="328"/>
      <c r="BS517" s="328"/>
      <c r="BT517" s="328"/>
      <c r="BU517" s="332"/>
      <c r="BV517" s="333"/>
      <c r="BW517" s="328"/>
      <c r="BX517" s="328"/>
      <c r="BY517" s="328"/>
      <c r="BZ517" s="328"/>
      <c r="CA517" s="328"/>
    </row>
    <row r="518" spans="1:79" ht="15.75" customHeight="1">
      <c r="A518" s="328"/>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328"/>
      <c r="AE518" s="328"/>
      <c r="AF518" s="328"/>
      <c r="AG518" s="328"/>
      <c r="AH518" s="328"/>
      <c r="AI518" s="328"/>
      <c r="AJ518" s="328"/>
      <c r="AK518" s="328"/>
      <c r="AL518" s="328"/>
      <c r="AM518" s="328"/>
      <c r="AN518" s="328"/>
      <c r="AO518" s="328"/>
      <c r="AP518" s="328"/>
      <c r="AQ518" s="328"/>
      <c r="AR518" s="328"/>
      <c r="AS518" s="328"/>
      <c r="AT518" s="328"/>
      <c r="AU518" s="328"/>
      <c r="AV518" s="328"/>
      <c r="AW518" s="328"/>
      <c r="AX518" s="328"/>
      <c r="AY518" s="328"/>
      <c r="AZ518" s="328"/>
      <c r="BA518" s="328"/>
      <c r="BB518" s="328"/>
      <c r="BC518" s="328"/>
      <c r="BD518" s="328"/>
      <c r="BE518" s="328"/>
      <c r="BF518" s="328"/>
      <c r="BG518" s="328"/>
      <c r="BH518" s="328"/>
      <c r="BI518" s="328"/>
      <c r="BJ518" s="328"/>
      <c r="BK518" s="328"/>
      <c r="BL518" s="328"/>
      <c r="BM518" s="328"/>
      <c r="BN518" s="328"/>
      <c r="BO518" s="328"/>
      <c r="BP518" s="328"/>
      <c r="BQ518" s="328"/>
      <c r="BR518" s="328"/>
      <c r="BS518" s="328"/>
      <c r="BT518" s="328"/>
      <c r="BU518" s="332"/>
      <c r="BV518" s="333"/>
      <c r="BW518" s="328"/>
      <c r="BX518" s="328"/>
      <c r="BY518" s="328"/>
      <c r="BZ518" s="328"/>
      <c r="CA518" s="328"/>
    </row>
    <row r="519" spans="1:79" ht="15.75" customHeight="1">
      <c r="A519" s="328"/>
      <c r="B519" s="328"/>
      <c r="C519" s="328"/>
      <c r="D519" s="328"/>
      <c r="E519" s="328"/>
      <c r="F519" s="328"/>
      <c r="G519" s="328"/>
      <c r="H519" s="328"/>
      <c r="I519" s="328"/>
      <c r="J519" s="328"/>
      <c r="K519" s="328"/>
      <c r="L519" s="328"/>
      <c r="M519" s="328"/>
      <c r="N519" s="328"/>
      <c r="O519" s="328"/>
      <c r="P519" s="328"/>
      <c r="Q519" s="328"/>
      <c r="R519" s="328"/>
      <c r="S519" s="328"/>
      <c r="T519" s="328"/>
      <c r="U519" s="328"/>
      <c r="V519" s="328"/>
      <c r="W519" s="328"/>
      <c r="X519" s="328"/>
      <c r="Y519" s="328"/>
      <c r="Z519" s="328"/>
      <c r="AA519" s="328"/>
      <c r="AB519" s="328"/>
      <c r="AC519" s="328"/>
      <c r="AD519" s="328"/>
      <c r="AE519" s="328"/>
      <c r="AF519" s="328"/>
      <c r="AG519" s="328"/>
      <c r="AH519" s="328"/>
      <c r="AI519" s="328"/>
      <c r="AJ519" s="328"/>
      <c r="AK519" s="328"/>
      <c r="AL519" s="328"/>
      <c r="AM519" s="328"/>
      <c r="AN519" s="328"/>
      <c r="AO519" s="328"/>
      <c r="AP519" s="328"/>
      <c r="AQ519" s="328"/>
      <c r="AR519" s="328"/>
      <c r="AS519" s="328"/>
      <c r="AT519" s="328"/>
      <c r="AU519" s="328"/>
      <c r="AV519" s="328"/>
      <c r="AW519" s="328"/>
      <c r="AX519" s="328"/>
      <c r="AY519" s="328"/>
      <c r="AZ519" s="328"/>
      <c r="BA519" s="328"/>
      <c r="BB519" s="328"/>
      <c r="BC519" s="328"/>
      <c r="BD519" s="328"/>
      <c r="BE519" s="328"/>
      <c r="BF519" s="328"/>
      <c r="BG519" s="328"/>
      <c r="BH519" s="328"/>
      <c r="BI519" s="328"/>
      <c r="BJ519" s="328"/>
      <c r="BK519" s="328"/>
      <c r="BL519" s="328"/>
      <c r="BM519" s="328"/>
      <c r="BN519" s="328"/>
      <c r="BO519" s="328"/>
      <c r="BP519" s="328"/>
      <c r="BQ519" s="328"/>
      <c r="BR519" s="328"/>
      <c r="BS519" s="328"/>
      <c r="BT519" s="328"/>
      <c r="BU519" s="332"/>
      <c r="BV519" s="333"/>
      <c r="BW519" s="328"/>
      <c r="BX519" s="328"/>
      <c r="BY519" s="328"/>
      <c r="BZ519" s="328"/>
      <c r="CA519" s="328"/>
    </row>
    <row r="520" spans="1:79" ht="15.75" customHeight="1">
      <c r="A520" s="328"/>
      <c r="B520" s="328"/>
      <c r="C520" s="328"/>
      <c r="D520" s="328"/>
      <c r="E520" s="328"/>
      <c r="F520" s="328"/>
      <c r="G520" s="328"/>
      <c r="H520" s="328"/>
      <c r="I520" s="328"/>
      <c r="J520" s="328"/>
      <c r="K520" s="328"/>
      <c r="L520" s="328"/>
      <c r="M520" s="328"/>
      <c r="N520" s="328"/>
      <c r="O520" s="328"/>
      <c r="P520" s="328"/>
      <c r="Q520" s="328"/>
      <c r="R520" s="328"/>
      <c r="S520" s="328"/>
      <c r="T520" s="328"/>
      <c r="U520" s="328"/>
      <c r="V520" s="328"/>
      <c r="W520" s="328"/>
      <c r="X520" s="328"/>
      <c r="Y520" s="328"/>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T520" s="328"/>
      <c r="BU520" s="332"/>
      <c r="BV520" s="333"/>
      <c r="BW520" s="328"/>
      <c r="BX520" s="328"/>
      <c r="BY520" s="328"/>
      <c r="BZ520" s="328"/>
      <c r="CA520" s="328"/>
    </row>
    <row r="521" spans="1:79" ht="15.75" customHeight="1">
      <c r="A521" s="328"/>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328"/>
      <c r="AE521" s="328"/>
      <c r="AF521" s="328"/>
      <c r="AG521" s="328"/>
      <c r="AH521" s="328"/>
      <c r="AI521" s="328"/>
      <c r="AJ521" s="328"/>
      <c r="AK521" s="328"/>
      <c r="AL521" s="328"/>
      <c r="AM521" s="328"/>
      <c r="AN521" s="328"/>
      <c r="AO521" s="328"/>
      <c r="AP521" s="328"/>
      <c r="AQ521" s="328"/>
      <c r="AR521" s="328"/>
      <c r="AS521" s="328"/>
      <c r="AT521" s="328"/>
      <c r="AU521" s="328"/>
      <c r="AV521" s="328"/>
      <c r="AW521" s="328"/>
      <c r="AX521" s="328"/>
      <c r="AY521" s="328"/>
      <c r="AZ521" s="328"/>
      <c r="BA521" s="328"/>
      <c r="BB521" s="328"/>
      <c r="BC521" s="328"/>
      <c r="BD521" s="328"/>
      <c r="BE521" s="328"/>
      <c r="BF521" s="328"/>
      <c r="BG521" s="328"/>
      <c r="BH521" s="328"/>
      <c r="BI521" s="328"/>
      <c r="BJ521" s="328"/>
      <c r="BK521" s="328"/>
      <c r="BL521" s="328"/>
      <c r="BM521" s="328"/>
      <c r="BN521" s="328"/>
      <c r="BO521" s="328"/>
      <c r="BP521" s="328"/>
      <c r="BQ521" s="328"/>
      <c r="BR521" s="328"/>
      <c r="BS521" s="328"/>
      <c r="BT521" s="328"/>
      <c r="BU521" s="332"/>
      <c r="BV521" s="333"/>
      <c r="BW521" s="328"/>
      <c r="BX521" s="328"/>
      <c r="BY521" s="328"/>
      <c r="BZ521" s="328"/>
      <c r="CA521" s="328"/>
    </row>
    <row r="522" spans="1:79" ht="15.75" customHeight="1">
      <c r="A522" s="328"/>
      <c r="B522" s="328"/>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c r="AA522" s="328"/>
      <c r="AB522" s="328"/>
      <c r="AC522" s="328"/>
      <c r="AD522" s="328"/>
      <c r="AE522" s="328"/>
      <c r="AF522" s="328"/>
      <c r="AG522" s="328"/>
      <c r="AH522" s="328"/>
      <c r="AI522" s="328"/>
      <c r="AJ522" s="328"/>
      <c r="AK522" s="328"/>
      <c r="AL522" s="328"/>
      <c r="AM522" s="328"/>
      <c r="AN522" s="328"/>
      <c r="AO522" s="328"/>
      <c r="AP522" s="328"/>
      <c r="AQ522" s="328"/>
      <c r="AR522" s="328"/>
      <c r="AS522" s="328"/>
      <c r="AT522" s="328"/>
      <c r="AU522" s="328"/>
      <c r="AV522" s="328"/>
      <c r="AW522" s="328"/>
      <c r="AX522" s="328"/>
      <c r="AY522" s="328"/>
      <c r="AZ522" s="328"/>
      <c r="BA522" s="328"/>
      <c r="BB522" s="328"/>
      <c r="BC522" s="328"/>
      <c r="BD522" s="328"/>
      <c r="BE522" s="328"/>
      <c r="BF522" s="328"/>
      <c r="BG522" s="328"/>
      <c r="BH522" s="328"/>
      <c r="BI522" s="328"/>
      <c r="BJ522" s="328"/>
      <c r="BK522" s="328"/>
      <c r="BL522" s="328"/>
      <c r="BM522" s="328"/>
      <c r="BN522" s="328"/>
      <c r="BO522" s="328"/>
      <c r="BP522" s="328"/>
      <c r="BQ522" s="328"/>
      <c r="BR522" s="328"/>
      <c r="BS522" s="328"/>
      <c r="BT522" s="328"/>
      <c r="BU522" s="332"/>
      <c r="BV522" s="333"/>
      <c r="BW522" s="328"/>
      <c r="BX522" s="328"/>
      <c r="BY522" s="328"/>
      <c r="BZ522" s="328"/>
      <c r="CA522" s="328"/>
    </row>
    <row r="523" spans="1:79" ht="15.75" customHeight="1">
      <c r="A523" s="328"/>
      <c r="B523" s="328"/>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328"/>
      <c r="AE523" s="328"/>
      <c r="AF523" s="328"/>
      <c r="AG523" s="328"/>
      <c r="AH523" s="328"/>
      <c r="AI523" s="328"/>
      <c r="AJ523" s="328"/>
      <c r="AK523" s="328"/>
      <c r="AL523" s="328"/>
      <c r="AM523" s="328"/>
      <c r="AN523" s="328"/>
      <c r="AO523" s="328"/>
      <c r="AP523" s="328"/>
      <c r="AQ523" s="328"/>
      <c r="AR523" s="328"/>
      <c r="AS523" s="328"/>
      <c r="AT523" s="328"/>
      <c r="AU523" s="328"/>
      <c r="AV523" s="328"/>
      <c r="AW523" s="328"/>
      <c r="AX523" s="328"/>
      <c r="AY523" s="328"/>
      <c r="AZ523" s="328"/>
      <c r="BA523" s="328"/>
      <c r="BB523" s="328"/>
      <c r="BC523" s="328"/>
      <c r="BD523" s="328"/>
      <c r="BE523" s="328"/>
      <c r="BF523" s="328"/>
      <c r="BG523" s="328"/>
      <c r="BH523" s="328"/>
      <c r="BI523" s="328"/>
      <c r="BJ523" s="328"/>
      <c r="BK523" s="328"/>
      <c r="BL523" s="328"/>
      <c r="BM523" s="328"/>
      <c r="BN523" s="328"/>
      <c r="BO523" s="328"/>
      <c r="BP523" s="328"/>
      <c r="BQ523" s="328"/>
      <c r="BR523" s="328"/>
      <c r="BS523" s="328"/>
      <c r="BT523" s="328"/>
      <c r="BU523" s="332"/>
      <c r="BV523" s="333"/>
      <c r="BW523" s="328"/>
      <c r="BX523" s="328"/>
      <c r="BY523" s="328"/>
      <c r="BZ523" s="328"/>
      <c r="CA523" s="328"/>
    </row>
    <row r="524" spans="1:79" ht="15.75" customHeight="1">
      <c r="A524" s="328"/>
      <c r="B524" s="328"/>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28"/>
      <c r="AF524" s="328"/>
      <c r="AG524" s="328"/>
      <c r="AH524" s="328"/>
      <c r="AI524" s="328"/>
      <c r="AJ524" s="328"/>
      <c r="AK524" s="328"/>
      <c r="AL524" s="328"/>
      <c r="AM524" s="328"/>
      <c r="AN524" s="328"/>
      <c r="AO524" s="328"/>
      <c r="AP524" s="328"/>
      <c r="AQ524" s="328"/>
      <c r="AR524" s="328"/>
      <c r="AS524" s="328"/>
      <c r="AT524" s="328"/>
      <c r="AU524" s="328"/>
      <c r="AV524" s="328"/>
      <c r="AW524" s="328"/>
      <c r="AX524" s="328"/>
      <c r="AY524" s="328"/>
      <c r="AZ524" s="328"/>
      <c r="BA524" s="328"/>
      <c r="BB524" s="328"/>
      <c r="BC524" s="328"/>
      <c r="BD524" s="328"/>
      <c r="BE524" s="328"/>
      <c r="BF524" s="328"/>
      <c r="BG524" s="328"/>
      <c r="BH524" s="328"/>
      <c r="BI524" s="328"/>
      <c r="BJ524" s="328"/>
      <c r="BK524" s="328"/>
      <c r="BL524" s="328"/>
      <c r="BM524" s="328"/>
      <c r="BN524" s="328"/>
      <c r="BO524" s="328"/>
      <c r="BP524" s="328"/>
      <c r="BQ524" s="328"/>
      <c r="BR524" s="328"/>
      <c r="BS524" s="328"/>
      <c r="BT524" s="328"/>
      <c r="BU524" s="332"/>
      <c r="BV524" s="333"/>
      <c r="BW524" s="328"/>
      <c r="BX524" s="328"/>
      <c r="BY524" s="328"/>
      <c r="BZ524" s="328"/>
      <c r="CA524" s="328"/>
    </row>
    <row r="525" spans="1:79" ht="15.75" customHeight="1">
      <c r="A525" s="328"/>
      <c r="B525" s="328"/>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c r="AA525" s="328"/>
      <c r="AB525" s="328"/>
      <c r="AC525" s="328"/>
      <c r="AD525" s="328"/>
      <c r="AE525" s="328"/>
      <c r="AF525" s="328"/>
      <c r="AG525" s="328"/>
      <c r="AH525" s="328"/>
      <c r="AI525" s="328"/>
      <c r="AJ525" s="328"/>
      <c r="AK525" s="328"/>
      <c r="AL525" s="328"/>
      <c r="AM525" s="328"/>
      <c r="AN525" s="328"/>
      <c r="AO525" s="328"/>
      <c r="AP525" s="328"/>
      <c r="AQ525" s="328"/>
      <c r="AR525" s="328"/>
      <c r="AS525" s="328"/>
      <c r="AT525" s="328"/>
      <c r="AU525" s="328"/>
      <c r="AV525" s="328"/>
      <c r="AW525" s="328"/>
      <c r="AX525" s="328"/>
      <c r="AY525" s="328"/>
      <c r="AZ525" s="328"/>
      <c r="BA525" s="328"/>
      <c r="BB525" s="328"/>
      <c r="BC525" s="328"/>
      <c r="BD525" s="328"/>
      <c r="BE525" s="328"/>
      <c r="BF525" s="328"/>
      <c r="BG525" s="328"/>
      <c r="BH525" s="328"/>
      <c r="BI525" s="328"/>
      <c r="BJ525" s="328"/>
      <c r="BK525" s="328"/>
      <c r="BL525" s="328"/>
      <c r="BM525" s="328"/>
      <c r="BN525" s="328"/>
      <c r="BO525" s="328"/>
      <c r="BP525" s="328"/>
      <c r="BQ525" s="328"/>
      <c r="BR525" s="328"/>
      <c r="BS525" s="328"/>
      <c r="BT525" s="328"/>
      <c r="BU525" s="332"/>
      <c r="BV525" s="333"/>
      <c r="BW525" s="328"/>
      <c r="BX525" s="328"/>
      <c r="BY525" s="328"/>
      <c r="BZ525" s="328"/>
      <c r="CA525" s="328"/>
    </row>
    <row r="526" spans="1:79" ht="15.75" customHeight="1">
      <c r="A526" s="328"/>
      <c r="B526" s="328"/>
      <c r="C526" s="328"/>
      <c r="D526" s="328"/>
      <c r="E526" s="328"/>
      <c r="F526" s="328"/>
      <c r="G526" s="328"/>
      <c r="H526" s="328"/>
      <c r="I526" s="328"/>
      <c r="J526" s="328"/>
      <c r="K526" s="328"/>
      <c r="L526" s="328"/>
      <c r="M526" s="328"/>
      <c r="N526" s="328"/>
      <c r="O526" s="328"/>
      <c r="P526" s="328"/>
      <c r="Q526" s="328"/>
      <c r="R526" s="328"/>
      <c r="S526" s="328"/>
      <c r="T526" s="328"/>
      <c r="U526" s="328"/>
      <c r="V526" s="328"/>
      <c r="W526" s="328"/>
      <c r="X526" s="328"/>
      <c r="Y526" s="328"/>
      <c r="Z526" s="328"/>
      <c r="AA526" s="328"/>
      <c r="AB526" s="328"/>
      <c r="AC526" s="328"/>
      <c r="AD526" s="328"/>
      <c r="AE526" s="328"/>
      <c r="AF526" s="328"/>
      <c r="AG526" s="328"/>
      <c r="AH526" s="328"/>
      <c r="AI526" s="328"/>
      <c r="AJ526" s="328"/>
      <c r="AK526" s="328"/>
      <c r="AL526" s="328"/>
      <c r="AM526" s="328"/>
      <c r="AN526" s="328"/>
      <c r="AO526" s="328"/>
      <c r="AP526" s="328"/>
      <c r="AQ526" s="328"/>
      <c r="AR526" s="328"/>
      <c r="AS526" s="328"/>
      <c r="AT526" s="328"/>
      <c r="AU526" s="328"/>
      <c r="AV526" s="328"/>
      <c r="AW526" s="328"/>
      <c r="AX526" s="328"/>
      <c r="AY526" s="328"/>
      <c r="AZ526" s="328"/>
      <c r="BA526" s="328"/>
      <c r="BB526" s="328"/>
      <c r="BC526" s="328"/>
      <c r="BD526" s="328"/>
      <c r="BE526" s="328"/>
      <c r="BF526" s="328"/>
      <c r="BG526" s="328"/>
      <c r="BH526" s="328"/>
      <c r="BI526" s="328"/>
      <c r="BJ526" s="328"/>
      <c r="BK526" s="328"/>
      <c r="BL526" s="328"/>
      <c r="BM526" s="328"/>
      <c r="BN526" s="328"/>
      <c r="BO526" s="328"/>
      <c r="BP526" s="328"/>
      <c r="BQ526" s="328"/>
      <c r="BR526" s="328"/>
      <c r="BS526" s="328"/>
      <c r="BT526" s="328"/>
      <c r="BU526" s="332"/>
      <c r="BV526" s="333"/>
      <c r="BW526" s="328"/>
      <c r="BX526" s="328"/>
      <c r="BY526" s="328"/>
      <c r="BZ526" s="328"/>
      <c r="CA526" s="328"/>
    </row>
    <row r="527" spans="1:79" ht="15.75" customHeight="1">
      <c r="A527" s="328"/>
      <c r="B527" s="328"/>
      <c r="C527" s="328"/>
      <c r="D527" s="328"/>
      <c r="E527" s="328"/>
      <c r="F527" s="328"/>
      <c r="G527" s="328"/>
      <c r="H527" s="328"/>
      <c r="I527" s="328"/>
      <c r="J527" s="328"/>
      <c r="K527" s="328"/>
      <c r="L527" s="328"/>
      <c r="M527" s="328"/>
      <c r="N527" s="328"/>
      <c r="O527" s="328"/>
      <c r="P527" s="328"/>
      <c r="Q527" s="328"/>
      <c r="R527" s="328"/>
      <c r="S527" s="328"/>
      <c r="T527" s="328"/>
      <c r="U527" s="328"/>
      <c r="V527" s="328"/>
      <c r="W527" s="328"/>
      <c r="X527" s="328"/>
      <c r="Y527" s="328"/>
      <c r="Z527" s="328"/>
      <c r="AA527" s="328"/>
      <c r="AB527" s="328"/>
      <c r="AC527" s="328"/>
      <c r="AD527" s="328"/>
      <c r="AE527" s="328"/>
      <c r="AF527" s="328"/>
      <c r="AG527" s="328"/>
      <c r="AH527" s="328"/>
      <c r="AI527" s="328"/>
      <c r="AJ527" s="328"/>
      <c r="AK527" s="328"/>
      <c r="AL527" s="328"/>
      <c r="AM527" s="328"/>
      <c r="AN527" s="328"/>
      <c r="AO527" s="328"/>
      <c r="AP527" s="328"/>
      <c r="AQ527" s="328"/>
      <c r="AR527" s="328"/>
      <c r="AS527" s="328"/>
      <c r="AT527" s="328"/>
      <c r="AU527" s="328"/>
      <c r="AV527" s="328"/>
      <c r="AW527" s="328"/>
      <c r="AX527" s="328"/>
      <c r="AY527" s="328"/>
      <c r="AZ527" s="328"/>
      <c r="BA527" s="328"/>
      <c r="BB527" s="328"/>
      <c r="BC527" s="328"/>
      <c r="BD527" s="328"/>
      <c r="BE527" s="328"/>
      <c r="BF527" s="328"/>
      <c r="BG527" s="328"/>
      <c r="BH527" s="328"/>
      <c r="BI527" s="328"/>
      <c r="BJ527" s="328"/>
      <c r="BK527" s="328"/>
      <c r="BL527" s="328"/>
      <c r="BM527" s="328"/>
      <c r="BN527" s="328"/>
      <c r="BO527" s="328"/>
      <c r="BP527" s="328"/>
      <c r="BQ527" s="328"/>
      <c r="BR527" s="328"/>
      <c r="BS527" s="328"/>
      <c r="BT527" s="328"/>
      <c r="BU527" s="332"/>
      <c r="BV527" s="333"/>
      <c r="BW527" s="328"/>
      <c r="BX527" s="328"/>
      <c r="BY527" s="328"/>
      <c r="BZ527" s="328"/>
      <c r="CA527" s="328"/>
    </row>
    <row r="528" spans="1:79" ht="15.75" customHeight="1">
      <c r="A528" s="328"/>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328"/>
      <c r="AF528" s="328"/>
      <c r="AG528" s="328"/>
      <c r="AH528" s="328"/>
      <c r="AI528" s="328"/>
      <c r="AJ528" s="328"/>
      <c r="AK528" s="328"/>
      <c r="AL528" s="328"/>
      <c r="AM528" s="328"/>
      <c r="AN528" s="328"/>
      <c r="AO528" s="328"/>
      <c r="AP528" s="328"/>
      <c r="AQ528" s="328"/>
      <c r="AR528" s="328"/>
      <c r="AS528" s="328"/>
      <c r="AT528" s="328"/>
      <c r="AU528" s="328"/>
      <c r="AV528" s="328"/>
      <c r="AW528" s="328"/>
      <c r="AX528" s="328"/>
      <c r="AY528" s="328"/>
      <c r="AZ528" s="328"/>
      <c r="BA528" s="328"/>
      <c r="BB528" s="328"/>
      <c r="BC528" s="328"/>
      <c r="BD528" s="328"/>
      <c r="BE528" s="328"/>
      <c r="BF528" s="328"/>
      <c r="BG528" s="328"/>
      <c r="BH528" s="328"/>
      <c r="BI528" s="328"/>
      <c r="BJ528" s="328"/>
      <c r="BK528" s="328"/>
      <c r="BL528" s="328"/>
      <c r="BM528" s="328"/>
      <c r="BN528" s="328"/>
      <c r="BO528" s="328"/>
      <c r="BP528" s="328"/>
      <c r="BQ528" s="328"/>
      <c r="BR528" s="328"/>
      <c r="BS528" s="328"/>
      <c r="BT528" s="328"/>
      <c r="BU528" s="332"/>
      <c r="BV528" s="333"/>
      <c r="BW528" s="328"/>
      <c r="BX528" s="328"/>
      <c r="BY528" s="328"/>
      <c r="BZ528" s="328"/>
      <c r="CA528" s="328"/>
    </row>
    <row r="529" spans="1:79" ht="15.75" customHeight="1">
      <c r="A529" s="328"/>
      <c r="B529" s="328"/>
      <c r="C529" s="328"/>
      <c r="D529" s="328"/>
      <c r="E529" s="328"/>
      <c r="F529" s="328"/>
      <c r="G529" s="328"/>
      <c r="H529" s="328"/>
      <c r="I529" s="328"/>
      <c r="J529" s="328"/>
      <c r="K529" s="328"/>
      <c r="L529" s="328"/>
      <c r="M529" s="328"/>
      <c r="N529" s="328"/>
      <c r="O529" s="328"/>
      <c r="P529" s="328"/>
      <c r="Q529" s="328"/>
      <c r="R529" s="328"/>
      <c r="S529" s="328"/>
      <c r="T529" s="328"/>
      <c r="U529" s="328"/>
      <c r="V529" s="328"/>
      <c r="W529" s="328"/>
      <c r="X529" s="328"/>
      <c r="Y529" s="328"/>
      <c r="Z529" s="328"/>
      <c r="AA529" s="328"/>
      <c r="AB529" s="328"/>
      <c r="AC529" s="328"/>
      <c r="AD529" s="328"/>
      <c r="AE529" s="328"/>
      <c r="AF529" s="328"/>
      <c r="AG529" s="328"/>
      <c r="AH529" s="328"/>
      <c r="AI529" s="328"/>
      <c r="AJ529" s="328"/>
      <c r="AK529" s="328"/>
      <c r="AL529" s="328"/>
      <c r="AM529" s="328"/>
      <c r="AN529" s="328"/>
      <c r="AO529" s="328"/>
      <c r="AP529" s="328"/>
      <c r="AQ529" s="328"/>
      <c r="AR529" s="328"/>
      <c r="AS529" s="328"/>
      <c r="AT529" s="328"/>
      <c r="AU529" s="328"/>
      <c r="AV529" s="328"/>
      <c r="AW529" s="328"/>
      <c r="AX529" s="328"/>
      <c r="AY529" s="328"/>
      <c r="AZ529" s="328"/>
      <c r="BA529" s="328"/>
      <c r="BB529" s="328"/>
      <c r="BC529" s="328"/>
      <c r="BD529" s="328"/>
      <c r="BE529" s="328"/>
      <c r="BF529" s="328"/>
      <c r="BG529" s="328"/>
      <c r="BH529" s="328"/>
      <c r="BI529" s="328"/>
      <c r="BJ529" s="328"/>
      <c r="BK529" s="328"/>
      <c r="BL529" s="328"/>
      <c r="BM529" s="328"/>
      <c r="BN529" s="328"/>
      <c r="BO529" s="328"/>
      <c r="BP529" s="328"/>
      <c r="BQ529" s="328"/>
      <c r="BR529" s="328"/>
      <c r="BS529" s="328"/>
      <c r="BT529" s="328"/>
      <c r="BU529" s="332"/>
      <c r="BV529" s="333"/>
      <c r="BW529" s="328"/>
      <c r="BX529" s="328"/>
      <c r="BY529" s="328"/>
      <c r="BZ529" s="328"/>
      <c r="CA529" s="328"/>
    </row>
    <row r="530" spans="1:79" ht="15.75" customHeight="1">
      <c r="A530" s="328"/>
      <c r="B530" s="328"/>
      <c r="C530" s="328"/>
      <c r="D530" s="328"/>
      <c r="E530" s="328"/>
      <c r="F530" s="328"/>
      <c r="G530" s="328"/>
      <c r="H530" s="328"/>
      <c r="I530" s="328"/>
      <c r="J530" s="328"/>
      <c r="K530" s="328"/>
      <c r="L530" s="328"/>
      <c r="M530" s="328"/>
      <c r="N530" s="328"/>
      <c r="O530" s="328"/>
      <c r="P530" s="328"/>
      <c r="Q530" s="328"/>
      <c r="R530" s="328"/>
      <c r="S530" s="328"/>
      <c r="T530" s="328"/>
      <c r="U530" s="328"/>
      <c r="V530" s="328"/>
      <c r="W530" s="328"/>
      <c r="X530" s="328"/>
      <c r="Y530" s="328"/>
      <c r="Z530" s="328"/>
      <c r="AA530" s="328"/>
      <c r="AB530" s="328"/>
      <c r="AC530" s="328"/>
      <c r="AD530" s="328"/>
      <c r="AE530" s="328"/>
      <c r="AF530" s="328"/>
      <c r="AG530" s="328"/>
      <c r="AH530" s="328"/>
      <c r="AI530" s="328"/>
      <c r="AJ530" s="328"/>
      <c r="AK530" s="328"/>
      <c r="AL530" s="328"/>
      <c r="AM530" s="328"/>
      <c r="AN530" s="328"/>
      <c r="AO530" s="328"/>
      <c r="AP530" s="328"/>
      <c r="AQ530" s="328"/>
      <c r="AR530" s="328"/>
      <c r="AS530" s="328"/>
      <c r="AT530" s="328"/>
      <c r="AU530" s="328"/>
      <c r="AV530" s="328"/>
      <c r="AW530" s="328"/>
      <c r="AX530" s="328"/>
      <c r="AY530" s="328"/>
      <c r="AZ530" s="328"/>
      <c r="BA530" s="328"/>
      <c r="BB530" s="328"/>
      <c r="BC530" s="328"/>
      <c r="BD530" s="328"/>
      <c r="BE530" s="328"/>
      <c r="BF530" s="328"/>
      <c r="BG530" s="328"/>
      <c r="BH530" s="328"/>
      <c r="BI530" s="328"/>
      <c r="BJ530" s="328"/>
      <c r="BK530" s="328"/>
      <c r="BL530" s="328"/>
      <c r="BM530" s="328"/>
      <c r="BN530" s="328"/>
      <c r="BO530" s="328"/>
      <c r="BP530" s="328"/>
      <c r="BQ530" s="328"/>
      <c r="BR530" s="328"/>
      <c r="BS530" s="328"/>
      <c r="BT530" s="328"/>
      <c r="BU530" s="332"/>
      <c r="BV530" s="333"/>
      <c r="BW530" s="328"/>
      <c r="BX530" s="328"/>
      <c r="BY530" s="328"/>
      <c r="BZ530" s="328"/>
      <c r="CA530" s="328"/>
    </row>
    <row r="531" spans="1:79" ht="15.75" customHeight="1">
      <c r="A531" s="328"/>
      <c r="B531" s="328"/>
      <c r="C531" s="328"/>
      <c r="D531" s="328"/>
      <c r="E531" s="328"/>
      <c r="F531" s="328"/>
      <c r="G531" s="328"/>
      <c r="H531" s="328"/>
      <c r="I531" s="328"/>
      <c r="J531" s="328"/>
      <c r="K531" s="328"/>
      <c r="L531" s="328"/>
      <c r="M531" s="328"/>
      <c r="N531" s="328"/>
      <c r="O531" s="328"/>
      <c r="P531" s="328"/>
      <c r="Q531" s="328"/>
      <c r="R531" s="328"/>
      <c r="S531" s="328"/>
      <c r="T531" s="328"/>
      <c r="U531" s="328"/>
      <c r="V531" s="328"/>
      <c r="W531" s="328"/>
      <c r="X531" s="328"/>
      <c r="Y531" s="328"/>
      <c r="Z531" s="328"/>
      <c r="AA531" s="328"/>
      <c r="AB531" s="328"/>
      <c r="AC531" s="328"/>
      <c r="AD531" s="328"/>
      <c r="AE531" s="328"/>
      <c r="AF531" s="328"/>
      <c r="AG531" s="328"/>
      <c r="AH531" s="328"/>
      <c r="AI531" s="328"/>
      <c r="AJ531" s="328"/>
      <c r="AK531" s="328"/>
      <c r="AL531" s="328"/>
      <c r="AM531" s="328"/>
      <c r="AN531" s="328"/>
      <c r="AO531" s="328"/>
      <c r="AP531" s="328"/>
      <c r="AQ531" s="328"/>
      <c r="AR531" s="328"/>
      <c r="AS531" s="328"/>
      <c r="AT531" s="328"/>
      <c r="AU531" s="328"/>
      <c r="AV531" s="328"/>
      <c r="AW531" s="328"/>
      <c r="AX531" s="328"/>
      <c r="AY531" s="328"/>
      <c r="AZ531" s="328"/>
      <c r="BA531" s="328"/>
      <c r="BB531" s="328"/>
      <c r="BC531" s="328"/>
      <c r="BD531" s="328"/>
      <c r="BE531" s="328"/>
      <c r="BF531" s="328"/>
      <c r="BG531" s="328"/>
      <c r="BH531" s="328"/>
      <c r="BI531" s="328"/>
      <c r="BJ531" s="328"/>
      <c r="BK531" s="328"/>
      <c r="BL531" s="328"/>
      <c r="BM531" s="328"/>
      <c r="BN531" s="328"/>
      <c r="BO531" s="328"/>
      <c r="BP531" s="328"/>
      <c r="BQ531" s="328"/>
      <c r="BR531" s="328"/>
      <c r="BS531" s="328"/>
      <c r="BT531" s="328"/>
      <c r="BU531" s="332"/>
      <c r="BV531" s="333"/>
      <c r="BW531" s="328"/>
      <c r="BX531" s="328"/>
      <c r="BY531" s="328"/>
      <c r="BZ531" s="328"/>
      <c r="CA531" s="328"/>
    </row>
    <row r="532" spans="1:79" ht="15.75" customHeight="1">
      <c r="A532" s="328"/>
      <c r="B532" s="328"/>
      <c r="C532" s="328"/>
      <c r="D532" s="328"/>
      <c r="E532" s="328"/>
      <c r="F532" s="328"/>
      <c r="G532" s="328"/>
      <c r="H532" s="328"/>
      <c r="I532" s="328"/>
      <c r="J532" s="328"/>
      <c r="K532" s="328"/>
      <c r="L532" s="328"/>
      <c r="M532" s="328"/>
      <c r="N532" s="328"/>
      <c r="O532" s="328"/>
      <c r="P532" s="328"/>
      <c r="Q532" s="328"/>
      <c r="R532" s="328"/>
      <c r="S532" s="328"/>
      <c r="T532" s="328"/>
      <c r="U532" s="328"/>
      <c r="V532" s="328"/>
      <c r="W532" s="328"/>
      <c r="X532" s="328"/>
      <c r="Y532" s="328"/>
      <c r="Z532" s="328"/>
      <c r="AA532" s="328"/>
      <c r="AB532" s="328"/>
      <c r="AC532" s="328"/>
      <c r="AD532" s="328"/>
      <c r="AE532" s="328"/>
      <c r="AF532" s="328"/>
      <c r="AG532" s="328"/>
      <c r="AH532" s="328"/>
      <c r="AI532" s="328"/>
      <c r="AJ532" s="328"/>
      <c r="AK532" s="328"/>
      <c r="AL532" s="328"/>
      <c r="AM532" s="328"/>
      <c r="AN532" s="328"/>
      <c r="AO532" s="328"/>
      <c r="AP532" s="328"/>
      <c r="AQ532" s="328"/>
      <c r="AR532" s="328"/>
      <c r="AS532" s="328"/>
      <c r="AT532" s="328"/>
      <c r="AU532" s="328"/>
      <c r="AV532" s="328"/>
      <c r="AW532" s="328"/>
      <c r="AX532" s="328"/>
      <c r="AY532" s="328"/>
      <c r="AZ532" s="328"/>
      <c r="BA532" s="328"/>
      <c r="BB532" s="328"/>
      <c r="BC532" s="328"/>
      <c r="BD532" s="328"/>
      <c r="BE532" s="328"/>
      <c r="BF532" s="328"/>
      <c r="BG532" s="328"/>
      <c r="BH532" s="328"/>
      <c r="BI532" s="328"/>
      <c r="BJ532" s="328"/>
      <c r="BK532" s="328"/>
      <c r="BL532" s="328"/>
      <c r="BM532" s="328"/>
      <c r="BN532" s="328"/>
      <c r="BO532" s="328"/>
      <c r="BP532" s="328"/>
      <c r="BQ532" s="328"/>
      <c r="BR532" s="328"/>
      <c r="BS532" s="328"/>
      <c r="BT532" s="328"/>
      <c r="BU532" s="332"/>
      <c r="BV532" s="333"/>
      <c r="BW532" s="328"/>
      <c r="BX532" s="328"/>
      <c r="BY532" s="328"/>
      <c r="BZ532" s="328"/>
      <c r="CA532" s="328"/>
    </row>
    <row r="533" spans="1:79" ht="15.75" customHeight="1">
      <c r="A533" s="328"/>
      <c r="B533" s="328"/>
      <c r="C533" s="328"/>
      <c r="D533" s="328"/>
      <c r="E533" s="328"/>
      <c r="F533" s="328"/>
      <c r="G533" s="328"/>
      <c r="H533" s="328"/>
      <c r="I533" s="328"/>
      <c r="J533" s="328"/>
      <c r="K533" s="328"/>
      <c r="L533" s="328"/>
      <c r="M533" s="328"/>
      <c r="N533" s="328"/>
      <c r="O533" s="328"/>
      <c r="P533" s="328"/>
      <c r="Q533" s="328"/>
      <c r="R533" s="328"/>
      <c r="S533" s="328"/>
      <c r="T533" s="328"/>
      <c r="U533" s="328"/>
      <c r="V533" s="328"/>
      <c r="W533" s="328"/>
      <c r="X533" s="328"/>
      <c r="Y533" s="328"/>
      <c r="Z533" s="328"/>
      <c r="AA533" s="328"/>
      <c r="AB533" s="328"/>
      <c r="AC533" s="328"/>
      <c r="AD533" s="328"/>
      <c r="AE533" s="328"/>
      <c r="AF533" s="328"/>
      <c r="AG533" s="328"/>
      <c r="AH533" s="328"/>
      <c r="AI533" s="328"/>
      <c r="AJ533" s="328"/>
      <c r="AK533" s="328"/>
      <c r="AL533" s="328"/>
      <c r="AM533" s="328"/>
      <c r="AN533" s="328"/>
      <c r="AO533" s="328"/>
      <c r="AP533" s="328"/>
      <c r="AQ533" s="328"/>
      <c r="AR533" s="328"/>
      <c r="AS533" s="328"/>
      <c r="AT533" s="328"/>
      <c r="AU533" s="328"/>
      <c r="AV533" s="328"/>
      <c r="AW533" s="328"/>
      <c r="AX533" s="328"/>
      <c r="AY533" s="328"/>
      <c r="AZ533" s="328"/>
      <c r="BA533" s="328"/>
      <c r="BB533" s="328"/>
      <c r="BC533" s="328"/>
      <c r="BD533" s="328"/>
      <c r="BE533" s="328"/>
      <c r="BF533" s="328"/>
      <c r="BG533" s="328"/>
      <c r="BH533" s="328"/>
      <c r="BI533" s="328"/>
      <c r="BJ533" s="328"/>
      <c r="BK533" s="328"/>
      <c r="BL533" s="328"/>
      <c r="BM533" s="328"/>
      <c r="BN533" s="328"/>
      <c r="BO533" s="328"/>
      <c r="BP533" s="328"/>
      <c r="BQ533" s="328"/>
      <c r="BR533" s="328"/>
      <c r="BS533" s="328"/>
      <c r="BT533" s="328"/>
      <c r="BU533" s="332"/>
      <c r="BV533" s="333"/>
      <c r="BW533" s="328"/>
      <c r="BX533" s="328"/>
      <c r="BY533" s="328"/>
      <c r="BZ533" s="328"/>
      <c r="CA533" s="328"/>
    </row>
    <row r="534" spans="1:79" ht="15.75" customHeight="1">
      <c r="A534" s="328"/>
      <c r="B534" s="328"/>
      <c r="C534" s="328"/>
      <c r="D534" s="328"/>
      <c r="E534" s="328"/>
      <c r="F534" s="328"/>
      <c r="G534" s="328"/>
      <c r="H534" s="328"/>
      <c r="I534" s="328"/>
      <c r="J534" s="328"/>
      <c r="K534" s="328"/>
      <c r="L534" s="328"/>
      <c r="M534" s="328"/>
      <c r="N534" s="328"/>
      <c r="O534" s="328"/>
      <c r="P534" s="328"/>
      <c r="Q534" s="328"/>
      <c r="R534" s="328"/>
      <c r="S534" s="328"/>
      <c r="T534" s="328"/>
      <c r="U534" s="328"/>
      <c r="V534" s="328"/>
      <c r="W534" s="328"/>
      <c r="X534" s="328"/>
      <c r="Y534" s="328"/>
      <c r="Z534" s="328"/>
      <c r="AA534" s="328"/>
      <c r="AB534" s="328"/>
      <c r="AC534" s="328"/>
      <c r="AD534" s="328"/>
      <c r="AE534" s="328"/>
      <c r="AF534" s="328"/>
      <c r="AG534" s="328"/>
      <c r="AH534" s="328"/>
      <c r="AI534" s="328"/>
      <c r="AJ534" s="328"/>
      <c r="AK534" s="328"/>
      <c r="AL534" s="328"/>
      <c r="AM534" s="328"/>
      <c r="AN534" s="328"/>
      <c r="AO534" s="328"/>
      <c r="AP534" s="328"/>
      <c r="AQ534" s="328"/>
      <c r="AR534" s="328"/>
      <c r="AS534" s="328"/>
      <c r="AT534" s="328"/>
      <c r="AU534" s="328"/>
      <c r="AV534" s="328"/>
      <c r="AW534" s="328"/>
      <c r="AX534" s="328"/>
      <c r="AY534" s="328"/>
      <c r="AZ534" s="328"/>
      <c r="BA534" s="328"/>
      <c r="BB534" s="328"/>
      <c r="BC534" s="328"/>
      <c r="BD534" s="328"/>
      <c r="BE534" s="328"/>
      <c r="BF534" s="328"/>
      <c r="BG534" s="328"/>
      <c r="BH534" s="328"/>
      <c r="BI534" s="328"/>
      <c r="BJ534" s="328"/>
      <c r="BK534" s="328"/>
      <c r="BL534" s="328"/>
      <c r="BM534" s="328"/>
      <c r="BN534" s="328"/>
      <c r="BO534" s="328"/>
      <c r="BP534" s="328"/>
      <c r="BQ534" s="328"/>
      <c r="BR534" s="328"/>
      <c r="BS534" s="328"/>
      <c r="BT534" s="328"/>
      <c r="BU534" s="332"/>
      <c r="BV534" s="333"/>
      <c r="BW534" s="328"/>
      <c r="BX534" s="328"/>
      <c r="BY534" s="328"/>
      <c r="BZ534" s="328"/>
      <c r="CA534" s="328"/>
    </row>
    <row r="535" spans="1:79" ht="15.75" customHeight="1">
      <c r="A535" s="328"/>
      <c r="B535" s="328"/>
      <c r="C535" s="328"/>
      <c r="D535" s="328"/>
      <c r="E535" s="328"/>
      <c r="F535" s="328"/>
      <c r="G535" s="328"/>
      <c r="H535" s="328"/>
      <c r="I535" s="328"/>
      <c r="J535" s="328"/>
      <c r="K535" s="328"/>
      <c r="L535" s="328"/>
      <c r="M535" s="328"/>
      <c r="N535" s="328"/>
      <c r="O535" s="328"/>
      <c r="P535" s="328"/>
      <c r="Q535" s="328"/>
      <c r="R535" s="328"/>
      <c r="S535" s="328"/>
      <c r="T535" s="328"/>
      <c r="U535" s="328"/>
      <c r="V535" s="328"/>
      <c r="W535" s="328"/>
      <c r="X535" s="328"/>
      <c r="Y535" s="328"/>
      <c r="Z535" s="328"/>
      <c r="AA535" s="328"/>
      <c r="AB535" s="328"/>
      <c r="AC535" s="328"/>
      <c r="AD535" s="328"/>
      <c r="AE535" s="328"/>
      <c r="AF535" s="328"/>
      <c r="AG535" s="328"/>
      <c r="AH535" s="328"/>
      <c r="AI535" s="328"/>
      <c r="AJ535" s="328"/>
      <c r="AK535" s="328"/>
      <c r="AL535" s="328"/>
      <c r="AM535" s="328"/>
      <c r="AN535" s="328"/>
      <c r="AO535" s="328"/>
      <c r="AP535" s="328"/>
      <c r="AQ535" s="328"/>
      <c r="AR535" s="328"/>
      <c r="AS535" s="328"/>
      <c r="AT535" s="328"/>
      <c r="AU535" s="328"/>
      <c r="AV535" s="328"/>
      <c r="AW535" s="328"/>
      <c r="AX535" s="328"/>
      <c r="AY535" s="328"/>
      <c r="AZ535" s="328"/>
      <c r="BA535" s="328"/>
      <c r="BB535" s="328"/>
      <c r="BC535" s="328"/>
      <c r="BD535" s="328"/>
      <c r="BE535" s="328"/>
      <c r="BF535" s="328"/>
      <c r="BG535" s="328"/>
      <c r="BH535" s="328"/>
      <c r="BI535" s="328"/>
      <c r="BJ535" s="328"/>
      <c r="BK535" s="328"/>
      <c r="BL535" s="328"/>
      <c r="BM535" s="328"/>
      <c r="BN535" s="328"/>
      <c r="BO535" s="328"/>
      <c r="BP535" s="328"/>
      <c r="BQ535" s="328"/>
      <c r="BR535" s="328"/>
      <c r="BS535" s="328"/>
      <c r="BT535" s="328"/>
      <c r="BU535" s="332"/>
      <c r="BV535" s="333"/>
      <c r="BW535" s="328"/>
      <c r="BX535" s="328"/>
      <c r="BY535" s="328"/>
      <c r="BZ535" s="328"/>
      <c r="CA535" s="328"/>
    </row>
    <row r="536" spans="1:79" ht="15.75" customHeight="1">
      <c r="A536" s="328"/>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328"/>
      <c r="AF536" s="328"/>
      <c r="AG536" s="328"/>
      <c r="AH536" s="328"/>
      <c r="AI536" s="328"/>
      <c r="AJ536" s="328"/>
      <c r="AK536" s="328"/>
      <c r="AL536" s="328"/>
      <c r="AM536" s="328"/>
      <c r="AN536" s="328"/>
      <c r="AO536" s="328"/>
      <c r="AP536" s="328"/>
      <c r="AQ536" s="328"/>
      <c r="AR536" s="328"/>
      <c r="AS536" s="328"/>
      <c r="AT536" s="328"/>
      <c r="AU536" s="328"/>
      <c r="AV536" s="328"/>
      <c r="AW536" s="328"/>
      <c r="AX536" s="328"/>
      <c r="AY536" s="328"/>
      <c r="AZ536" s="328"/>
      <c r="BA536" s="328"/>
      <c r="BB536" s="328"/>
      <c r="BC536" s="328"/>
      <c r="BD536" s="328"/>
      <c r="BE536" s="328"/>
      <c r="BF536" s="328"/>
      <c r="BG536" s="328"/>
      <c r="BH536" s="328"/>
      <c r="BI536" s="328"/>
      <c r="BJ536" s="328"/>
      <c r="BK536" s="328"/>
      <c r="BL536" s="328"/>
      <c r="BM536" s="328"/>
      <c r="BN536" s="328"/>
      <c r="BO536" s="328"/>
      <c r="BP536" s="328"/>
      <c r="BQ536" s="328"/>
      <c r="BR536" s="328"/>
      <c r="BS536" s="328"/>
      <c r="BT536" s="328"/>
      <c r="BU536" s="332"/>
      <c r="BV536" s="333"/>
      <c r="BW536" s="328"/>
      <c r="BX536" s="328"/>
      <c r="BY536" s="328"/>
      <c r="BZ536" s="328"/>
      <c r="CA536" s="328"/>
    </row>
    <row r="537" spans="1:79" ht="15.75" customHeight="1">
      <c r="A537" s="328"/>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328"/>
      <c r="AF537" s="328"/>
      <c r="AG537" s="328"/>
      <c r="AH537" s="328"/>
      <c r="AI537" s="328"/>
      <c r="AJ537" s="328"/>
      <c r="AK537" s="328"/>
      <c r="AL537" s="328"/>
      <c r="AM537" s="328"/>
      <c r="AN537" s="328"/>
      <c r="AO537" s="328"/>
      <c r="AP537" s="328"/>
      <c r="AQ537" s="328"/>
      <c r="AR537" s="328"/>
      <c r="AS537" s="328"/>
      <c r="AT537" s="328"/>
      <c r="AU537" s="328"/>
      <c r="AV537" s="328"/>
      <c r="AW537" s="328"/>
      <c r="AX537" s="328"/>
      <c r="AY537" s="328"/>
      <c r="AZ537" s="328"/>
      <c r="BA537" s="328"/>
      <c r="BB537" s="328"/>
      <c r="BC537" s="328"/>
      <c r="BD537" s="328"/>
      <c r="BE537" s="328"/>
      <c r="BF537" s="328"/>
      <c r="BG537" s="328"/>
      <c r="BH537" s="328"/>
      <c r="BI537" s="328"/>
      <c r="BJ537" s="328"/>
      <c r="BK537" s="328"/>
      <c r="BL537" s="328"/>
      <c r="BM537" s="328"/>
      <c r="BN537" s="328"/>
      <c r="BO537" s="328"/>
      <c r="BP537" s="328"/>
      <c r="BQ537" s="328"/>
      <c r="BR537" s="328"/>
      <c r="BS537" s="328"/>
      <c r="BT537" s="328"/>
      <c r="BU537" s="332"/>
      <c r="BV537" s="333"/>
      <c r="BW537" s="328"/>
      <c r="BX537" s="328"/>
      <c r="BY537" s="328"/>
      <c r="BZ537" s="328"/>
      <c r="CA537" s="328"/>
    </row>
    <row r="538" spans="1:79" ht="15.75" customHeight="1">
      <c r="A538" s="328"/>
      <c r="B538" s="328"/>
      <c r="C538" s="328"/>
      <c r="D538" s="328"/>
      <c r="E538" s="328"/>
      <c r="F538" s="328"/>
      <c r="G538" s="328"/>
      <c r="H538" s="328"/>
      <c r="I538" s="328"/>
      <c r="J538" s="328"/>
      <c r="K538" s="328"/>
      <c r="L538" s="328"/>
      <c r="M538" s="328"/>
      <c r="N538" s="328"/>
      <c r="O538" s="328"/>
      <c r="P538" s="328"/>
      <c r="Q538" s="328"/>
      <c r="R538" s="328"/>
      <c r="S538" s="328"/>
      <c r="T538" s="328"/>
      <c r="U538" s="328"/>
      <c r="V538" s="328"/>
      <c r="W538" s="328"/>
      <c r="X538" s="328"/>
      <c r="Y538" s="328"/>
      <c r="Z538" s="328"/>
      <c r="AA538" s="328"/>
      <c r="AB538" s="328"/>
      <c r="AC538" s="328"/>
      <c r="AD538" s="328"/>
      <c r="AE538" s="328"/>
      <c r="AF538" s="328"/>
      <c r="AG538" s="328"/>
      <c r="AH538" s="328"/>
      <c r="AI538" s="328"/>
      <c r="AJ538" s="328"/>
      <c r="AK538" s="328"/>
      <c r="AL538" s="328"/>
      <c r="AM538" s="328"/>
      <c r="AN538" s="328"/>
      <c r="AO538" s="328"/>
      <c r="AP538" s="328"/>
      <c r="AQ538" s="328"/>
      <c r="AR538" s="328"/>
      <c r="AS538" s="328"/>
      <c r="AT538" s="328"/>
      <c r="AU538" s="328"/>
      <c r="AV538" s="328"/>
      <c r="AW538" s="328"/>
      <c r="AX538" s="328"/>
      <c r="AY538" s="328"/>
      <c r="AZ538" s="328"/>
      <c r="BA538" s="328"/>
      <c r="BB538" s="328"/>
      <c r="BC538" s="328"/>
      <c r="BD538" s="328"/>
      <c r="BE538" s="328"/>
      <c r="BF538" s="328"/>
      <c r="BG538" s="328"/>
      <c r="BH538" s="328"/>
      <c r="BI538" s="328"/>
      <c r="BJ538" s="328"/>
      <c r="BK538" s="328"/>
      <c r="BL538" s="328"/>
      <c r="BM538" s="328"/>
      <c r="BN538" s="328"/>
      <c r="BO538" s="328"/>
      <c r="BP538" s="328"/>
      <c r="BQ538" s="328"/>
      <c r="BR538" s="328"/>
      <c r="BS538" s="328"/>
      <c r="BT538" s="328"/>
      <c r="BU538" s="332"/>
      <c r="BV538" s="333"/>
      <c r="BW538" s="328"/>
      <c r="BX538" s="328"/>
      <c r="BY538" s="328"/>
      <c r="BZ538" s="328"/>
      <c r="CA538" s="328"/>
    </row>
    <row r="539" spans="1:79" ht="15.75" customHeight="1">
      <c r="A539" s="328"/>
      <c r="B539" s="328"/>
      <c r="C539" s="328"/>
      <c r="D539" s="328"/>
      <c r="E539" s="328"/>
      <c r="F539" s="328"/>
      <c r="G539" s="328"/>
      <c r="H539" s="328"/>
      <c r="I539" s="328"/>
      <c r="J539" s="328"/>
      <c r="K539" s="328"/>
      <c r="L539" s="328"/>
      <c r="M539" s="328"/>
      <c r="N539" s="328"/>
      <c r="O539" s="328"/>
      <c r="P539" s="328"/>
      <c r="Q539" s="328"/>
      <c r="R539" s="328"/>
      <c r="S539" s="328"/>
      <c r="T539" s="328"/>
      <c r="U539" s="328"/>
      <c r="V539" s="328"/>
      <c r="W539" s="328"/>
      <c r="X539" s="328"/>
      <c r="Y539" s="328"/>
      <c r="Z539" s="328"/>
      <c r="AA539" s="328"/>
      <c r="AB539" s="328"/>
      <c r="AC539" s="328"/>
      <c r="AD539" s="328"/>
      <c r="AE539" s="328"/>
      <c r="AF539" s="328"/>
      <c r="AG539" s="328"/>
      <c r="AH539" s="328"/>
      <c r="AI539" s="328"/>
      <c r="AJ539" s="328"/>
      <c r="AK539" s="328"/>
      <c r="AL539" s="328"/>
      <c r="AM539" s="328"/>
      <c r="AN539" s="328"/>
      <c r="AO539" s="328"/>
      <c r="AP539" s="328"/>
      <c r="AQ539" s="328"/>
      <c r="AR539" s="328"/>
      <c r="AS539" s="328"/>
      <c r="AT539" s="328"/>
      <c r="AU539" s="328"/>
      <c r="AV539" s="328"/>
      <c r="AW539" s="328"/>
      <c r="AX539" s="328"/>
      <c r="AY539" s="328"/>
      <c r="AZ539" s="328"/>
      <c r="BA539" s="328"/>
      <c r="BB539" s="328"/>
      <c r="BC539" s="328"/>
      <c r="BD539" s="328"/>
      <c r="BE539" s="328"/>
      <c r="BF539" s="328"/>
      <c r="BG539" s="328"/>
      <c r="BH539" s="328"/>
      <c r="BI539" s="328"/>
      <c r="BJ539" s="328"/>
      <c r="BK539" s="328"/>
      <c r="BL539" s="328"/>
      <c r="BM539" s="328"/>
      <c r="BN539" s="328"/>
      <c r="BO539" s="328"/>
      <c r="BP539" s="328"/>
      <c r="BQ539" s="328"/>
      <c r="BR539" s="328"/>
      <c r="BS539" s="328"/>
      <c r="BT539" s="328"/>
      <c r="BU539" s="332"/>
      <c r="BV539" s="333"/>
      <c r="BW539" s="328"/>
      <c r="BX539" s="328"/>
      <c r="BY539" s="328"/>
      <c r="BZ539" s="328"/>
      <c r="CA539" s="328"/>
    </row>
    <row r="540" spans="1:79" ht="15.75" customHeight="1">
      <c r="A540" s="328"/>
      <c r="B540" s="328"/>
      <c r="C540" s="328"/>
      <c r="D540" s="328"/>
      <c r="E540" s="328"/>
      <c r="F540" s="328"/>
      <c r="G540" s="328"/>
      <c r="H540" s="328"/>
      <c r="I540" s="328"/>
      <c r="J540" s="328"/>
      <c r="K540" s="328"/>
      <c r="L540" s="328"/>
      <c r="M540" s="328"/>
      <c r="N540" s="328"/>
      <c r="O540" s="328"/>
      <c r="P540" s="328"/>
      <c r="Q540" s="328"/>
      <c r="R540" s="328"/>
      <c r="S540" s="328"/>
      <c r="T540" s="328"/>
      <c r="U540" s="328"/>
      <c r="V540" s="328"/>
      <c r="W540" s="328"/>
      <c r="X540" s="328"/>
      <c r="Y540" s="328"/>
      <c r="Z540" s="328"/>
      <c r="AA540" s="328"/>
      <c r="AB540" s="328"/>
      <c r="AC540" s="328"/>
      <c r="AD540" s="328"/>
      <c r="AE540" s="328"/>
      <c r="AF540" s="328"/>
      <c r="AG540" s="328"/>
      <c r="AH540" s="328"/>
      <c r="AI540" s="328"/>
      <c r="AJ540" s="328"/>
      <c r="AK540" s="328"/>
      <c r="AL540" s="328"/>
      <c r="AM540" s="328"/>
      <c r="AN540" s="328"/>
      <c r="AO540" s="328"/>
      <c r="AP540" s="328"/>
      <c r="AQ540" s="328"/>
      <c r="AR540" s="328"/>
      <c r="AS540" s="328"/>
      <c r="AT540" s="328"/>
      <c r="AU540" s="328"/>
      <c r="AV540" s="328"/>
      <c r="AW540" s="328"/>
      <c r="AX540" s="328"/>
      <c r="AY540" s="328"/>
      <c r="AZ540" s="328"/>
      <c r="BA540" s="328"/>
      <c r="BB540" s="328"/>
      <c r="BC540" s="328"/>
      <c r="BD540" s="328"/>
      <c r="BE540" s="328"/>
      <c r="BF540" s="328"/>
      <c r="BG540" s="328"/>
      <c r="BH540" s="328"/>
      <c r="BI540" s="328"/>
      <c r="BJ540" s="328"/>
      <c r="BK540" s="328"/>
      <c r="BL540" s="328"/>
      <c r="BM540" s="328"/>
      <c r="BN540" s="328"/>
      <c r="BO540" s="328"/>
      <c r="BP540" s="328"/>
      <c r="BQ540" s="328"/>
      <c r="BR540" s="328"/>
      <c r="BS540" s="328"/>
      <c r="BT540" s="328"/>
      <c r="BU540" s="332"/>
      <c r="BV540" s="333"/>
      <c r="BW540" s="328"/>
      <c r="BX540" s="328"/>
      <c r="BY540" s="328"/>
      <c r="BZ540" s="328"/>
      <c r="CA540" s="328"/>
    </row>
    <row r="541" spans="1:79" ht="15.75" customHeight="1">
      <c r="A541" s="328"/>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328"/>
      <c r="AE541" s="328"/>
      <c r="AF541" s="328"/>
      <c r="AG541" s="328"/>
      <c r="AH541" s="328"/>
      <c r="AI541" s="328"/>
      <c r="AJ541" s="328"/>
      <c r="AK541" s="328"/>
      <c r="AL541" s="328"/>
      <c r="AM541" s="328"/>
      <c r="AN541" s="328"/>
      <c r="AO541" s="328"/>
      <c r="AP541" s="328"/>
      <c r="AQ541" s="328"/>
      <c r="AR541" s="328"/>
      <c r="AS541" s="328"/>
      <c r="AT541" s="328"/>
      <c r="AU541" s="328"/>
      <c r="AV541" s="328"/>
      <c r="AW541" s="328"/>
      <c r="AX541" s="328"/>
      <c r="AY541" s="328"/>
      <c r="AZ541" s="328"/>
      <c r="BA541" s="328"/>
      <c r="BB541" s="328"/>
      <c r="BC541" s="328"/>
      <c r="BD541" s="328"/>
      <c r="BE541" s="328"/>
      <c r="BF541" s="328"/>
      <c r="BG541" s="328"/>
      <c r="BH541" s="328"/>
      <c r="BI541" s="328"/>
      <c r="BJ541" s="328"/>
      <c r="BK541" s="328"/>
      <c r="BL541" s="328"/>
      <c r="BM541" s="328"/>
      <c r="BN541" s="328"/>
      <c r="BO541" s="328"/>
      <c r="BP541" s="328"/>
      <c r="BQ541" s="328"/>
      <c r="BR541" s="328"/>
      <c r="BS541" s="328"/>
      <c r="BT541" s="328"/>
      <c r="BU541" s="332"/>
      <c r="BV541" s="333"/>
      <c r="BW541" s="328"/>
      <c r="BX541" s="328"/>
      <c r="BY541" s="328"/>
      <c r="BZ541" s="328"/>
      <c r="CA541" s="328"/>
    </row>
    <row r="542" spans="1:79" ht="15.75" customHeight="1">
      <c r="A542" s="328"/>
      <c r="B542" s="328"/>
      <c r="C542" s="328"/>
      <c r="D542" s="328"/>
      <c r="E542" s="328"/>
      <c r="F542" s="328"/>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328"/>
      <c r="AF542" s="328"/>
      <c r="AG542" s="328"/>
      <c r="AH542" s="328"/>
      <c r="AI542" s="328"/>
      <c r="AJ542" s="328"/>
      <c r="AK542" s="328"/>
      <c r="AL542" s="328"/>
      <c r="AM542" s="328"/>
      <c r="AN542" s="328"/>
      <c r="AO542" s="328"/>
      <c r="AP542" s="328"/>
      <c r="AQ542" s="328"/>
      <c r="AR542" s="328"/>
      <c r="AS542" s="328"/>
      <c r="AT542" s="328"/>
      <c r="AU542" s="328"/>
      <c r="AV542" s="328"/>
      <c r="AW542" s="328"/>
      <c r="AX542" s="328"/>
      <c r="AY542" s="328"/>
      <c r="AZ542" s="328"/>
      <c r="BA542" s="328"/>
      <c r="BB542" s="328"/>
      <c r="BC542" s="328"/>
      <c r="BD542" s="328"/>
      <c r="BE542" s="328"/>
      <c r="BF542" s="328"/>
      <c r="BG542" s="328"/>
      <c r="BH542" s="328"/>
      <c r="BI542" s="328"/>
      <c r="BJ542" s="328"/>
      <c r="BK542" s="328"/>
      <c r="BL542" s="328"/>
      <c r="BM542" s="328"/>
      <c r="BN542" s="328"/>
      <c r="BO542" s="328"/>
      <c r="BP542" s="328"/>
      <c r="BQ542" s="328"/>
      <c r="BR542" s="328"/>
      <c r="BS542" s="328"/>
      <c r="BT542" s="328"/>
      <c r="BU542" s="332"/>
      <c r="BV542" s="333"/>
      <c r="BW542" s="328"/>
      <c r="BX542" s="328"/>
      <c r="BY542" s="328"/>
      <c r="BZ542" s="328"/>
      <c r="CA542" s="328"/>
    </row>
    <row r="543" spans="1:79" ht="15.75" customHeight="1">
      <c r="A543" s="328"/>
      <c r="B543" s="328"/>
      <c r="C543" s="328"/>
      <c r="D543" s="328"/>
      <c r="E543" s="328"/>
      <c r="F543" s="328"/>
      <c r="G543" s="328"/>
      <c r="H543" s="328"/>
      <c r="I543" s="328"/>
      <c r="J543" s="328"/>
      <c r="K543" s="328"/>
      <c r="L543" s="328"/>
      <c r="M543" s="328"/>
      <c r="N543" s="328"/>
      <c r="O543" s="328"/>
      <c r="P543" s="328"/>
      <c r="Q543" s="328"/>
      <c r="R543" s="328"/>
      <c r="S543" s="328"/>
      <c r="T543" s="328"/>
      <c r="U543" s="328"/>
      <c r="V543" s="328"/>
      <c r="W543" s="328"/>
      <c r="X543" s="328"/>
      <c r="Y543" s="328"/>
      <c r="Z543" s="328"/>
      <c r="AA543" s="328"/>
      <c r="AB543" s="328"/>
      <c r="AC543" s="328"/>
      <c r="AD543" s="328"/>
      <c r="AE543" s="328"/>
      <c r="AF543" s="328"/>
      <c r="AG543" s="328"/>
      <c r="AH543" s="328"/>
      <c r="AI543" s="328"/>
      <c r="AJ543" s="328"/>
      <c r="AK543" s="328"/>
      <c r="AL543" s="328"/>
      <c r="AM543" s="328"/>
      <c r="AN543" s="328"/>
      <c r="AO543" s="328"/>
      <c r="AP543" s="328"/>
      <c r="AQ543" s="328"/>
      <c r="AR543" s="328"/>
      <c r="AS543" s="328"/>
      <c r="AT543" s="328"/>
      <c r="AU543" s="328"/>
      <c r="AV543" s="328"/>
      <c r="AW543" s="328"/>
      <c r="AX543" s="328"/>
      <c r="AY543" s="328"/>
      <c r="AZ543" s="328"/>
      <c r="BA543" s="328"/>
      <c r="BB543" s="328"/>
      <c r="BC543" s="328"/>
      <c r="BD543" s="328"/>
      <c r="BE543" s="328"/>
      <c r="BF543" s="328"/>
      <c r="BG543" s="328"/>
      <c r="BH543" s="328"/>
      <c r="BI543" s="328"/>
      <c r="BJ543" s="328"/>
      <c r="BK543" s="328"/>
      <c r="BL543" s="328"/>
      <c r="BM543" s="328"/>
      <c r="BN543" s="328"/>
      <c r="BO543" s="328"/>
      <c r="BP543" s="328"/>
      <c r="BQ543" s="328"/>
      <c r="BR543" s="328"/>
      <c r="BS543" s="328"/>
      <c r="BT543" s="328"/>
      <c r="BU543" s="332"/>
      <c r="BV543" s="333"/>
      <c r="BW543" s="328"/>
      <c r="BX543" s="328"/>
      <c r="BY543" s="328"/>
      <c r="BZ543" s="328"/>
      <c r="CA543" s="328"/>
    </row>
    <row r="544" spans="1:79" ht="15.75" customHeight="1">
      <c r="A544" s="328"/>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328"/>
      <c r="AE544" s="328"/>
      <c r="AF544" s="328"/>
      <c r="AG544" s="328"/>
      <c r="AH544" s="328"/>
      <c r="AI544" s="328"/>
      <c r="AJ544" s="328"/>
      <c r="AK544" s="328"/>
      <c r="AL544" s="328"/>
      <c r="AM544" s="328"/>
      <c r="AN544" s="328"/>
      <c r="AO544" s="328"/>
      <c r="AP544" s="328"/>
      <c r="AQ544" s="328"/>
      <c r="AR544" s="328"/>
      <c r="AS544" s="328"/>
      <c r="AT544" s="328"/>
      <c r="AU544" s="328"/>
      <c r="AV544" s="328"/>
      <c r="AW544" s="328"/>
      <c r="AX544" s="328"/>
      <c r="AY544" s="328"/>
      <c r="AZ544" s="328"/>
      <c r="BA544" s="328"/>
      <c r="BB544" s="328"/>
      <c r="BC544" s="328"/>
      <c r="BD544" s="328"/>
      <c r="BE544" s="328"/>
      <c r="BF544" s="328"/>
      <c r="BG544" s="328"/>
      <c r="BH544" s="328"/>
      <c r="BI544" s="328"/>
      <c r="BJ544" s="328"/>
      <c r="BK544" s="328"/>
      <c r="BL544" s="328"/>
      <c r="BM544" s="328"/>
      <c r="BN544" s="328"/>
      <c r="BO544" s="328"/>
      <c r="BP544" s="328"/>
      <c r="BQ544" s="328"/>
      <c r="BR544" s="328"/>
      <c r="BS544" s="328"/>
      <c r="BT544" s="328"/>
      <c r="BU544" s="332"/>
      <c r="BV544" s="333"/>
      <c r="BW544" s="328"/>
      <c r="BX544" s="328"/>
      <c r="BY544" s="328"/>
      <c r="BZ544" s="328"/>
      <c r="CA544" s="328"/>
    </row>
    <row r="545" spans="1:79" ht="15.75" customHeight="1">
      <c r="A545" s="328"/>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328"/>
      <c r="AF545" s="328"/>
      <c r="AG545" s="328"/>
      <c r="AH545" s="328"/>
      <c r="AI545" s="328"/>
      <c r="AJ545" s="328"/>
      <c r="AK545" s="328"/>
      <c r="AL545" s="328"/>
      <c r="AM545" s="328"/>
      <c r="AN545" s="328"/>
      <c r="AO545" s="328"/>
      <c r="AP545" s="328"/>
      <c r="AQ545" s="328"/>
      <c r="AR545" s="328"/>
      <c r="AS545" s="328"/>
      <c r="AT545" s="328"/>
      <c r="AU545" s="328"/>
      <c r="AV545" s="328"/>
      <c r="AW545" s="328"/>
      <c r="AX545" s="328"/>
      <c r="AY545" s="328"/>
      <c r="AZ545" s="328"/>
      <c r="BA545" s="328"/>
      <c r="BB545" s="328"/>
      <c r="BC545" s="328"/>
      <c r="BD545" s="328"/>
      <c r="BE545" s="328"/>
      <c r="BF545" s="328"/>
      <c r="BG545" s="328"/>
      <c r="BH545" s="328"/>
      <c r="BI545" s="328"/>
      <c r="BJ545" s="328"/>
      <c r="BK545" s="328"/>
      <c r="BL545" s="328"/>
      <c r="BM545" s="328"/>
      <c r="BN545" s="328"/>
      <c r="BO545" s="328"/>
      <c r="BP545" s="328"/>
      <c r="BQ545" s="328"/>
      <c r="BR545" s="328"/>
      <c r="BS545" s="328"/>
      <c r="BT545" s="328"/>
      <c r="BU545" s="332"/>
      <c r="BV545" s="333"/>
      <c r="BW545" s="328"/>
      <c r="BX545" s="328"/>
      <c r="BY545" s="328"/>
      <c r="BZ545" s="328"/>
      <c r="CA545" s="328"/>
    </row>
    <row r="546" spans="1:79" ht="15.75" customHeight="1">
      <c r="A546" s="328"/>
      <c r="B546" s="328"/>
      <c r="C546" s="328"/>
      <c r="D546" s="328"/>
      <c r="E546" s="328"/>
      <c r="F546" s="328"/>
      <c r="G546" s="328"/>
      <c r="H546" s="328"/>
      <c r="I546" s="328"/>
      <c r="J546" s="328"/>
      <c r="K546" s="328"/>
      <c r="L546" s="328"/>
      <c r="M546" s="328"/>
      <c r="N546" s="328"/>
      <c r="O546" s="328"/>
      <c r="P546" s="328"/>
      <c r="Q546" s="328"/>
      <c r="R546" s="328"/>
      <c r="S546" s="328"/>
      <c r="T546" s="328"/>
      <c r="U546" s="328"/>
      <c r="V546" s="328"/>
      <c r="W546" s="328"/>
      <c r="X546" s="328"/>
      <c r="Y546" s="328"/>
      <c r="Z546" s="328"/>
      <c r="AA546" s="328"/>
      <c r="AB546" s="328"/>
      <c r="AC546" s="328"/>
      <c r="AD546" s="328"/>
      <c r="AE546" s="328"/>
      <c r="AF546" s="328"/>
      <c r="AG546" s="328"/>
      <c r="AH546" s="328"/>
      <c r="AI546" s="328"/>
      <c r="AJ546" s="328"/>
      <c r="AK546" s="328"/>
      <c r="AL546" s="328"/>
      <c r="AM546" s="328"/>
      <c r="AN546" s="328"/>
      <c r="AO546" s="328"/>
      <c r="AP546" s="328"/>
      <c r="AQ546" s="328"/>
      <c r="AR546" s="328"/>
      <c r="AS546" s="328"/>
      <c r="AT546" s="328"/>
      <c r="AU546" s="328"/>
      <c r="AV546" s="328"/>
      <c r="AW546" s="328"/>
      <c r="AX546" s="328"/>
      <c r="AY546" s="328"/>
      <c r="AZ546" s="328"/>
      <c r="BA546" s="328"/>
      <c r="BB546" s="328"/>
      <c r="BC546" s="328"/>
      <c r="BD546" s="328"/>
      <c r="BE546" s="328"/>
      <c r="BF546" s="328"/>
      <c r="BG546" s="328"/>
      <c r="BH546" s="328"/>
      <c r="BI546" s="328"/>
      <c r="BJ546" s="328"/>
      <c r="BK546" s="328"/>
      <c r="BL546" s="328"/>
      <c r="BM546" s="328"/>
      <c r="BN546" s="328"/>
      <c r="BO546" s="328"/>
      <c r="BP546" s="328"/>
      <c r="BQ546" s="328"/>
      <c r="BR546" s="328"/>
      <c r="BS546" s="328"/>
      <c r="BT546" s="328"/>
      <c r="BU546" s="332"/>
      <c r="BV546" s="333"/>
      <c r="BW546" s="328"/>
      <c r="BX546" s="328"/>
      <c r="BY546" s="328"/>
      <c r="BZ546" s="328"/>
      <c r="CA546" s="328"/>
    </row>
    <row r="547" spans="1:79" ht="15.75" customHeight="1">
      <c r="A547" s="328"/>
      <c r="B547" s="328"/>
      <c r="C547" s="328"/>
      <c r="D547" s="328"/>
      <c r="E547" s="328"/>
      <c r="F547" s="328"/>
      <c r="G547" s="328"/>
      <c r="H547" s="328"/>
      <c r="I547" s="328"/>
      <c r="J547" s="328"/>
      <c r="K547" s="328"/>
      <c r="L547" s="328"/>
      <c r="M547" s="328"/>
      <c r="N547" s="328"/>
      <c r="O547" s="328"/>
      <c r="P547" s="328"/>
      <c r="Q547" s="328"/>
      <c r="R547" s="328"/>
      <c r="S547" s="328"/>
      <c r="T547" s="328"/>
      <c r="U547" s="328"/>
      <c r="V547" s="328"/>
      <c r="W547" s="328"/>
      <c r="X547" s="328"/>
      <c r="Y547" s="328"/>
      <c r="Z547" s="328"/>
      <c r="AA547" s="328"/>
      <c r="AB547" s="328"/>
      <c r="AC547" s="328"/>
      <c r="AD547" s="328"/>
      <c r="AE547" s="328"/>
      <c r="AF547" s="328"/>
      <c r="AG547" s="328"/>
      <c r="AH547" s="328"/>
      <c r="AI547" s="328"/>
      <c r="AJ547" s="328"/>
      <c r="AK547" s="328"/>
      <c r="AL547" s="328"/>
      <c r="AM547" s="328"/>
      <c r="AN547" s="328"/>
      <c r="AO547" s="328"/>
      <c r="AP547" s="328"/>
      <c r="AQ547" s="328"/>
      <c r="AR547" s="328"/>
      <c r="AS547" s="328"/>
      <c r="AT547" s="328"/>
      <c r="AU547" s="328"/>
      <c r="AV547" s="328"/>
      <c r="AW547" s="328"/>
      <c r="AX547" s="328"/>
      <c r="AY547" s="328"/>
      <c r="AZ547" s="328"/>
      <c r="BA547" s="328"/>
      <c r="BB547" s="328"/>
      <c r="BC547" s="328"/>
      <c r="BD547" s="328"/>
      <c r="BE547" s="328"/>
      <c r="BF547" s="328"/>
      <c r="BG547" s="328"/>
      <c r="BH547" s="328"/>
      <c r="BI547" s="328"/>
      <c r="BJ547" s="328"/>
      <c r="BK547" s="328"/>
      <c r="BL547" s="328"/>
      <c r="BM547" s="328"/>
      <c r="BN547" s="328"/>
      <c r="BO547" s="328"/>
      <c r="BP547" s="328"/>
      <c r="BQ547" s="328"/>
      <c r="BR547" s="328"/>
      <c r="BS547" s="328"/>
      <c r="BT547" s="328"/>
      <c r="BU547" s="332"/>
      <c r="BV547" s="333"/>
      <c r="BW547" s="328"/>
      <c r="BX547" s="328"/>
      <c r="BY547" s="328"/>
      <c r="BZ547" s="328"/>
      <c r="CA547" s="328"/>
    </row>
    <row r="548" spans="1:79" ht="15.75" customHeight="1">
      <c r="A548" s="328"/>
      <c r="B548" s="328"/>
      <c r="C548" s="328"/>
      <c r="D548" s="328"/>
      <c r="E548" s="328"/>
      <c r="F548" s="328"/>
      <c r="G548" s="328"/>
      <c r="H548" s="328"/>
      <c r="I548" s="328"/>
      <c r="J548" s="328"/>
      <c r="K548" s="328"/>
      <c r="L548" s="328"/>
      <c r="M548" s="328"/>
      <c r="N548" s="328"/>
      <c r="O548" s="328"/>
      <c r="P548" s="328"/>
      <c r="Q548" s="328"/>
      <c r="R548" s="328"/>
      <c r="S548" s="328"/>
      <c r="T548" s="328"/>
      <c r="U548" s="328"/>
      <c r="V548" s="328"/>
      <c r="W548" s="328"/>
      <c r="X548" s="328"/>
      <c r="Y548" s="328"/>
      <c r="Z548" s="328"/>
      <c r="AA548" s="328"/>
      <c r="AB548" s="328"/>
      <c r="AC548" s="328"/>
      <c r="AD548" s="328"/>
      <c r="AE548" s="328"/>
      <c r="AF548" s="328"/>
      <c r="AG548" s="328"/>
      <c r="AH548" s="328"/>
      <c r="AI548" s="328"/>
      <c r="AJ548" s="328"/>
      <c r="AK548" s="328"/>
      <c r="AL548" s="328"/>
      <c r="AM548" s="328"/>
      <c r="AN548" s="328"/>
      <c r="AO548" s="328"/>
      <c r="AP548" s="328"/>
      <c r="AQ548" s="328"/>
      <c r="AR548" s="328"/>
      <c r="AS548" s="328"/>
      <c r="AT548" s="328"/>
      <c r="AU548" s="328"/>
      <c r="AV548" s="328"/>
      <c r="AW548" s="328"/>
      <c r="AX548" s="328"/>
      <c r="AY548" s="328"/>
      <c r="AZ548" s="328"/>
      <c r="BA548" s="328"/>
      <c r="BB548" s="328"/>
      <c r="BC548" s="328"/>
      <c r="BD548" s="328"/>
      <c r="BE548" s="328"/>
      <c r="BF548" s="328"/>
      <c r="BG548" s="328"/>
      <c r="BH548" s="328"/>
      <c r="BI548" s="328"/>
      <c r="BJ548" s="328"/>
      <c r="BK548" s="328"/>
      <c r="BL548" s="328"/>
      <c r="BM548" s="328"/>
      <c r="BN548" s="328"/>
      <c r="BO548" s="328"/>
      <c r="BP548" s="328"/>
      <c r="BQ548" s="328"/>
      <c r="BR548" s="328"/>
      <c r="BS548" s="328"/>
      <c r="BT548" s="328"/>
      <c r="BU548" s="332"/>
      <c r="BV548" s="333"/>
      <c r="BW548" s="328"/>
      <c r="BX548" s="328"/>
      <c r="BY548" s="328"/>
      <c r="BZ548" s="328"/>
      <c r="CA548" s="328"/>
    </row>
    <row r="549" spans="1:79" ht="15.75" customHeight="1">
      <c r="A549" s="328"/>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328"/>
      <c r="AE549" s="328"/>
      <c r="AF549" s="328"/>
      <c r="AG549" s="328"/>
      <c r="AH549" s="328"/>
      <c r="AI549" s="328"/>
      <c r="AJ549" s="328"/>
      <c r="AK549" s="328"/>
      <c r="AL549" s="328"/>
      <c r="AM549" s="328"/>
      <c r="AN549" s="328"/>
      <c r="AO549" s="328"/>
      <c r="AP549" s="328"/>
      <c r="AQ549" s="328"/>
      <c r="AR549" s="328"/>
      <c r="AS549" s="328"/>
      <c r="AT549" s="328"/>
      <c r="AU549" s="328"/>
      <c r="AV549" s="328"/>
      <c r="AW549" s="328"/>
      <c r="AX549" s="328"/>
      <c r="AY549" s="328"/>
      <c r="AZ549" s="328"/>
      <c r="BA549" s="328"/>
      <c r="BB549" s="328"/>
      <c r="BC549" s="328"/>
      <c r="BD549" s="328"/>
      <c r="BE549" s="328"/>
      <c r="BF549" s="328"/>
      <c r="BG549" s="328"/>
      <c r="BH549" s="328"/>
      <c r="BI549" s="328"/>
      <c r="BJ549" s="328"/>
      <c r="BK549" s="328"/>
      <c r="BL549" s="328"/>
      <c r="BM549" s="328"/>
      <c r="BN549" s="328"/>
      <c r="BO549" s="328"/>
      <c r="BP549" s="328"/>
      <c r="BQ549" s="328"/>
      <c r="BR549" s="328"/>
      <c r="BS549" s="328"/>
      <c r="BT549" s="328"/>
      <c r="BU549" s="332"/>
      <c r="BV549" s="333"/>
      <c r="BW549" s="328"/>
      <c r="BX549" s="328"/>
      <c r="BY549" s="328"/>
      <c r="BZ549" s="328"/>
      <c r="CA549" s="328"/>
    </row>
    <row r="550" spans="1:79" ht="15.75" customHeight="1">
      <c r="A550" s="328"/>
      <c r="B550" s="328"/>
      <c r="C550" s="328"/>
      <c r="D550" s="328"/>
      <c r="E550" s="328"/>
      <c r="F550" s="328"/>
      <c r="G550" s="328"/>
      <c r="H550" s="328"/>
      <c r="I550" s="328"/>
      <c r="J550" s="328"/>
      <c r="K550" s="328"/>
      <c r="L550" s="328"/>
      <c r="M550" s="328"/>
      <c r="N550" s="328"/>
      <c r="O550" s="328"/>
      <c r="P550" s="328"/>
      <c r="Q550" s="328"/>
      <c r="R550" s="328"/>
      <c r="S550" s="328"/>
      <c r="T550" s="328"/>
      <c r="U550" s="328"/>
      <c r="V550" s="328"/>
      <c r="W550" s="328"/>
      <c r="X550" s="328"/>
      <c r="Y550" s="328"/>
      <c r="Z550" s="328"/>
      <c r="AA550" s="328"/>
      <c r="AB550" s="328"/>
      <c r="AC550" s="328"/>
      <c r="AD550" s="328"/>
      <c r="AE550" s="328"/>
      <c r="AF550" s="328"/>
      <c r="AG550" s="328"/>
      <c r="AH550" s="328"/>
      <c r="AI550" s="328"/>
      <c r="AJ550" s="328"/>
      <c r="AK550" s="328"/>
      <c r="AL550" s="328"/>
      <c r="AM550" s="328"/>
      <c r="AN550" s="328"/>
      <c r="AO550" s="328"/>
      <c r="AP550" s="328"/>
      <c r="AQ550" s="328"/>
      <c r="AR550" s="328"/>
      <c r="AS550" s="328"/>
      <c r="AT550" s="328"/>
      <c r="AU550" s="328"/>
      <c r="AV550" s="328"/>
      <c r="AW550" s="328"/>
      <c r="AX550" s="328"/>
      <c r="AY550" s="328"/>
      <c r="AZ550" s="328"/>
      <c r="BA550" s="328"/>
      <c r="BB550" s="328"/>
      <c r="BC550" s="328"/>
      <c r="BD550" s="328"/>
      <c r="BE550" s="328"/>
      <c r="BF550" s="328"/>
      <c r="BG550" s="328"/>
      <c r="BH550" s="328"/>
      <c r="BI550" s="328"/>
      <c r="BJ550" s="328"/>
      <c r="BK550" s="328"/>
      <c r="BL550" s="328"/>
      <c r="BM550" s="328"/>
      <c r="BN550" s="328"/>
      <c r="BO550" s="328"/>
      <c r="BP550" s="328"/>
      <c r="BQ550" s="328"/>
      <c r="BR550" s="328"/>
      <c r="BS550" s="328"/>
      <c r="BT550" s="328"/>
      <c r="BU550" s="332"/>
      <c r="BV550" s="333"/>
      <c r="BW550" s="328"/>
      <c r="BX550" s="328"/>
      <c r="BY550" s="328"/>
      <c r="BZ550" s="328"/>
      <c r="CA550" s="328"/>
    </row>
    <row r="551" spans="1:79" ht="15.75" customHeight="1">
      <c r="A551" s="328"/>
      <c r="B551" s="328"/>
      <c r="C551" s="328"/>
      <c r="D551" s="328"/>
      <c r="E551" s="328"/>
      <c r="F551" s="328"/>
      <c r="G551" s="328"/>
      <c r="H551" s="328"/>
      <c r="I551" s="328"/>
      <c r="J551" s="328"/>
      <c r="K551" s="328"/>
      <c r="L551" s="328"/>
      <c r="M551" s="328"/>
      <c r="N551" s="328"/>
      <c r="O551" s="328"/>
      <c r="P551" s="328"/>
      <c r="Q551" s="328"/>
      <c r="R551" s="328"/>
      <c r="S551" s="328"/>
      <c r="T551" s="328"/>
      <c r="U551" s="328"/>
      <c r="V551" s="328"/>
      <c r="W551" s="328"/>
      <c r="X551" s="328"/>
      <c r="Y551" s="328"/>
      <c r="Z551" s="328"/>
      <c r="AA551" s="328"/>
      <c r="AB551" s="328"/>
      <c r="AC551" s="328"/>
      <c r="AD551" s="328"/>
      <c r="AE551" s="328"/>
      <c r="AF551" s="328"/>
      <c r="AG551" s="328"/>
      <c r="AH551" s="328"/>
      <c r="AI551" s="328"/>
      <c r="AJ551" s="328"/>
      <c r="AK551" s="328"/>
      <c r="AL551" s="328"/>
      <c r="AM551" s="328"/>
      <c r="AN551" s="328"/>
      <c r="AO551" s="328"/>
      <c r="AP551" s="328"/>
      <c r="AQ551" s="328"/>
      <c r="AR551" s="328"/>
      <c r="AS551" s="328"/>
      <c r="AT551" s="328"/>
      <c r="AU551" s="328"/>
      <c r="AV551" s="328"/>
      <c r="AW551" s="328"/>
      <c r="AX551" s="328"/>
      <c r="AY551" s="328"/>
      <c r="AZ551" s="328"/>
      <c r="BA551" s="328"/>
      <c r="BB551" s="328"/>
      <c r="BC551" s="328"/>
      <c r="BD551" s="328"/>
      <c r="BE551" s="328"/>
      <c r="BF551" s="328"/>
      <c r="BG551" s="328"/>
      <c r="BH551" s="328"/>
      <c r="BI551" s="328"/>
      <c r="BJ551" s="328"/>
      <c r="BK551" s="328"/>
      <c r="BL551" s="328"/>
      <c r="BM551" s="328"/>
      <c r="BN551" s="328"/>
      <c r="BO551" s="328"/>
      <c r="BP551" s="328"/>
      <c r="BQ551" s="328"/>
      <c r="BR551" s="328"/>
      <c r="BS551" s="328"/>
      <c r="BT551" s="328"/>
      <c r="BU551" s="332"/>
      <c r="BV551" s="333"/>
      <c r="BW551" s="328"/>
      <c r="BX551" s="328"/>
      <c r="BY551" s="328"/>
      <c r="BZ551" s="328"/>
      <c r="CA551" s="328"/>
    </row>
    <row r="552" spans="1:79" ht="15.75" customHeight="1">
      <c r="A552" s="328"/>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328"/>
      <c r="AE552" s="328"/>
      <c r="AF552" s="328"/>
      <c r="AG552" s="328"/>
      <c r="AH552" s="328"/>
      <c r="AI552" s="328"/>
      <c r="AJ552" s="328"/>
      <c r="AK552" s="328"/>
      <c r="AL552" s="328"/>
      <c r="AM552" s="328"/>
      <c r="AN552" s="328"/>
      <c r="AO552" s="328"/>
      <c r="AP552" s="328"/>
      <c r="AQ552" s="328"/>
      <c r="AR552" s="328"/>
      <c r="AS552" s="328"/>
      <c r="AT552" s="328"/>
      <c r="AU552" s="328"/>
      <c r="AV552" s="328"/>
      <c r="AW552" s="328"/>
      <c r="AX552" s="328"/>
      <c r="AY552" s="328"/>
      <c r="AZ552" s="328"/>
      <c r="BA552" s="328"/>
      <c r="BB552" s="328"/>
      <c r="BC552" s="328"/>
      <c r="BD552" s="328"/>
      <c r="BE552" s="328"/>
      <c r="BF552" s="328"/>
      <c r="BG552" s="328"/>
      <c r="BH552" s="328"/>
      <c r="BI552" s="328"/>
      <c r="BJ552" s="328"/>
      <c r="BK552" s="328"/>
      <c r="BL552" s="328"/>
      <c r="BM552" s="328"/>
      <c r="BN552" s="328"/>
      <c r="BO552" s="328"/>
      <c r="BP552" s="328"/>
      <c r="BQ552" s="328"/>
      <c r="BR552" s="328"/>
      <c r="BS552" s="328"/>
      <c r="BT552" s="328"/>
      <c r="BU552" s="332"/>
      <c r="BV552" s="333"/>
      <c r="BW552" s="328"/>
      <c r="BX552" s="328"/>
      <c r="BY552" s="328"/>
      <c r="BZ552" s="328"/>
      <c r="CA552" s="328"/>
    </row>
    <row r="553" spans="1:79" ht="15.75" customHeight="1">
      <c r="A553" s="328"/>
      <c r="B553" s="328"/>
      <c r="C553" s="328"/>
      <c r="D553" s="328"/>
      <c r="E553" s="328"/>
      <c r="F553" s="328"/>
      <c r="G553" s="328"/>
      <c r="H553" s="328"/>
      <c r="I553" s="328"/>
      <c r="J553" s="328"/>
      <c r="K553" s="328"/>
      <c r="L553" s="328"/>
      <c r="M553" s="328"/>
      <c r="N553" s="328"/>
      <c r="O553" s="328"/>
      <c r="P553" s="328"/>
      <c r="Q553" s="328"/>
      <c r="R553" s="328"/>
      <c r="S553" s="328"/>
      <c r="T553" s="328"/>
      <c r="U553" s="328"/>
      <c r="V553" s="328"/>
      <c r="W553" s="328"/>
      <c r="X553" s="328"/>
      <c r="Y553" s="328"/>
      <c r="Z553" s="328"/>
      <c r="AA553" s="328"/>
      <c r="AB553" s="328"/>
      <c r="AC553" s="328"/>
      <c r="AD553" s="328"/>
      <c r="AE553" s="328"/>
      <c r="AF553" s="328"/>
      <c r="AG553" s="328"/>
      <c r="AH553" s="328"/>
      <c r="AI553" s="328"/>
      <c r="AJ553" s="328"/>
      <c r="AK553" s="328"/>
      <c r="AL553" s="328"/>
      <c r="AM553" s="328"/>
      <c r="AN553" s="328"/>
      <c r="AO553" s="328"/>
      <c r="AP553" s="328"/>
      <c r="AQ553" s="328"/>
      <c r="AR553" s="328"/>
      <c r="AS553" s="328"/>
      <c r="AT553" s="328"/>
      <c r="AU553" s="328"/>
      <c r="AV553" s="328"/>
      <c r="AW553" s="328"/>
      <c r="AX553" s="328"/>
      <c r="AY553" s="328"/>
      <c r="AZ553" s="328"/>
      <c r="BA553" s="328"/>
      <c r="BB553" s="328"/>
      <c r="BC553" s="328"/>
      <c r="BD553" s="328"/>
      <c r="BE553" s="328"/>
      <c r="BF553" s="328"/>
      <c r="BG553" s="328"/>
      <c r="BH553" s="328"/>
      <c r="BI553" s="328"/>
      <c r="BJ553" s="328"/>
      <c r="BK553" s="328"/>
      <c r="BL553" s="328"/>
      <c r="BM553" s="328"/>
      <c r="BN553" s="328"/>
      <c r="BO553" s="328"/>
      <c r="BP553" s="328"/>
      <c r="BQ553" s="328"/>
      <c r="BR553" s="328"/>
      <c r="BS553" s="328"/>
      <c r="BT553" s="328"/>
      <c r="BU553" s="332"/>
      <c r="BV553" s="333"/>
      <c r="BW553" s="328"/>
      <c r="BX553" s="328"/>
      <c r="BY553" s="328"/>
      <c r="BZ553" s="328"/>
      <c r="CA553" s="328"/>
    </row>
    <row r="554" spans="1:79" ht="15.75" customHeight="1">
      <c r="A554" s="328"/>
      <c r="B554" s="328"/>
      <c r="C554" s="328"/>
      <c r="D554" s="328"/>
      <c r="E554" s="328"/>
      <c r="F554" s="328"/>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328"/>
      <c r="AF554" s="328"/>
      <c r="AG554" s="328"/>
      <c r="AH554" s="328"/>
      <c r="AI554" s="328"/>
      <c r="AJ554" s="328"/>
      <c r="AK554" s="328"/>
      <c r="AL554" s="328"/>
      <c r="AM554" s="328"/>
      <c r="AN554" s="328"/>
      <c r="AO554" s="328"/>
      <c r="AP554" s="328"/>
      <c r="AQ554" s="328"/>
      <c r="AR554" s="328"/>
      <c r="AS554" s="328"/>
      <c r="AT554" s="328"/>
      <c r="AU554" s="328"/>
      <c r="AV554" s="328"/>
      <c r="AW554" s="328"/>
      <c r="AX554" s="328"/>
      <c r="AY554" s="328"/>
      <c r="AZ554" s="328"/>
      <c r="BA554" s="328"/>
      <c r="BB554" s="328"/>
      <c r="BC554" s="328"/>
      <c r="BD554" s="328"/>
      <c r="BE554" s="328"/>
      <c r="BF554" s="328"/>
      <c r="BG554" s="328"/>
      <c r="BH554" s="328"/>
      <c r="BI554" s="328"/>
      <c r="BJ554" s="328"/>
      <c r="BK554" s="328"/>
      <c r="BL554" s="328"/>
      <c r="BM554" s="328"/>
      <c r="BN554" s="328"/>
      <c r="BO554" s="328"/>
      <c r="BP554" s="328"/>
      <c r="BQ554" s="328"/>
      <c r="BR554" s="328"/>
      <c r="BS554" s="328"/>
      <c r="BT554" s="328"/>
      <c r="BU554" s="332"/>
      <c r="BV554" s="333"/>
      <c r="BW554" s="328"/>
      <c r="BX554" s="328"/>
      <c r="BY554" s="328"/>
      <c r="BZ554" s="328"/>
      <c r="CA554" s="328"/>
    </row>
    <row r="555" spans="1:79" ht="15.75" customHeight="1">
      <c r="A555" s="328"/>
      <c r="B555" s="328"/>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c r="BS555" s="328"/>
      <c r="BT555" s="328"/>
      <c r="BU555" s="332"/>
      <c r="BV555" s="333"/>
      <c r="BW555" s="328"/>
      <c r="BX555" s="328"/>
      <c r="BY555" s="328"/>
      <c r="BZ555" s="328"/>
      <c r="CA555" s="328"/>
    </row>
    <row r="556" spans="1:79" ht="15.75" customHeight="1">
      <c r="A556" s="328"/>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c r="BS556" s="328"/>
      <c r="BT556" s="328"/>
      <c r="BU556" s="332"/>
      <c r="BV556" s="333"/>
      <c r="BW556" s="328"/>
      <c r="BX556" s="328"/>
      <c r="BY556" s="328"/>
      <c r="BZ556" s="328"/>
      <c r="CA556" s="328"/>
    </row>
    <row r="557" spans="1:79" ht="15.75" customHeight="1">
      <c r="A557" s="328"/>
      <c r="B557" s="328"/>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c r="BS557" s="328"/>
      <c r="BT557" s="328"/>
      <c r="BU557" s="332"/>
      <c r="BV557" s="333"/>
      <c r="BW557" s="328"/>
      <c r="BX557" s="328"/>
      <c r="BY557" s="328"/>
      <c r="BZ557" s="328"/>
      <c r="CA557" s="328"/>
    </row>
    <row r="558" spans="1:79" ht="15.75" customHeight="1">
      <c r="A558" s="328"/>
      <c r="B558" s="328"/>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c r="BS558" s="328"/>
      <c r="BT558" s="328"/>
      <c r="BU558" s="332"/>
      <c r="BV558" s="333"/>
      <c r="BW558" s="328"/>
      <c r="BX558" s="328"/>
      <c r="BY558" s="328"/>
      <c r="BZ558" s="328"/>
      <c r="CA558" s="328"/>
    </row>
    <row r="559" spans="1:79" ht="15.75" customHeight="1">
      <c r="A559" s="328"/>
      <c r="B559" s="328"/>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c r="BS559" s="328"/>
      <c r="BT559" s="328"/>
      <c r="BU559" s="332"/>
      <c r="BV559" s="333"/>
      <c r="BW559" s="328"/>
      <c r="BX559" s="328"/>
      <c r="BY559" s="328"/>
      <c r="BZ559" s="328"/>
      <c r="CA559" s="328"/>
    </row>
    <row r="560" spans="1:79" ht="15.75" customHeight="1">
      <c r="A560" s="328"/>
      <c r="B560" s="328"/>
      <c r="C560" s="328"/>
      <c r="D560" s="328"/>
      <c r="E560" s="328"/>
      <c r="F560" s="328"/>
      <c r="G560" s="328"/>
      <c r="H560" s="328"/>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c r="AE560" s="328"/>
      <c r="AF560" s="328"/>
      <c r="AG560" s="328"/>
      <c r="AH560" s="328"/>
      <c r="AI560" s="328"/>
      <c r="AJ560" s="328"/>
      <c r="AK560" s="328"/>
      <c r="AL560" s="328"/>
      <c r="AM560" s="328"/>
      <c r="AN560" s="328"/>
      <c r="AO560" s="328"/>
      <c r="AP560" s="328"/>
      <c r="AQ560" s="328"/>
      <c r="AR560" s="328"/>
      <c r="AS560" s="328"/>
      <c r="AT560" s="328"/>
      <c r="AU560" s="328"/>
      <c r="AV560" s="328"/>
      <c r="AW560" s="328"/>
      <c r="AX560" s="328"/>
      <c r="AY560" s="328"/>
      <c r="AZ560" s="328"/>
      <c r="BA560" s="328"/>
      <c r="BB560" s="328"/>
      <c r="BC560" s="328"/>
      <c r="BD560" s="328"/>
      <c r="BE560" s="328"/>
      <c r="BF560" s="328"/>
      <c r="BG560" s="328"/>
      <c r="BH560" s="328"/>
      <c r="BI560" s="328"/>
      <c r="BJ560" s="328"/>
      <c r="BK560" s="328"/>
      <c r="BL560" s="328"/>
      <c r="BM560" s="328"/>
      <c r="BN560" s="328"/>
      <c r="BO560" s="328"/>
      <c r="BP560" s="328"/>
      <c r="BQ560" s="328"/>
      <c r="BR560" s="328"/>
      <c r="BS560" s="328"/>
      <c r="BT560" s="328"/>
      <c r="BU560" s="332"/>
      <c r="BV560" s="333"/>
      <c r="BW560" s="328"/>
      <c r="BX560" s="328"/>
      <c r="BY560" s="328"/>
      <c r="BZ560" s="328"/>
      <c r="CA560" s="328"/>
    </row>
    <row r="561" spans="1:79" ht="15.75" customHeight="1">
      <c r="A561" s="328"/>
      <c r="B561" s="328"/>
      <c r="C561" s="328"/>
      <c r="D561" s="328"/>
      <c r="E561" s="328"/>
      <c r="F561" s="328"/>
      <c r="G561" s="328"/>
      <c r="H561" s="328"/>
      <c r="I561" s="328"/>
      <c r="J561" s="328"/>
      <c r="K561" s="328"/>
      <c r="L561" s="328"/>
      <c r="M561" s="328"/>
      <c r="N561" s="328"/>
      <c r="O561" s="328"/>
      <c r="P561" s="328"/>
      <c r="Q561" s="328"/>
      <c r="R561" s="328"/>
      <c r="S561" s="328"/>
      <c r="T561" s="328"/>
      <c r="U561" s="328"/>
      <c r="V561" s="328"/>
      <c r="W561" s="328"/>
      <c r="X561" s="328"/>
      <c r="Y561" s="328"/>
      <c r="Z561" s="328"/>
      <c r="AA561" s="328"/>
      <c r="AB561" s="328"/>
      <c r="AC561" s="328"/>
      <c r="AD561" s="328"/>
      <c r="AE561" s="328"/>
      <c r="AF561" s="328"/>
      <c r="AG561" s="328"/>
      <c r="AH561" s="328"/>
      <c r="AI561" s="328"/>
      <c r="AJ561" s="328"/>
      <c r="AK561" s="328"/>
      <c r="AL561" s="328"/>
      <c r="AM561" s="328"/>
      <c r="AN561" s="328"/>
      <c r="AO561" s="328"/>
      <c r="AP561" s="328"/>
      <c r="AQ561" s="328"/>
      <c r="AR561" s="328"/>
      <c r="AS561" s="328"/>
      <c r="AT561" s="328"/>
      <c r="AU561" s="328"/>
      <c r="AV561" s="328"/>
      <c r="AW561" s="328"/>
      <c r="AX561" s="328"/>
      <c r="AY561" s="328"/>
      <c r="AZ561" s="328"/>
      <c r="BA561" s="328"/>
      <c r="BB561" s="328"/>
      <c r="BC561" s="328"/>
      <c r="BD561" s="328"/>
      <c r="BE561" s="328"/>
      <c r="BF561" s="328"/>
      <c r="BG561" s="328"/>
      <c r="BH561" s="328"/>
      <c r="BI561" s="328"/>
      <c r="BJ561" s="328"/>
      <c r="BK561" s="328"/>
      <c r="BL561" s="328"/>
      <c r="BM561" s="328"/>
      <c r="BN561" s="328"/>
      <c r="BO561" s="328"/>
      <c r="BP561" s="328"/>
      <c r="BQ561" s="328"/>
      <c r="BR561" s="328"/>
      <c r="BS561" s="328"/>
      <c r="BT561" s="328"/>
      <c r="BU561" s="332"/>
      <c r="BV561" s="333"/>
      <c r="BW561" s="328"/>
      <c r="BX561" s="328"/>
      <c r="BY561" s="328"/>
      <c r="BZ561" s="328"/>
      <c r="CA561" s="328"/>
    </row>
    <row r="562" spans="1:79" ht="15.75" customHeight="1">
      <c r="A562" s="328"/>
      <c r="B562" s="328"/>
      <c r="C562" s="328"/>
      <c r="D562" s="328"/>
      <c r="E562" s="328"/>
      <c r="F562" s="328"/>
      <c r="G562" s="328"/>
      <c r="H562" s="328"/>
      <c r="I562" s="328"/>
      <c r="J562" s="328"/>
      <c r="K562" s="328"/>
      <c r="L562" s="328"/>
      <c r="M562" s="328"/>
      <c r="N562" s="328"/>
      <c r="O562" s="328"/>
      <c r="P562" s="328"/>
      <c r="Q562" s="328"/>
      <c r="R562" s="328"/>
      <c r="S562" s="328"/>
      <c r="T562" s="328"/>
      <c r="U562" s="328"/>
      <c r="V562" s="328"/>
      <c r="W562" s="328"/>
      <c r="X562" s="328"/>
      <c r="Y562" s="328"/>
      <c r="Z562" s="328"/>
      <c r="AA562" s="328"/>
      <c r="AB562" s="328"/>
      <c r="AC562" s="328"/>
      <c r="AD562" s="328"/>
      <c r="AE562" s="328"/>
      <c r="AF562" s="328"/>
      <c r="AG562" s="328"/>
      <c r="AH562" s="328"/>
      <c r="AI562" s="328"/>
      <c r="AJ562" s="328"/>
      <c r="AK562" s="328"/>
      <c r="AL562" s="328"/>
      <c r="AM562" s="328"/>
      <c r="AN562" s="328"/>
      <c r="AO562" s="328"/>
      <c r="AP562" s="328"/>
      <c r="AQ562" s="328"/>
      <c r="AR562" s="328"/>
      <c r="AS562" s="328"/>
      <c r="AT562" s="328"/>
      <c r="AU562" s="328"/>
      <c r="AV562" s="328"/>
      <c r="AW562" s="328"/>
      <c r="AX562" s="328"/>
      <c r="AY562" s="328"/>
      <c r="AZ562" s="328"/>
      <c r="BA562" s="328"/>
      <c r="BB562" s="328"/>
      <c r="BC562" s="328"/>
      <c r="BD562" s="328"/>
      <c r="BE562" s="328"/>
      <c r="BF562" s="328"/>
      <c r="BG562" s="328"/>
      <c r="BH562" s="328"/>
      <c r="BI562" s="328"/>
      <c r="BJ562" s="328"/>
      <c r="BK562" s="328"/>
      <c r="BL562" s="328"/>
      <c r="BM562" s="328"/>
      <c r="BN562" s="328"/>
      <c r="BO562" s="328"/>
      <c r="BP562" s="328"/>
      <c r="BQ562" s="328"/>
      <c r="BR562" s="328"/>
      <c r="BS562" s="328"/>
      <c r="BT562" s="328"/>
      <c r="BU562" s="332"/>
      <c r="BV562" s="333"/>
      <c r="BW562" s="328"/>
      <c r="BX562" s="328"/>
      <c r="BY562" s="328"/>
      <c r="BZ562" s="328"/>
      <c r="CA562" s="328"/>
    </row>
    <row r="563" spans="1:79" ht="15.75" customHeight="1">
      <c r="A563" s="328"/>
      <c r="B563" s="328"/>
      <c r="C563" s="328"/>
      <c r="D563" s="328"/>
      <c r="E563" s="328"/>
      <c r="F563" s="328"/>
      <c r="G563" s="328"/>
      <c r="H563" s="328"/>
      <c r="I563" s="328"/>
      <c r="J563" s="328"/>
      <c r="K563" s="328"/>
      <c r="L563" s="328"/>
      <c r="M563" s="328"/>
      <c r="N563" s="328"/>
      <c r="O563" s="328"/>
      <c r="P563" s="328"/>
      <c r="Q563" s="328"/>
      <c r="R563" s="328"/>
      <c r="S563" s="328"/>
      <c r="T563" s="328"/>
      <c r="U563" s="328"/>
      <c r="V563" s="328"/>
      <c r="W563" s="328"/>
      <c r="X563" s="328"/>
      <c r="Y563" s="328"/>
      <c r="Z563" s="328"/>
      <c r="AA563" s="328"/>
      <c r="AB563" s="328"/>
      <c r="AC563" s="328"/>
      <c r="AD563" s="328"/>
      <c r="AE563" s="328"/>
      <c r="AF563" s="328"/>
      <c r="AG563" s="328"/>
      <c r="AH563" s="328"/>
      <c r="AI563" s="328"/>
      <c r="AJ563" s="328"/>
      <c r="AK563" s="328"/>
      <c r="AL563" s="328"/>
      <c r="AM563" s="328"/>
      <c r="AN563" s="328"/>
      <c r="AO563" s="328"/>
      <c r="AP563" s="328"/>
      <c r="AQ563" s="328"/>
      <c r="AR563" s="328"/>
      <c r="AS563" s="328"/>
      <c r="AT563" s="328"/>
      <c r="AU563" s="328"/>
      <c r="AV563" s="328"/>
      <c r="AW563" s="328"/>
      <c r="AX563" s="328"/>
      <c r="AY563" s="328"/>
      <c r="AZ563" s="328"/>
      <c r="BA563" s="328"/>
      <c r="BB563" s="328"/>
      <c r="BC563" s="328"/>
      <c r="BD563" s="328"/>
      <c r="BE563" s="328"/>
      <c r="BF563" s="328"/>
      <c r="BG563" s="328"/>
      <c r="BH563" s="328"/>
      <c r="BI563" s="328"/>
      <c r="BJ563" s="328"/>
      <c r="BK563" s="328"/>
      <c r="BL563" s="328"/>
      <c r="BM563" s="328"/>
      <c r="BN563" s="328"/>
      <c r="BO563" s="328"/>
      <c r="BP563" s="328"/>
      <c r="BQ563" s="328"/>
      <c r="BR563" s="328"/>
      <c r="BS563" s="328"/>
      <c r="BT563" s="328"/>
      <c r="BU563" s="332"/>
      <c r="BV563" s="333"/>
      <c r="BW563" s="328"/>
      <c r="BX563" s="328"/>
      <c r="BY563" s="328"/>
      <c r="BZ563" s="328"/>
      <c r="CA563" s="328"/>
    </row>
    <row r="564" spans="1:79" ht="15.75" customHeight="1">
      <c r="A564" s="328"/>
      <c r="B564" s="328"/>
      <c r="C564" s="328"/>
      <c r="D564" s="328"/>
      <c r="E564" s="328"/>
      <c r="F564" s="328"/>
      <c r="G564" s="328"/>
      <c r="H564" s="328"/>
      <c r="I564" s="328"/>
      <c r="J564" s="328"/>
      <c r="K564" s="328"/>
      <c r="L564" s="328"/>
      <c r="M564" s="328"/>
      <c r="N564" s="328"/>
      <c r="O564" s="328"/>
      <c r="P564" s="328"/>
      <c r="Q564" s="328"/>
      <c r="R564" s="328"/>
      <c r="S564" s="328"/>
      <c r="T564" s="328"/>
      <c r="U564" s="328"/>
      <c r="V564" s="328"/>
      <c r="W564" s="328"/>
      <c r="X564" s="328"/>
      <c r="Y564" s="328"/>
      <c r="Z564" s="328"/>
      <c r="AA564" s="328"/>
      <c r="AB564" s="328"/>
      <c r="AC564" s="328"/>
      <c r="AD564" s="328"/>
      <c r="AE564" s="328"/>
      <c r="AF564" s="328"/>
      <c r="AG564" s="328"/>
      <c r="AH564" s="328"/>
      <c r="AI564" s="328"/>
      <c r="AJ564" s="328"/>
      <c r="AK564" s="328"/>
      <c r="AL564" s="328"/>
      <c r="AM564" s="328"/>
      <c r="AN564" s="328"/>
      <c r="AO564" s="328"/>
      <c r="AP564" s="328"/>
      <c r="AQ564" s="328"/>
      <c r="AR564" s="328"/>
      <c r="AS564" s="328"/>
      <c r="AT564" s="328"/>
      <c r="AU564" s="328"/>
      <c r="AV564" s="328"/>
      <c r="AW564" s="328"/>
      <c r="AX564" s="328"/>
      <c r="AY564" s="328"/>
      <c r="AZ564" s="328"/>
      <c r="BA564" s="328"/>
      <c r="BB564" s="328"/>
      <c r="BC564" s="328"/>
      <c r="BD564" s="328"/>
      <c r="BE564" s="328"/>
      <c r="BF564" s="328"/>
      <c r="BG564" s="328"/>
      <c r="BH564" s="328"/>
      <c r="BI564" s="328"/>
      <c r="BJ564" s="328"/>
      <c r="BK564" s="328"/>
      <c r="BL564" s="328"/>
      <c r="BM564" s="328"/>
      <c r="BN564" s="328"/>
      <c r="BO564" s="328"/>
      <c r="BP564" s="328"/>
      <c r="BQ564" s="328"/>
      <c r="BR564" s="328"/>
      <c r="BS564" s="328"/>
      <c r="BT564" s="328"/>
      <c r="BU564" s="332"/>
      <c r="BV564" s="333"/>
      <c r="BW564" s="328"/>
      <c r="BX564" s="328"/>
      <c r="BY564" s="328"/>
      <c r="BZ564" s="328"/>
      <c r="CA564" s="328"/>
    </row>
    <row r="565" spans="1:79" ht="15.75" customHeight="1">
      <c r="A565" s="328"/>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328"/>
      <c r="AF565" s="328"/>
      <c r="AG565" s="328"/>
      <c r="AH565" s="328"/>
      <c r="AI565" s="328"/>
      <c r="AJ565" s="328"/>
      <c r="AK565" s="328"/>
      <c r="AL565" s="328"/>
      <c r="AM565" s="328"/>
      <c r="AN565" s="328"/>
      <c r="AO565" s="328"/>
      <c r="AP565" s="328"/>
      <c r="AQ565" s="328"/>
      <c r="AR565" s="328"/>
      <c r="AS565" s="328"/>
      <c r="AT565" s="328"/>
      <c r="AU565" s="328"/>
      <c r="AV565" s="328"/>
      <c r="AW565" s="328"/>
      <c r="AX565" s="328"/>
      <c r="AY565" s="328"/>
      <c r="AZ565" s="328"/>
      <c r="BA565" s="328"/>
      <c r="BB565" s="328"/>
      <c r="BC565" s="328"/>
      <c r="BD565" s="328"/>
      <c r="BE565" s="328"/>
      <c r="BF565" s="328"/>
      <c r="BG565" s="328"/>
      <c r="BH565" s="328"/>
      <c r="BI565" s="328"/>
      <c r="BJ565" s="328"/>
      <c r="BK565" s="328"/>
      <c r="BL565" s="328"/>
      <c r="BM565" s="328"/>
      <c r="BN565" s="328"/>
      <c r="BO565" s="328"/>
      <c r="BP565" s="328"/>
      <c r="BQ565" s="328"/>
      <c r="BR565" s="328"/>
      <c r="BS565" s="328"/>
      <c r="BT565" s="328"/>
      <c r="BU565" s="332"/>
      <c r="BV565" s="333"/>
      <c r="BW565" s="328"/>
      <c r="BX565" s="328"/>
      <c r="BY565" s="328"/>
      <c r="BZ565" s="328"/>
      <c r="CA565" s="328"/>
    </row>
    <row r="566" spans="1:79" ht="15.75" customHeight="1">
      <c r="A566" s="328"/>
      <c r="B566" s="328"/>
      <c r="C566" s="328"/>
      <c r="D566" s="328"/>
      <c r="E566" s="328"/>
      <c r="F566" s="328"/>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328"/>
      <c r="AF566" s="328"/>
      <c r="AG566" s="328"/>
      <c r="AH566" s="328"/>
      <c r="AI566" s="328"/>
      <c r="AJ566" s="328"/>
      <c r="AK566" s="328"/>
      <c r="AL566" s="328"/>
      <c r="AM566" s="328"/>
      <c r="AN566" s="328"/>
      <c r="AO566" s="328"/>
      <c r="AP566" s="328"/>
      <c r="AQ566" s="328"/>
      <c r="AR566" s="328"/>
      <c r="AS566" s="328"/>
      <c r="AT566" s="328"/>
      <c r="AU566" s="328"/>
      <c r="AV566" s="328"/>
      <c r="AW566" s="328"/>
      <c r="AX566" s="328"/>
      <c r="AY566" s="328"/>
      <c r="AZ566" s="328"/>
      <c r="BA566" s="328"/>
      <c r="BB566" s="328"/>
      <c r="BC566" s="328"/>
      <c r="BD566" s="328"/>
      <c r="BE566" s="328"/>
      <c r="BF566" s="328"/>
      <c r="BG566" s="328"/>
      <c r="BH566" s="328"/>
      <c r="BI566" s="328"/>
      <c r="BJ566" s="328"/>
      <c r="BK566" s="328"/>
      <c r="BL566" s="328"/>
      <c r="BM566" s="328"/>
      <c r="BN566" s="328"/>
      <c r="BO566" s="328"/>
      <c r="BP566" s="328"/>
      <c r="BQ566" s="328"/>
      <c r="BR566" s="328"/>
      <c r="BS566" s="328"/>
      <c r="BT566" s="328"/>
      <c r="BU566" s="332"/>
      <c r="BV566" s="333"/>
      <c r="BW566" s="328"/>
      <c r="BX566" s="328"/>
      <c r="BY566" s="328"/>
      <c r="BZ566" s="328"/>
      <c r="CA566" s="328"/>
    </row>
    <row r="567" spans="1:79" ht="15.75" customHeight="1">
      <c r="A567" s="328"/>
      <c r="B567" s="328"/>
      <c r="C567" s="328"/>
      <c r="D567" s="328"/>
      <c r="E567" s="328"/>
      <c r="F567" s="328"/>
      <c r="G567" s="328"/>
      <c r="H567" s="328"/>
      <c r="I567" s="328"/>
      <c r="J567" s="328"/>
      <c r="K567" s="328"/>
      <c r="L567" s="328"/>
      <c r="M567" s="328"/>
      <c r="N567" s="328"/>
      <c r="O567" s="328"/>
      <c r="P567" s="328"/>
      <c r="Q567" s="328"/>
      <c r="R567" s="328"/>
      <c r="S567" s="328"/>
      <c r="T567" s="328"/>
      <c r="U567" s="328"/>
      <c r="V567" s="328"/>
      <c r="W567" s="328"/>
      <c r="X567" s="328"/>
      <c r="Y567" s="328"/>
      <c r="Z567" s="328"/>
      <c r="AA567" s="328"/>
      <c r="AB567" s="328"/>
      <c r="AC567" s="328"/>
      <c r="AD567" s="328"/>
      <c r="AE567" s="328"/>
      <c r="AF567" s="328"/>
      <c r="AG567" s="328"/>
      <c r="AH567" s="328"/>
      <c r="AI567" s="328"/>
      <c r="AJ567" s="328"/>
      <c r="AK567" s="328"/>
      <c r="AL567" s="328"/>
      <c r="AM567" s="328"/>
      <c r="AN567" s="328"/>
      <c r="AO567" s="328"/>
      <c r="AP567" s="328"/>
      <c r="AQ567" s="328"/>
      <c r="AR567" s="328"/>
      <c r="AS567" s="328"/>
      <c r="AT567" s="328"/>
      <c r="AU567" s="328"/>
      <c r="AV567" s="328"/>
      <c r="AW567" s="328"/>
      <c r="AX567" s="328"/>
      <c r="AY567" s="328"/>
      <c r="AZ567" s="328"/>
      <c r="BA567" s="328"/>
      <c r="BB567" s="328"/>
      <c r="BC567" s="328"/>
      <c r="BD567" s="328"/>
      <c r="BE567" s="328"/>
      <c r="BF567" s="328"/>
      <c r="BG567" s="328"/>
      <c r="BH567" s="328"/>
      <c r="BI567" s="328"/>
      <c r="BJ567" s="328"/>
      <c r="BK567" s="328"/>
      <c r="BL567" s="328"/>
      <c r="BM567" s="328"/>
      <c r="BN567" s="328"/>
      <c r="BO567" s="328"/>
      <c r="BP567" s="328"/>
      <c r="BQ567" s="328"/>
      <c r="BR567" s="328"/>
      <c r="BS567" s="328"/>
      <c r="BT567" s="328"/>
      <c r="BU567" s="332"/>
      <c r="BV567" s="333"/>
      <c r="BW567" s="328"/>
      <c r="BX567" s="328"/>
      <c r="BY567" s="328"/>
      <c r="BZ567" s="328"/>
      <c r="CA567" s="328"/>
    </row>
    <row r="568" spans="1:79" ht="15.75" customHeight="1">
      <c r="A568" s="328"/>
      <c r="B568" s="328"/>
      <c r="C568" s="328"/>
      <c r="D568" s="328"/>
      <c r="E568" s="328"/>
      <c r="F568" s="328"/>
      <c r="G568" s="328"/>
      <c r="H568" s="328"/>
      <c r="I568" s="328"/>
      <c r="J568" s="328"/>
      <c r="K568" s="328"/>
      <c r="L568" s="328"/>
      <c r="M568" s="328"/>
      <c r="N568" s="328"/>
      <c r="O568" s="328"/>
      <c r="P568" s="328"/>
      <c r="Q568" s="328"/>
      <c r="R568" s="328"/>
      <c r="S568" s="328"/>
      <c r="T568" s="328"/>
      <c r="U568" s="328"/>
      <c r="V568" s="328"/>
      <c r="W568" s="328"/>
      <c r="X568" s="328"/>
      <c r="Y568" s="328"/>
      <c r="Z568" s="328"/>
      <c r="AA568" s="328"/>
      <c r="AB568" s="328"/>
      <c r="AC568" s="328"/>
      <c r="AD568" s="328"/>
      <c r="AE568" s="328"/>
      <c r="AF568" s="328"/>
      <c r="AG568" s="328"/>
      <c r="AH568" s="328"/>
      <c r="AI568" s="328"/>
      <c r="AJ568" s="328"/>
      <c r="AK568" s="328"/>
      <c r="AL568" s="328"/>
      <c r="AM568" s="328"/>
      <c r="AN568" s="328"/>
      <c r="AO568" s="328"/>
      <c r="AP568" s="328"/>
      <c r="AQ568" s="328"/>
      <c r="AR568" s="328"/>
      <c r="AS568" s="328"/>
      <c r="AT568" s="328"/>
      <c r="AU568" s="328"/>
      <c r="AV568" s="328"/>
      <c r="AW568" s="328"/>
      <c r="AX568" s="328"/>
      <c r="AY568" s="328"/>
      <c r="AZ568" s="328"/>
      <c r="BA568" s="328"/>
      <c r="BB568" s="328"/>
      <c r="BC568" s="328"/>
      <c r="BD568" s="328"/>
      <c r="BE568" s="328"/>
      <c r="BF568" s="328"/>
      <c r="BG568" s="328"/>
      <c r="BH568" s="328"/>
      <c r="BI568" s="328"/>
      <c r="BJ568" s="328"/>
      <c r="BK568" s="328"/>
      <c r="BL568" s="328"/>
      <c r="BM568" s="328"/>
      <c r="BN568" s="328"/>
      <c r="BO568" s="328"/>
      <c r="BP568" s="328"/>
      <c r="BQ568" s="328"/>
      <c r="BR568" s="328"/>
      <c r="BS568" s="328"/>
      <c r="BT568" s="328"/>
      <c r="BU568" s="332"/>
      <c r="BV568" s="333"/>
      <c r="BW568" s="328"/>
      <c r="BX568" s="328"/>
      <c r="BY568" s="328"/>
      <c r="BZ568" s="328"/>
      <c r="CA568" s="328"/>
    </row>
    <row r="569" spans="1:79" ht="15.75" customHeight="1">
      <c r="A569" s="328"/>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328"/>
      <c r="AE569" s="328"/>
      <c r="AF569" s="328"/>
      <c r="AG569" s="328"/>
      <c r="AH569" s="328"/>
      <c r="AI569" s="328"/>
      <c r="AJ569" s="328"/>
      <c r="AK569" s="328"/>
      <c r="AL569" s="328"/>
      <c r="AM569" s="328"/>
      <c r="AN569" s="328"/>
      <c r="AO569" s="328"/>
      <c r="AP569" s="328"/>
      <c r="AQ569" s="328"/>
      <c r="AR569" s="328"/>
      <c r="AS569" s="328"/>
      <c r="AT569" s="328"/>
      <c r="AU569" s="328"/>
      <c r="AV569" s="328"/>
      <c r="AW569" s="328"/>
      <c r="AX569" s="328"/>
      <c r="AY569" s="328"/>
      <c r="AZ569" s="328"/>
      <c r="BA569" s="328"/>
      <c r="BB569" s="328"/>
      <c r="BC569" s="328"/>
      <c r="BD569" s="328"/>
      <c r="BE569" s="328"/>
      <c r="BF569" s="328"/>
      <c r="BG569" s="328"/>
      <c r="BH569" s="328"/>
      <c r="BI569" s="328"/>
      <c r="BJ569" s="328"/>
      <c r="BK569" s="328"/>
      <c r="BL569" s="328"/>
      <c r="BM569" s="328"/>
      <c r="BN569" s="328"/>
      <c r="BO569" s="328"/>
      <c r="BP569" s="328"/>
      <c r="BQ569" s="328"/>
      <c r="BR569" s="328"/>
      <c r="BS569" s="328"/>
      <c r="BT569" s="328"/>
      <c r="BU569" s="332"/>
      <c r="BV569" s="333"/>
      <c r="BW569" s="328"/>
      <c r="BX569" s="328"/>
      <c r="BY569" s="328"/>
      <c r="BZ569" s="328"/>
      <c r="CA569" s="328"/>
    </row>
    <row r="570" spans="1:79" ht="15.75" customHeight="1">
      <c r="A570" s="328"/>
      <c r="B570" s="328"/>
      <c r="C570" s="328"/>
      <c r="D570" s="328"/>
      <c r="E570" s="328"/>
      <c r="F570" s="328"/>
      <c r="G570" s="328"/>
      <c r="H570" s="328"/>
      <c r="I570" s="328"/>
      <c r="J570" s="328"/>
      <c r="K570" s="328"/>
      <c r="L570" s="328"/>
      <c r="M570" s="328"/>
      <c r="N570" s="328"/>
      <c r="O570" s="328"/>
      <c r="P570" s="328"/>
      <c r="Q570" s="328"/>
      <c r="R570" s="328"/>
      <c r="S570" s="328"/>
      <c r="T570" s="328"/>
      <c r="U570" s="328"/>
      <c r="V570" s="328"/>
      <c r="W570" s="328"/>
      <c r="X570" s="328"/>
      <c r="Y570" s="328"/>
      <c r="Z570" s="328"/>
      <c r="AA570" s="328"/>
      <c r="AB570" s="328"/>
      <c r="AC570" s="328"/>
      <c r="AD570" s="328"/>
      <c r="AE570" s="328"/>
      <c r="AF570" s="328"/>
      <c r="AG570" s="328"/>
      <c r="AH570" s="328"/>
      <c r="AI570" s="328"/>
      <c r="AJ570" s="328"/>
      <c r="AK570" s="328"/>
      <c r="AL570" s="328"/>
      <c r="AM570" s="328"/>
      <c r="AN570" s="328"/>
      <c r="AO570" s="328"/>
      <c r="AP570" s="328"/>
      <c r="AQ570" s="328"/>
      <c r="AR570" s="328"/>
      <c r="AS570" s="328"/>
      <c r="AT570" s="328"/>
      <c r="AU570" s="328"/>
      <c r="AV570" s="328"/>
      <c r="AW570" s="328"/>
      <c r="AX570" s="328"/>
      <c r="AY570" s="328"/>
      <c r="AZ570" s="328"/>
      <c r="BA570" s="328"/>
      <c r="BB570" s="328"/>
      <c r="BC570" s="328"/>
      <c r="BD570" s="328"/>
      <c r="BE570" s="328"/>
      <c r="BF570" s="328"/>
      <c r="BG570" s="328"/>
      <c r="BH570" s="328"/>
      <c r="BI570" s="328"/>
      <c r="BJ570" s="328"/>
      <c r="BK570" s="328"/>
      <c r="BL570" s="328"/>
      <c r="BM570" s="328"/>
      <c r="BN570" s="328"/>
      <c r="BO570" s="328"/>
      <c r="BP570" s="328"/>
      <c r="BQ570" s="328"/>
      <c r="BR570" s="328"/>
      <c r="BS570" s="328"/>
      <c r="BT570" s="328"/>
      <c r="BU570" s="332"/>
      <c r="BV570" s="333"/>
      <c r="BW570" s="328"/>
      <c r="BX570" s="328"/>
      <c r="BY570" s="328"/>
      <c r="BZ570" s="328"/>
      <c r="CA570" s="328"/>
    </row>
    <row r="571" spans="1:79" ht="15.75" customHeight="1">
      <c r="A571" s="328"/>
      <c r="B571" s="328"/>
      <c r="C571" s="328"/>
      <c r="D571" s="328"/>
      <c r="E571" s="328"/>
      <c r="F571" s="328"/>
      <c r="G571" s="328"/>
      <c r="H571" s="328"/>
      <c r="I571" s="328"/>
      <c r="J571" s="328"/>
      <c r="K571" s="328"/>
      <c r="L571" s="328"/>
      <c r="M571" s="328"/>
      <c r="N571" s="328"/>
      <c r="O571" s="328"/>
      <c r="P571" s="328"/>
      <c r="Q571" s="328"/>
      <c r="R571" s="328"/>
      <c r="S571" s="328"/>
      <c r="T571" s="328"/>
      <c r="U571" s="328"/>
      <c r="V571" s="328"/>
      <c r="W571" s="328"/>
      <c r="X571" s="328"/>
      <c r="Y571" s="328"/>
      <c r="Z571" s="328"/>
      <c r="AA571" s="328"/>
      <c r="AB571" s="328"/>
      <c r="AC571" s="328"/>
      <c r="AD571" s="328"/>
      <c r="AE571" s="328"/>
      <c r="AF571" s="328"/>
      <c r="AG571" s="328"/>
      <c r="AH571" s="328"/>
      <c r="AI571" s="328"/>
      <c r="AJ571" s="328"/>
      <c r="AK571" s="328"/>
      <c r="AL571" s="328"/>
      <c r="AM571" s="328"/>
      <c r="AN571" s="328"/>
      <c r="AO571" s="328"/>
      <c r="AP571" s="328"/>
      <c r="AQ571" s="328"/>
      <c r="AR571" s="328"/>
      <c r="AS571" s="328"/>
      <c r="AT571" s="328"/>
      <c r="AU571" s="328"/>
      <c r="AV571" s="328"/>
      <c r="AW571" s="328"/>
      <c r="AX571" s="328"/>
      <c r="AY571" s="328"/>
      <c r="AZ571" s="328"/>
      <c r="BA571" s="328"/>
      <c r="BB571" s="328"/>
      <c r="BC571" s="328"/>
      <c r="BD571" s="328"/>
      <c r="BE571" s="328"/>
      <c r="BF571" s="328"/>
      <c r="BG571" s="328"/>
      <c r="BH571" s="328"/>
      <c r="BI571" s="328"/>
      <c r="BJ571" s="328"/>
      <c r="BK571" s="328"/>
      <c r="BL571" s="328"/>
      <c r="BM571" s="328"/>
      <c r="BN571" s="328"/>
      <c r="BO571" s="328"/>
      <c r="BP571" s="328"/>
      <c r="BQ571" s="328"/>
      <c r="BR571" s="328"/>
      <c r="BS571" s="328"/>
      <c r="BT571" s="328"/>
      <c r="BU571" s="332"/>
      <c r="BV571" s="333"/>
      <c r="BW571" s="328"/>
      <c r="BX571" s="328"/>
      <c r="BY571" s="328"/>
      <c r="BZ571" s="328"/>
      <c r="CA571" s="328"/>
    </row>
    <row r="572" spans="1:79" ht="15.75" customHeight="1">
      <c r="A572" s="328"/>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328"/>
      <c r="AF572" s="328"/>
      <c r="AG572" s="328"/>
      <c r="AH572" s="328"/>
      <c r="AI572" s="328"/>
      <c r="AJ572" s="328"/>
      <c r="AK572" s="328"/>
      <c r="AL572" s="328"/>
      <c r="AM572" s="328"/>
      <c r="AN572" s="328"/>
      <c r="AO572" s="328"/>
      <c r="AP572" s="328"/>
      <c r="AQ572" s="328"/>
      <c r="AR572" s="328"/>
      <c r="AS572" s="328"/>
      <c r="AT572" s="328"/>
      <c r="AU572" s="328"/>
      <c r="AV572" s="328"/>
      <c r="AW572" s="328"/>
      <c r="AX572" s="328"/>
      <c r="AY572" s="328"/>
      <c r="AZ572" s="328"/>
      <c r="BA572" s="328"/>
      <c r="BB572" s="328"/>
      <c r="BC572" s="328"/>
      <c r="BD572" s="328"/>
      <c r="BE572" s="328"/>
      <c r="BF572" s="328"/>
      <c r="BG572" s="328"/>
      <c r="BH572" s="328"/>
      <c r="BI572" s="328"/>
      <c r="BJ572" s="328"/>
      <c r="BK572" s="328"/>
      <c r="BL572" s="328"/>
      <c r="BM572" s="328"/>
      <c r="BN572" s="328"/>
      <c r="BO572" s="328"/>
      <c r="BP572" s="328"/>
      <c r="BQ572" s="328"/>
      <c r="BR572" s="328"/>
      <c r="BS572" s="328"/>
      <c r="BT572" s="328"/>
      <c r="BU572" s="332"/>
      <c r="BV572" s="333"/>
      <c r="BW572" s="328"/>
      <c r="BX572" s="328"/>
      <c r="BY572" s="328"/>
      <c r="BZ572" s="328"/>
      <c r="CA572" s="328"/>
    </row>
    <row r="573" spans="1:79" ht="15.75" customHeight="1">
      <c r="A573" s="328"/>
      <c r="B573" s="328"/>
      <c r="C573" s="328"/>
      <c r="D573" s="328"/>
      <c r="E573" s="328"/>
      <c r="F573" s="328"/>
      <c r="G573" s="328"/>
      <c r="H573" s="328"/>
      <c r="I573" s="328"/>
      <c r="J573" s="328"/>
      <c r="K573" s="328"/>
      <c r="L573" s="328"/>
      <c r="M573" s="328"/>
      <c r="N573" s="328"/>
      <c r="O573" s="328"/>
      <c r="P573" s="328"/>
      <c r="Q573" s="328"/>
      <c r="R573" s="328"/>
      <c r="S573" s="328"/>
      <c r="T573" s="328"/>
      <c r="U573" s="328"/>
      <c r="V573" s="328"/>
      <c r="W573" s="328"/>
      <c r="X573" s="328"/>
      <c r="Y573" s="328"/>
      <c r="Z573" s="328"/>
      <c r="AA573" s="328"/>
      <c r="AB573" s="328"/>
      <c r="AC573" s="328"/>
      <c r="AD573" s="328"/>
      <c r="AE573" s="328"/>
      <c r="AF573" s="328"/>
      <c r="AG573" s="328"/>
      <c r="AH573" s="328"/>
      <c r="AI573" s="328"/>
      <c r="AJ573" s="328"/>
      <c r="AK573" s="328"/>
      <c r="AL573" s="328"/>
      <c r="AM573" s="328"/>
      <c r="AN573" s="328"/>
      <c r="AO573" s="328"/>
      <c r="AP573" s="328"/>
      <c r="AQ573" s="328"/>
      <c r="AR573" s="328"/>
      <c r="AS573" s="328"/>
      <c r="AT573" s="328"/>
      <c r="AU573" s="328"/>
      <c r="AV573" s="328"/>
      <c r="AW573" s="328"/>
      <c r="AX573" s="328"/>
      <c r="AY573" s="328"/>
      <c r="AZ573" s="328"/>
      <c r="BA573" s="328"/>
      <c r="BB573" s="328"/>
      <c r="BC573" s="328"/>
      <c r="BD573" s="328"/>
      <c r="BE573" s="328"/>
      <c r="BF573" s="328"/>
      <c r="BG573" s="328"/>
      <c r="BH573" s="328"/>
      <c r="BI573" s="328"/>
      <c r="BJ573" s="328"/>
      <c r="BK573" s="328"/>
      <c r="BL573" s="328"/>
      <c r="BM573" s="328"/>
      <c r="BN573" s="328"/>
      <c r="BO573" s="328"/>
      <c r="BP573" s="328"/>
      <c r="BQ573" s="328"/>
      <c r="BR573" s="328"/>
      <c r="BS573" s="328"/>
      <c r="BT573" s="328"/>
      <c r="BU573" s="332"/>
      <c r="BV573" s="333"/>
      <c r="BW573" s="328"/>
      <c r="BX573" s="328"/>
      <c r="BY573" s="328"/>
      <c r="BZ573" s="328"/>
      <c r="CA573" s="328"/>
    </row>
    <row r="574" spans="1:79" ht="15.75" customHeight="1">
      <c r="A574" s="328"/>
      <c r="B574" s="328"/>
      <c r="C574" s="328"/>
      <c r="D574" s="328"/>
      <c r="E574" s="328"/>
      <c r="F574" s="328"/>
      <c r="G574" s="328"/>
      <c r="H574" s="328"/>
      <c r="I574" s="328"/>
      <c r="J574" s="328"/>
      <c r="K574" s="328"/>
      <c r="L574" s="328"/>
      <c r="M574" s="328"/>
      <c r="N574" s="328"/>
      <c r="O574" s="328"/>
      <c r="P574" s="328"/>
      <c r="Q574" s="328"/>
      <c r="R574" s="328"/>
      <c r="S574" s="328"/>
      <c r="T574" s="328"/>
      <c r="U574" s="328"/>
      <c r="V574" s="328"/>
      <c r="W574" s="328"/>
      <c r="X574" s="328"/>
      <c r="Y574" s="328"/>
      <c r="Z574" s="328"/>
      <c r="AA574" s="328"/>
      <c r="AB574" s="328"/>
      <c r="AC574" s="328"/>
      <c r="AD574" s="328"/>
      <c r="AE574" s="328"/>
      <c r="AF574" s="328"/>
      <c r="AG574" s="328"/>
      <c r="AH574" s="328"/>
      <c r="AI574" s="328"/>
      <c r="AJ574" s="328"/>
      <c r="AK574" s="328"/>
      <c r="AL574" s="328"/>
      <c r="AM574" s="328"/>
      <c r="AN574" s="328"/>
      <c r="AO574" s="328"/>
      <c r="AP574" s="328"/>
      <c r="AQ574" s="328"/>
      <c r="AR574" s="328"/>
      <c r="AS574" s="328"/>
      <c r="AT574" s="328"/>
      <c r="AU574" s="328"/>
      <c r="AV574" s="328"/>
      <c r="AW574" s="328"/>
      <c r="AX574" s="328"/>
      <c r="AY574" s="328"/>
      <c r="AZ574" s="328"/>
      <c r="BA574" s="328"/>
      <c r="BB574" s="328"/>
      <c r="BC574" s="328"/>
      <c r="BD574" s="328"/>
      <c r="BE574" s="328"/>
      <c r="BF574" s="328"/>
      <c r="BG574" s="328"/>
      <c r="BH574" s="328"/>
      <c r="BI574" s="328"/>
      <c r="BJ574" s="328"/>
      <c r="BK574" s="328"/>
      <c r="BL574" s="328"/>
      <c r="BM574" s="328"/>
      <c r="BN574" s="328"/>
      <c r="BO574" s="328"/>
      <c r="BP574" s="328"/>
      <c r="BQ574" s="328"/>
      <c r="BR574" s="328"/>
      <c r="BS574" s="328"/>
      <c r="BT574" s="328"/>
      <c r="BU574" s="332"/>
      <c r="BV574" s="333"/>
      <c r="BW574" s="328"/>
      <c r="BX574" s="328"/>
      <c r="BY574" s="328"/>
      <c r="BZ574" s="328"/>
      <c r="CA574" s="328"/>
    </row>
    <row r="575" spans="1:79" ht="15.75" customHeight="1">
      <c r="A575" s="328"/>
      <c r="B575" s="328"/>
      <c r="C575" s="328"/>
      <c r="D575" s="328"/>
      <c r="E575" s="328"/>
      <c r="F575" s="328"/>
      <c r="G575" s="328"/>
      <c r="H575" s="328"/>
      <c r="I575" s="328"/>
      <c r="J575" s="328"/>
      <c r="K575" s="328"/>
      <c r="L575" s="328"/>
      <c r="M575" s="328"/>
      <c r="N575" s="328"/>
      <c r="O575" s="328"/>
      <c r="P575" s="328"/>
      <c r="Q575" s="328"/>
      <c r="R575" s="328"/>
      <c r="S575" s="328"/>
      <c r="T575" s="328"/>
      <c r="U575" s="328"/>
      <c r="V575" s="328"/>
      <c r="W575" s="328"/>
      <c r="X575" s="328"/>
      <c r="Y575" s="328"/>
      <c r="Z575" s="328"/>
      <c r="AA575" s="328"/>
      <c r="AB575" s="328"/>
      <c r="AC575" s="328"/>
      <c r="AD575" s="328"/>
      <c r="AE575" s="328"/>
      <c r="AF575" s="328"/>
      <c r="AG575" s="328"/>
      <c r="AH575" s="328"/>
      <c r="AI575" s="328"/>
      <c r="AJ575" s="328"/>
      <c r="AK575" s="328"/>
      <c r="AL575" s="328"/>
      <c r="AM575" s="328"/>
      <c r="AN575" s="328"/>
      <c r="AO575" s="328"/>
      <c r="AP575" s="328"/>
      <c r="AQ575" s="328"/>
      <c r="AR575" s="328"/>
      <c r="AS575" s="328"/>
      <c r="AT575" s="328"/>
      <c r="AU575" s="328"/>
      <c r="AV575" s="328"/>
      <c r="AW575" s="328"/>
      <c r="AX575" s="328"/>
      <c r="AY575" s="328"/>
      <c r="AZ575" s="328"/>
      <c r="BA575" s="328"/>
      <c r="BB575" s="328"/>
      <c r="BC575" s="328"/>
      <c r="BD575" s="328"/>
      <c r="BE575" s="328"/>
      <c r="BF575" s="328"/>
      <c r="BG575" s="328"/>
      <c r="BH575" s="328"/>
      <c r="BI575" s="328"/>
      <c r="BJ575" s="328"/>
      <c r="BK575" s="328"/>
      <c r="BL575" s="328"/>
      <c r="BM575" s="328"/>
      <c r="BN575" s="328"/>
      <c r="BO575" s="328"/>
      <c r="BP575" s="328"/>
      <c r="BQ575" s="328"/>
      <c r="BR575" s="328"/>
      <c r="BS575" s="328"/>
      <c r="BT575" s="328"/>
      <c r="BU575" s="332"/>
      <c r="BV575" s="333"/>
      <c r="BW575" s="328"/>
      <c r="BX575" s="328"/>
      <c r="BY575" s="328"/>
      <c r="BZ575" s="328"/>
      <c r="CA575" s="328"/>
    </row>
    <row r="576" spans="1:79" ht="15.75" customHeight="1">
      <c r="A576" s="328"/>
      <c r="B576" s="328"/>
      <c r="C576" s="328"/>
      <c r="D576" s="328"/>
      <c r="E576" s="328"/>
      <c r="F576" s="328"/>
      <c r="G576" s="328"/>
      <c r="H576" s="328"/>
      <c r="I576" s="328"/>
      <c r="J576" s="328"/>
      <c r="K576" s="328"/>
      <c r="L576" s="328"/>
      <c r="M576" s="328"/>
      <c r="N576" s="328"/>
      <c r="O576" s="328"/>
      <c r="P576" s="328"/>
      <c r="Q576" s="328"/>
      <c r="R576" s="328"/>
      <c r="S576" s="328"/>
      <c r="T576" s="328"/>
      <c r="U576" s="328"/>
      <c r="V576" s="328"/>
      <c r="W576" s="328"/>
      <c r="X576" s="328"/>
      <c r="Y576" s="328"/>
      <c r="Z576" s="328"/>
      <c r="AA576" s="328"/>
      <c r="AB576" s="328"/>
      <c r="AC576" s="328"/>
      <c r="AD576" s="328"/>
      <c r="AE576" s="328"/>
      <c r="AF576" s="328"/>
      <c r="AG576" s="328"/>
      <c r="AH576" s="328"/>
      <c r="AI576" s="328"/>
      <c r="AJ576" s="328"/>
      <c r="AK576" s="328"/>
      <c r="AL576" s="328"/>
      <c r="AM576" s="328"/>
      <c r="AN576" s="328"/>
      <c r="AO576" s="328"/>
      <c r="AP576" s="328"/>
      <c r="AQ576" s="328"/>
      <c r="AR576" s="328"/>
      <c r="AS576" s="328"/>
      <c r="AT576" s="328"/>
      <c r="AU576" s="328"/>
      <c r="AV576" s="328"/>
      <c r="AW576" s="328"/>
      <c r="AX576" s="328"/>
      <c r="AY576" s="328"/>
      <c r="AZ576" s="328"/>
      <c r="BA576" s="328"/>
      <c r="BB576" s="328"/>
      <c r="BC576" s="328"/>
      <c r="BD576" s="328"/>
      <c r="BE576" s="328"/>
      <c r="BF576" s="328"/>
      <c r="BG576" s="328"/>
      <c r="BH576" s="328"/>
      <c r="BI576" s="328"/>
      <c r="BJ576" s="328"/>
      <c r="BK576" s="328"/>
      <c r="BL576" s="328"/>
      <c r="BM576" s="328"/>
      <c r="BN576" s="328"/>
      <c r="BO576" s="328"/>
      <c r="BP576" s="328"/>
      <c r="BQ576" s="328"/>
      <c r="BR576" s="328"/>
      <c r="BS576" s="328"/>
      <c r="BT576" s="328"/>
      <c r="BU576" s="332"/>
      <c r="BV576" s="333"/>
      <c r="BW576" s="328"/>
      <c r="BX576" s="328"/>
      <c r="BY576" s="328"/>
      <c r="BZ576" s="328"/>
      <c r="CA576" s="328"/>
    </row>
    <row r="577" spans="1:79" ht="15.75" customHeight="1">
      <c r="A577" s="328"/>
      <c r="B577" s="328"/>
      <c r="C577" s="328"/>
      <c r="D577" s="328"/>
      <c r="E577" s="328"/>
      <c r="F577" s="328"/>
      <c r="G577" s="328"/>
      <c r="H577" s="328"/>
      <c r="I577" s="328"/>
      <c r="J577" s="328"/>
      <c r="K577" s="328"/>
      <c r="L577" s="328"/>
      <c r="M577" s="328"/>
      <c r="N577" s="328"/>
      <c r="O577" s="328"/>
      <c r="P577" s="328"/>
      <c r="Q577" s="328"/>
      <c r="R577" s="328"/>
      <c r="S577" s="328"/>
      <c r="T577" s="328"/>
      <c r="U577" s="328"/>
      <c r="V577" s="328"/>
      <c r="W577" s="328"/>
      <c r="X577" s="328"/>
      <c r="Y577" s="328"/>
      <c r="Z577" s="328"/>
      <c r="AA577" s="328"/>
      <c r="AB577" s="328"/>
      <c r="AC577" s="328"/>
      <c r="AD577" s="328"/>
      <c r="AE577" s="328"/>
      <c r="AF577" s="328"/>
      <c r="AG577" s="328"/>
      <c r="AH577" s="328"/>
      <c r="AI577" s="328"/>
      <c r="AJ577" s="328"/>
      <c r="AK577" s="328"/>
      <c r="AL577" s="328"/>
      <c r="AM577" s="328"/>
      <c r="AN577" s="328"/>
      <c r="AO577" s="328"/>
      <c r="AP577" s="328"/>
      <c r="AQ577" s="328"/>
      <c r="AR577" s="328"/>
      <c r="AS577" s="328"/>
      <c r="AT577" s="328"/>
      <c r="AU577" s="328"/>
      <c r="AV577" s="328"/>
      <c r="AW577" s="328"/>
      <c r="AX577" s="328"/>
      <c r="AY577" s="328"/>
      <c r="AZ577" s="328"/>
      <c r="BA577" s="328"/>
      <c r="BB577" s="328"/>
      <c r="BC577" s="328"/>
      <c r="BD577" s="328"/>
      <c r="BE577" s="328"/>
      <c r="BF577" s="328"/>
      <c r="BG577" s="328"/>
      <c r="BH577" s="328"/>
      <c r="BI577" s="328"/>
      <c r="BJ577" s="328"/>
      <c r="BK577" s="328"/>
      <c r="BL577" s="328"/>
      <c r="BM577" s="328"/>
      <c r="BN577" s="328"/>
      <c r="BO577" s="328"/>
      <c r="BP577" s="328"/>
      <c r="BQ577" s="328"/>
      <c r="BR577" s="328"/>
      <c r="BS577" s="328"/>
      <c r="BT577" s="328"/>
      <c r="BU577" s="332"/>
      <c r="BV577" s="333"/>
      <c r="BW577" s="328"/>
      <c r="BX577" s="328"/>
      <c r="BY577" s="328"/>
      <c r="BZ577" s="328"/>
      <c r="CA577" s="328"/>
    </row>
    <row r="578" spans="1:79" ht="15.75" customHeight="1">
      <c r="A578" s="328"/>
      <c r="B578" s="328"/>
      <c r="C578" s="328"/>
      <c r="D578" s="328"/>
      <c r="E578" s="328"/>
      <c r="F578" s="328"/>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328"/>
      <c r="AF578" s="328"/>
      <c r="AG578" s="328"/>
      <c r="AH578" s="328"/>
      <c r="AI578" s="328"/>
      <c r="AJ578" s="328"/>
      <c r="AK578" s="328"/>
      <c r="AL578" s="328"/>
      <c r="AM578" s="328"/>
      <c r="AN578" s="328"/>
      <c r="AO578" s="328"/>
      <c r="AP578" s="328"/>
      <c r="AQ578" s="328"/>
      <c r="AR578" s="328"/>
      <c r="AS578" s="328"/>
      <c r="AT578" s="328"/>
      <c r="AU578" s="328"/>
      <c r="AV578" s="328"/>
      <c r="AW578" s="328"/>
      <c r="AX578" s="328"/>
      <c r="AY578" s="328"/>
      <c r="AZ578" s="328"/>
      <c r="BA578" s="328"/>
      <c r="BB578" s="328"/>
      <c r="BC578" s="328"/>
      <c r="BD578" s="328"/>
      <c r="BE578" s="328"/>
      <c r="BF578" s="328"/>
      <c r="BG578" s="328"/>
      <c r="BH578" s="328"/>
      <c r="BI578" s="328"/>
      <c r="BJ578" s="328"/>
      <c r="BK578" s="328"/>
      <c r="BL578" s="328"/>
      <c r="BM578" s="328"/>
      <c r="BN578" s="328"/>
      <c r="BO578" s="328"/>
      <c r="BP578" s="328"/>
      <c r="BQ578" s="328"/>
      <c r="BR578" s="328"/>
      <c r="BS578" s="328"/>
      <c r="BT578" s="328"/>
      <c r="BU578" s="332"/>
      <c r="BV578" s="333"/>
      <c r="BW578" s="328"/>
      <c r="BX578" s="328"/>
      <c r="BY578" s="328"/>
      <c r="BZ578" s="328"/>
      <c r="CA578" s="328"/>
    </row>
    <row r="579" spans="1:79" ht="15.75" customHeight="1">
      <c r="A579" s="328"/>
      <c r="B579" s="328"/>
      <c r="C579" s="328"/>
      <c r="D579" s="328"/>
      <c r="E579" s="328"/>
      <c r="F579" s="328"/>
      <c r="G579" s="328"/>
      <c r="H579" s="328"/>
      <c r="I579" s="328"/>
      <c r="J579" s="328"/>
      <c r="K579" s="328"/>
      <c r="L579" s="328"/>
      <c r="M579" s="328"/>
      <c r="N579" s="328"/>
      <c r="O579" s="328"/>
      <c r="P579" s="328"/>
      <c r="Q579" s="328"/>
      <c r="R579" s="328"/>
      <c r="S579" s="328"/>
      <c r="T579" s="328"/>
      <c r="U579" s="328"/>
      <c r="V579" s="328"/>
      <c r="W579" s="328"/>
      <c r="X579" s="328"/>
      <c r="Y579" s="328"/>
      <c r="Z579" s="328"/>
      <c r="AA579" s="328"/>
      <c r="AB579" s="328"/>
      <c r="AC579" s="328"/>
      <c r="AD579" s="328"/>
      <c r="AE579" s="328"/>
      <c r="AF579" s="328"/>
      <c r="AG579" s="328"/>
      <c r="AH579" s="328"/>
      <c r="AI579" s="328"/>
      <c r="AJ579" s="328"/>
      <c r="AK579" s="328"/>
      <c r="AL579" s="328"/>
      <c r="AM579" s="328"/>
      <c r="AN579" s="328"/>
      <c r="AO579" s="328"/>
      <c r="AP579" s="328"/>
      <c r="AQ579" s="328"/>
      <c r="AR579" s="328"/>
      <c r="AS579" s="328"/>
      <c r="AT579" s="328"/>
      <c r="AU579" s="328"/>
      <c r="AV579" s="328"/>
      <c r="AW579" s="328"/>
      <c r="AX579" s="328"/>
      <c r="AY579" s="328"/>
      <c r="AZ579" s="328"/>
      <c r="BA579" s="328"/>
      <c r="BB579" s="328"/>
      <c r="BC579" s="328"/>
      <c r="BD579" s="328"/>
      <c r="BE579" s="328"/>
      <c r="BF579" s="328"/>
      <c r="BG579" s="328"/>
      <c r="BH579" s="328"/>
      <c r="BI579" s="328"/>
      <c r="BJ579" s="328"/>
      <c r="BK579" s="328"/>
      <c r="BL579" s="328"/>
      <c r="BM579" s="328"/>
      <c r="BN579" s="328"/>
      <c r="BO579" s="328"/>
      <c r="BP579" s="328"/>
      <c r="BQ579" s="328"/>
      <c r="BR579" s="328"/>
      <c r="BS579" s="328"/>
      <c r="BT579" s="328"/>
      <c r="BU579" s="332"/>
      <c r="BV579" s="333"/>
      <c r="BW579" s="328"/>
      <c r="BX579" s="328"/>
      <c r="BY579" s="328"/>
      <c r="BZ579" s="328"/>
      <c r="CA579" s="328"/>
    </row>
    <row r="580" spans="1:79" ht="15.75" customHeight="1">
      <c r="A580" s="328"/>
      <c r="B580" s="328"/>
      <c r="C580" s="328"/>
      <c r="D580" s="328"/>
      <c r="E580" s="328"/>
      <c r="F580" s="328"/>
      <c r="G580" s="328"/>
      <c r="H580" s="328"/>
      <c r="I580" s="328"/>
      <c r="J580" s="328"/>
      <c r="K580" s="328"/>
      <c r="L580" s="328"/>
      <c r="M580" s="328"/>
      <c r="N580" s="328"/>
      <c r="O580" s="328"/>
      <c r="P580" s="328"/>
      <c r="Q580" s="328"/>
      <c r="R580" s="328"/>
      <c r="S580" s="328"/>
      <c r="T580" s="328"/>
      <c r="U580" s="328"/>
      <c r="V580" s="328"/>
      <c r="W580" s="328"/>
      <c r="X580" s="328"/>
      <c r="Y580" s="328"/>
      <c r="Z580" s="328"/>
      <c r="AA580" s="328"/>
      <c r="AB580" s="328"/>
      <c r="AC580" s="328"/>
      <c r="AD580" s="328"/>
      <c r="AE580" s="328"/>
      <c r="AF580" s="328"/>
      <c r="AG580" s="328"/>
      <c r="AH580" s="328"/>
      <c r="AI580" s="328"/>
      <c r="AJ580" s="328"/>
      <c r="AK580" s="328"/>
      <c r="AL580" s="328"/>
      <c r="AM580" s="328"/>
      <c r="AN580" s="328"/>
      <c r="AO580" s="328"/>
      <c r="AP580" s="328"/>
      <c r="AQ580" s="328"/>
      <c r="AR580" s="328"/>
      <c r="AS580" s="328"/>
      <c r="AT580" s="328"/>
      <c r="AU580" s="328"/>
      <c r="AV580" s="328"/>
      <c r="AW580" s="328"/>
      <c r="AX580" s="328"/>
      <c r="AY580" s="328"/>
      <c r="AZ580" s="328"/>
      <c r="BA580" s="328"/>
      <c r="BB580" s="328"/>
      <c r="BC580" s="328"/>
      <c r="BD580" s="328"/>
      <c r="BE580" s="328"/>
      <c r="BF580" s="328"/>
      <c r="BG580" s="328"/>
      <c r="BH580" s="328"/>
      <c r="BI580" s="328"/>
      <c r="BJ580" s="328"/>
      <c r="BK580" s="328"/>
      <c r="BL580" s="328"/>
      <c r="BM580" s="328"/>
      <c r="BN580" s="328"/>
      <c r="BO580" s="328"/>
      <c r="BP580" s="328"/>
      <c r="BQ580" s="328"/>
      <c r="BR580" s="328"/>
      <c r="BS580" s="328"/>
      <c r="BT580" s="328"/>
      <c r="BU580" s="332"/>
      <c r="BV580" s="333"/>
      <c r="BW580" s="328"/>
      <c r="BX580" s="328"/>
      <c r="BY580" s="328"/>
      <c r="BZ580" s="328"/>
      <c r="CA580" s="328"/>
    </row>
    <row r="581" spans="1:79" ht="15.75" customHeight="1">
      <c r="A581" s="328"/>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328"/>
      <c r="AF581" s="328"/>
      <c r="AG581" s="328"/>
      <c r="AH581" s="328"/>
      <c r="AI581" s="328"/>
      <c r="AJ581" s="328"/>
      <c r="AK581" s="328"/>
      <c r="AL581" s="328"/>
      <c r="AM581" s="328"/>
      <c r="AN581" s="328"/>
      <c r="AO581" s="328"/>
      <c r="AP581" s="328"/>
      <c r="AQ581" s="328"/>
      <c r="AR581" s="328"/>
      <c r="AS581" s="328"/>
      <c r="AT581" s="328"/>
      <c r="AU581" s="328"/>
      <c r="AV581" s="328"/>
      <c r="AW581" s="328"/>
      <c r="AX581" s="328"/>
      <c r="AY581" s="328"/>
      <c r="AZ581" s="328"/>
      <c r="BA581" s="328"/>
      <c r="BB581" s="328"/>
      <c r="BC581" s="328"/>
      <c r="BD581" s="328"/>
      <c r="BE581" s="328"/>
      <c r="BF581" s="328"/>
      <c r="BG581" s="328"/>
      <c r="BH581" s="328"/>
      <c r="BI581" s="328"/>
      <c r="BJ581" s="328"/>
      <c r="BK581" s="328"/>
      <c r="BL581" s="328"/>
      <c r="BM581" s="328"/>
      <c r="BN581" s="328"/>
      <c r="BO581" s="328"/>
      <c r="BP581" s="328"/>
      <c r="BQ581" s="328"/>
      <c r="BR581" s="328"/>
      <c r="BS581" s="328"/>
      <c r="BT581" s="328"/>
      <c r="BU581" s="332"/>
      <c r="BV581" s="333"/>
      <c r="BW581" s="328"/>
      <c r="BX581" s="328"/>
      <c r="BY581" s="328"/>
      <c r="BZ581" s="328"/>
      <c r="CA581" s="328"/>
    </row>
    <row r="582" spans="1:79" ht="15.75" customHeight="1">
      <c r="A582" s="328"/>
      <c r="B582" s="328"/>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c r="AA582" s="328"/>
      <c r="AB582" s="328"/>
      <c r="AC582" s="328"/>
      <c r="AD582" s="328"/>
      <c r="AE582" s="328"/>
      <c r="AF582" s="328"/>
      <c r="AG582" s="328"/>
      <c r="AH582" s="328"/>
      <c r="AI582" s="328"/>
      <c r="AJ582" s="328"/>
      <c r="AK582" s="328"/>
      <c r="AL582" s="328"/>
      <c r="AM582" s="328"/>
      <c r="AN582" s="328"/>
      <c r="AO582" s="328"/>
      <c r="AP582" s="328"/>
      <c r="AQ582" s="328"/>
      <c r="AR582" s="328"/>
      <c r="AS582" s="328"/>
      <c r="AT582" s="328"/>
      <c r="AU582" s="328"/>
      <c r="AV582" s="328"/>
      <c r="AW582" s="328"/>
      <c r="AX582" s="328"/>
      <c r="AY582" s="328"/>
      <c r="AZ582" s="328"/>
      <c r="BA582" s="328"/>
      <c r="BB582" s="328"/>
      <c r="BC582" s="328"/>
      <c r="BD582" s="328"/>
      <c r="BE582" s="328"/>
      <c r="BF582" s="328"/>
      <c r="BG582" s="328"/>
      <c r="BH582" s="328"/>
      <c r="BI582" s="328"/>
      <c r="BJ582" s="328"/>
      <c r="BK582" s="328"/>
      <c r="BL582" s="328"/>
      <c r="BM582" s="328"/>
      <c r="BN582" s="328"/>
      <c r="BO582" s="328"/>
      <c r="BP582" s="328"/>
      <c r="BQ582" s="328"/>
      <c r="BR582" s="328"/>
      <c r="BS582" s="328"/>
      <c r="BT582" s="328"/>
      <c r="BU582" s="332"/>
      <c r="BV582" s="333"/>
      <c r="BW582" s="328"/>
      <c r="BX582" s="328"/>
      <c r="BY582" s="328"/>
      <c r="BZ582" s="328"/>
      <c r="CA582" s="328"/>
    </row>
    <row r="583" spans="1:79" ht="15.75" customHeight="1">
      <c r="A583" s="328"/>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328"/>
      <c r="AF583" s="328"/>
      <c r="AG583" s="328"/>
      <c r="AH583" s="328"/>
      <c r="AI583" s="328"/>
      <c r="AJ583" s="328"/>
      <c r="AK583" s="328"/>
      <c r="AL583" s="328"/>
      <c r="AM583" s="328"/>
      <c r="AN583" s="328"/>
      <c r="AO583" s="328"/>
      <c r="AP583" s="328"/>
      <c r="AQ583" s="328"/>
      <c r="AR583" s="328"/>
      <c r="AS583" s="328"/>
      <c r="AT583" s="328"/>
      <c r="AU583" s="328"/>
      <c r="AV583" s="328"/>
      <c r="AW583" s="328"/>
      <c r="AX583" s="328"/>
      <c r="AY583" s="328"/>
      <c r="AZ583" s="328"/>
      <c r="BA583" s="328"/>
      <c r="BB583" s="328"/>
      <c r="BC583" s="328"/>
      <c r="BD583" s="328"/>
      <c r="BE583" s="328"/>
      <c r="BF583" s="328"/>
      <c r="BG583" s="328"/>
      <c r="BH583" s="328"/>
      <c r="BI583" s="328"/>
      <c r="BJ583" s="328"/>
      <c r="BK583" s="328"/>
      <c r="BL583" s="328"/>
      <c r="BM583" s="328"/>
      <c r="BN583" s="328"/>
      <c r="BO583" s="328"/>
      <c r="BP583" s="328"/>
      <c r="BQ583" s="328"/>
      <c r="BR583" s="328"/>
      <c r="BS583" s="328"/>
      <c r="BT583" s="328"/>
      <c r="BU583" s="332"/>
      <c r="BV583" s="333"/>
      <c r="BW583" s="328"/>
      <c r="BX583" s="328"/>
      <c r="BY583" s="328"/>
      <c r="BZ583" s="328"/>
      <c r="CA583" s="328"/>
    </row>
    <row r="584" spans="1:79" ht="15.75" customHeight="1">
      <c r="A584" s="328"/>
      <c r="B584" s="328"/>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328"/>
      <c r="AF584" s="328"/>
      <c r="AG584" s="328"/>
      <c r="AH584" s="328"/>
      <c r="AI584" s="328"/>
      <c r="AJ584" s="328"/>
      <c r="AK584" s="328"/>
      <c r="AL584" s="328"/>
      <c r="AM584" s="328"/>
      <c r="AN584" s="328"/>
      <c r="AO584" s="328"/>
      <c r="AP584" s="328"/>
      <c r="AQ584" s="328"/>
      <c r="AR584" s="328"/>
      <c r="AS584" s="328"/>
      <c r="AT584" s="328"/>
      <c r="AU584" s="328"/>
      <c r="AV584" s="328"/>
      <c r="AW584" s="328"/>
      <c r="AX584" s="328"/>
      <c r="AY584" s="328"/>
      <c r="AZ584" s="328"/>
      <c r="BA584" s="328"/>
      <c r="BB584" s="328"/>
      <c r="BC584" s="328"/>
      <c r="BD584" s="328"/>
      <c r="BE584" s="328"/>
      <c r="BF584" s="328"/>
      <c r="BG584" s="328"/>
      <c r="BH584" s="328"/>
      <c r="BI584" s="328"/>
      <c r="BJ584" s="328"/>
      <c r="BK584" s="328"/>
      <c r="BL584" s="328"/>
      <c r="BM584" s="328"/>
      <c r="BN584" s="328"/>
      <c r="BO584" s="328"/>
      <c r="BP584" s="328"/>
      <c r="BQ584" s="328"/>
      <c r="BR584" s="328"/>
      <c r="BS584" s="328"/>
      <c r="BT584" s="328"/>
      <c r="BU584" s="332"/>
      <c r="BV584" s="333"/>
      <c r="BW584" s="328"/>
      <c r="BX584" s="328"/>
      <c r="BY584" s="328"/>
      <c r="BZ584" s="328"/>
      <c r="CA584" s="328"/>
    </row>
    <row r="585" spans="1:79" ht="15.75" customHeight="1">
      <c r="A585" s="328"/>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328"/>
      <c r="AE585" s="328"/>
      <c r="AF585" s="328"/>
      <c r="AG585" s="328"/>
      <c r="AH585" s="328"/>
      <c r="AI585" s="328"/>
      <c r="AJ585" s="328"/>
      <c r="AK585" s="328"/>
      <c r="AL585" s="328"/>
      <c r="AM585" s="328"/>
      <c r="AN585" s="328"/>
      <c r="AO585" s="328"/>
      <c r="AP585" s="328"/>
      <c r="AQ585" s="328"/>
      <c r="AR585" s="328"/>
      <c r="AS585" s="328"/>
      <c r="AT585" s="328"/>
      <c r="AU585" s="328"/>
      <c r="AV585" s="328"/>
      <c r="AW585" s="328"/>
      <c r="AX585" s="328"/>
      <c r="AY585" s="328"/>
      <c r="AZ585" s="328"/>
      <c r="BA585" s="328"/>
      <c r="BB585" s="328"/>
      <c r="BC585" s="328"/>
      <c r="BD585" s="328"/>
      <c r="BE585" s="328"/>
      <c r="BF585" s="328"/>
      <c r="BG585" s="328"/>
      <c r="BH585" s="328"/>
      <c r="BI585" s="328"/>
      <c r="BJ585" s="328"/>
      <c r="BK585" s="328"/>
      <c r="BL585" s="328"/>
      <c r="BM585" s="328"/>
      <c r="BN585" s="328"/>
      <c r="BO585" s="328"/>
      <c r="BP585" s="328"/>
      <c r="BQ585" s="328"/>
      <c r="BR585" s="328"/>
      <c r="BS585" s="328"/>
      <c r="BT585" s="328"/>
      <c r="BU585" s="332"/>
      <c r="BV585" s="333"/>
      <c r="BW585" s="328"/>
      <c r="BX585" s="328"/>
      <c r="BY585" s="328"/>
      <c r="BZ585" s="328"/>
      <c r="CA585" s="328"/>
    </row>
    <row r="586" spans="1:79" ht="15.75" customHeight="1">
      <c r="A586" s="328"/>
      <c r="B586" s="328"/>
      <c r="C586" s="328"/>
      <c r="D586" s="328"/>
      <c r="E586" s="328"/>
      <c r="F586" s="328"/>
      <c r="G586" s="328"/>
      <c r="H586" s="328"/>
      <c r="I586" s="328"/>
      <c r="J586" s="328"/>
      <c r="K586" s="328"/>
      <c r="L586" s="328"/>
      <c r="M586" s="328"/>
      <c r="N586" s="328"/>
      <c r="O586" s="328"/>
      <c r="P586" s="328"/>
      <c r="Q586" s="328"/>
      <c r="R586" s="328"/>
      <c r="S586" s="328"/>
      <c r="T586" s="328"/>
      <c r="U586" s="328"/>
      <c r="V586" s="328"/>
      <c r="W586" s="328"/>
      <c r="X586" s="328"/>
      <c r="Y586" s="328"/>
      <c r="Z586" s="328"/>
      <c r="AA586" s="328"/>
      <c r="AB586" s="328"/>
      <c r="AC586" s="328"/>
      <c r="AD586" s="328"/>
      <c r="AE586" s="328"/>
      <c r="AF586" s="328"/>
      <c r="AG586" s="328"/>
      <c r="AH586" s="328"/>
      <c r="AI586" s="328"/>
      <c r="AJ586" s="328"/>
      <c r="AK586" s="328"/>
      <c r="AL586" s="328"/>
      <c r="AM586" s="328"/>
      <c r="AN586" s="328"/>
      <c r="AO586" s="328"/>
      <c r="AP586" s="328"/>
      <c r="AQ586" s="328"/>
      <c r="AR586" s="328"/>
      <c r="AS586" s="328"/>
      <c r="AT586" s="328"/>
      <c r="AU586" s="328"/>
      <c r="AV586" s="328"/>
      <c r="AW586" s="328"/>
      <c r="AX586" s="328"/>
      <c r="AY586" s="328"/>
      <c r="AZ586" s="328"/>
      <c r="BA586" s="328"/>
      <c r="BB586" s="328"/>
      <c r="BC586" s="328"/>
      <c r="BD586" s="328"/>
      <c r="BE586" s="328"/>
      <c r="BF586" s="328"/>
      <c r="BG586" s="328"/>
      <c r="BH586" s="328"/>
      <c r="BI586" s="328"/>
      <c r="BJ586" s="328"/>
      <c r="BK586" s="328"/>
      <c r="BL586" s="328"/>
      <c r="BM586" s="328"/>
      <c r="BN586" s="328"/>
      <c r="BO586" s="328"/>
      <c r="BP586" s="328"/>
      <c r="BQ586" s="328"/>
      <c r="BR586" s="328"/>
      <c r="BS586" s="328"/>
      <c r="BT586" s="328"/>
      <c r="BU586" s="332"/>
      <c r="BV586" s="333"/>
      <c r="BW586" s="328"/>
      <c r="BX586" s="328"/>
      <c r="BY586" s="328"/>
      <c r="BZ586" s="328"/>
      <c r="CA586" s="328"/>
    </row>
    <row r="587" spans="1:79" ht="15.75" customHeight="1">
      <c r="A587" s="328"/>
      <c r="B587" s="328"/>
      <c r="C587" s="328"/>
      <c r="D587" s="328"/>
      <c r="E587" s="328"/>
      <c r="F587" s="328"/>
      <c r="G587" s="328"/>
      <c r="H587" s="328"/>
      <c r="I587" s="328"/>
      <c r="J587" s="328"/>
      <c r="K587" s="328"/>
      <c r="L587" s="328"/>
      <c r="M587" s="328"/>
      <c r="N587" s="328"/>
      <c r="O587" s="328"/>
      <c r="P587" s="328"/>
      <c r="Q587" s="328"/>
      <c r="R587" s="328"/>
      <c r="S587" s="328"/>
      <c r="T587" s="328"/>
      <c r="U587" s="328"/>
      <c r="V587" s="328"/>
      <c r="W587" s="328"/>
      <c r="X587" s="328"/>
      <c r="Y587" s="328"/>
      <c r="Z587" s="328"/>
      <c r="AA587" s="328"/>
      <c r="AB587" s="328"/>
      <c r="AC587" s="328"/>
      <c r="AD587" s="328"/>
      <c r="AE587" s="328"/>
      <c r="AF587" s="328"/>
      <c r="AG587" s="328"/>
      <c r="AH587" s="328"/>
      <c r="AI587" s="328"/>
      <c r="AJ587" s="328"/>
      <c r="AK587" s="328"/>
      <c r="AL587" s="328"/>
      <c r="AM587" s="328"/>
      <c r="AN587" s="328"/>
      <c r="AO587" s="328"/>
      <c r="AP587" s="328"/>
      <c r="AQ587" s="328"/>
      <c r="AR587" s="328"/>
      <c r="AS587" s="328"/>
      <c r="AT587" s="328"/>
      <c r="AU587" s="328"/>
      <c r="AV587" s="328"/>
      <c r="AW587" s="328"/>
      <c r="AX587" s="328"/>
      <c r="AY587" s="328"/>
      <c r="AZ587" s="328"/>
      <c r="BA587" s="328"/>
      <c r="BB587" s="328"/>
      <c r="BC587" s="328"/>
      <c r="BD587" s="328"/>
      <c r="BE587" s="328"/>
      <c r="BF587" s="328"/>
      <c r="BG587" s="328"/>
      <c r="BH587" s="328"/>
      <c r="BI587" s="328"/>
      <c r="BJ587" s="328"/>
      <c r="BK587" s="328"/>
      <c r="BL587" s="328"/>
      <c r="BM587" s="328"/>
      <c r="BN587" s="328"/>
      <c r="BO587" s="328"/>
      <c r="BP587" s="328"/>
      <c r="BQ587" s="328"/>
      <c r="BR587" s="328"/>
      <c r="BS587" s="328"/>
      <c r="BT587" s="328"/>
      <c r="BU587" s="332"/>
      <c r="BV587" s="333"/>
      <c r="BW587" s="328"/>
      <c r="BX587" s="328"/>
      <c r="BY587" s="328"/>
      <c r="BZ587" s="328"/>
      <c r="CA587" s="328"/>
    </row>
    <row r="588" spans="1:79" ht="15.75" customHeight="1">
      <c r="A588" s="328"/>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328"/>
      <c r="AE588" s="328"/>
      <c r="AF588" s="328"/>
      <c r="AG588" s="328"/>
      <c r="AH588" s="328"/>
      <c r="AI588" s="328"/>
      <c r="AJ588" s="328"/>
      <c r="AK588" s="328"/>
      <c r="AL588" s="328"/>
      <c r="AM588" s="328"/>
      <c r="AN588" s="328"/>
      <c r="AO588" s="328"/>
      <c r="AP588" s="328"/>
      <c r="AQ588" s="328"/>
      <c r="AR588" s="328"/>
      <c r="AS588" s="328"/>
      <c r="AT588" s="328"/>
      <c r="AU588" s="328"/>
      <c r="AV588" s="328"/>
      <c r="AW588" s="328"/>
      <c r="AX588" s="328"/>
      <c r="AY588" s="328"/>
      <c r="AZ588" s="328"/>
      <c r="BA588" s="328"/>
      <c r="BB588" s="328"/>
      <c r="BC588" s="328"/>
      <c r="BD588" s="328"/>
      <c r="BE588" s="328"/>
      <c r="BF588" s="328"/>
      <c r="BG588" s="328"/>
      <c r="BH588" s="328"/>
      <c r="BI588" s="328"/>
      <c r="BJ588" s="328"/>
      <c r="BK588" s="328"/>
      <c r="BL588" s="328"/>
      <c r="BM588" s="328"/>
      <c r="BN588" s="328"/>
      <c r="BO588" s="328"/>
      <c r="BP588" s="328"/>
      <c r="BQ588" s="328"/>
      <c r="BR588" s="328"/>
      <c r="BS588" s="328"/>
      <c r="BT588" s="328"/>
      <c r="BU588" s="332"/>
      <c r="BV588" s="333"/>
      <c r="BW588" s="328"/>
      <c r="BX588" s="328"/>
      <c r="BY588" s="328"/>
      <c r="BZ588" s="328"/>
      <c r="CA588" s="328"/>
    </row>
    <row r="589" spans="1:79" ht="15.75" customHeight="1">
      <c r="A589" s="328"/>
      <c r="B589" s="328"/>
      <c r="C589" s="328"/>
      <c r="D589" s="328"/>
      <c r="E589" s="328"/>
      <c r="F589" s="328"/>
      <c r="G589" s="328"/>
      <c r="H589" s="328"/>
      <c r="I589" s="328"/>
      <c r="J589" s="328"/>
      <c r="K589" s="328"/>
      <c r="L589" s="328"/>
      <c r="M589" s="328"/>
      <c r="N589" s="328"/>
      <c r="O589" s="328"/>
      <c r="P589" s="328"/>
      <c r="Q589" s="328"/>
      <c r="R589" s="328"/>
      <c r="S589" s="328"/>
      <c r="T589" s="328"/>
      <c r="U589" s="328"/>
      <c r="V589" s="328"/>
      <c r="W589" s="328"/>
      <c r="X589" s="328"/>
      <c r="Y589" s="328"/>
      <c r="Z589" s="328"/>
      <c r="AA589" s="328"/>
      <c r="AB589" s="328"/>
      <c r="AC589" s="328"/>
      <c r="AD589" s="328"/>
      <c r="AE589" s="328"/>
      <c r="AF589" s="328"/>
      <c r="AG589" s="328"/>
      <c r="AH589" s="328"/>
      <c r="AI589" s="328"/>
      <c r="AJ589" s="328"/>
      <c r="AK589" s="328"/>
      <c r="AL589" s="328"/>
      <c r="AM589" s="328"/>
      <c r="AN589" s="328"/>
      <c r="AO589" s="328"/>
      <c r="AP589" s="328"/>
      <c r="AQ589" s="328"/>
      <c r="AR589" s="328"/>
      <c r="AS589" s="328"/>
      <c r="AT589" s="328"/>
      <c r="AU589" s="328"/>
      <c r="AV589" s="328"/>
      <c r="AW589" s="328"/>
      <c r="AX589" s="328"/>
      <c r="AY589" s="328"/>
      <c r="AZ589" s="328"/>
      <c r="BA589" s="328"/>
      <c r="BB589" s="328"/>
      <c r="BC589" s="328"/>
      <c r="BD589" s="328"/>
      <c r="BE589" s="328"/>
      <c r="BF589" s="328"/>
      <c r="BG589" s="328"/>
      <c r="BH589" s="328"/>
      <c r="BI589" s="328"/>
      <c r="BJ589" s="328"/>
      <c r="BK589" s="328"/>
      <c r="BL589" s="328"/>
      <c r="BM589" s="328"/>
      <c r="BN589" s="328"/>
      <c r="BO589" s="328"/>
      <c r="BP589" s="328"/>
      <c r="BQ589" s="328"/>
      <c r="BR589" s="328"/>
      <c r="BS589" s="328"/>
      <c r="BT589" s="328"/>
      <c r="BU589" s="332"/>
      <c r="BV589" s="333"/>
      <c r="BW589" s="328"/>
      <c r="BX589" s="328"/>
      <c r="BY589" s="328"/>
      <c r="BZ589" s="328"/>
      <c r="CA589" s="328"/>
    </row>
    <row r="590" spans="1:79" ht="15.75" customHeight="1">
      <c r="A590" s="328"/>
      <c r="B590" s="328"/>
      <c r="C590" s="328"/>
      <c r="D590" s="328"/>
      <c r="E590" s="328"/>
      <c r="F590" s="328"/>
      <c r="G590" s="328"/>
      <c r="H590" s="328"/>
      <c r="I590" s="328"/>
      <c r="J590" s="328"/>
      <c r="K590" s="328"/>
      <c r="L590" s="328"/>
      <c r="M590" s="328"/>
      <c r="N590" s="328"/>
      <c r="O590" s="328"/>
      <c r="P590" s="328"/>
      <c r="Q590" s="328"/>
      <c r="R590" s="328"/>
      <c r="S590" s="328"/>
      <c r="T590" s="328"/>
      <c r="U590" s="328"/>
      <c r="V590" s="328"/>
      <c r="W590" s="328"/>
      <c r="X590" s="328"/>
      <c r="Y590" s="328"/>
      <c r="Z590" s="328"/>
      <c r="AA590" s="328"/>
      <c r="AB590" s="328"/>
      <c r="AC590" s="328"/>
      <c r="AD590" s="328"/>
      <c r="AE590" s="328"/>
      <c r="AF590" s="328"/>
      <c r="AG590" s="328"/>
      <c r="AH590" s="328"/>
      <c r="AI590" s="328"/>
      <c r="AJ590" s="328"/>
      <c r="AK590" s="328"/>
      <c r="AL590" s="328"/>
      <c r="AM590" s="328"/>
      <c r="AN590" s="328"/>
      <c r="AO590" s="328"/>
      <c r="AP590" s="328"/>
      <c r="AQ590" s="328"/>
      <c r="AR590" s="328"/>
      <c r="AS590" s="328"/>
      <c r="AT590" s="328"/>
      <c r="AU590" s="328"/>
      <c r="AV590" s="328"/>
      <c r="AW590" s="328"/>
      <c r="AX590" s="328"/>
      <c r="AY590" s="328"/>
      <c r="AZ590" s="328"/>
      <c r="BA590" s="328"/>
      <c r="BB590" s="328"/>
      <c r="BC590" s="328"/>
      <c r="BD590" s="328"/>
      <c r="BE590" s="328"/>
      <c r="BF590" s="328"/>
      <c r="BG590" s="328"/>
      <c r="BH590" s="328"/>
      <c r="BI590" s="328"/>
      <c r="BJ590" s="328"/>
      <c r="BK590" s="328"/>
      <c r="BL590" s="328"/>
      <c r="BM590" s="328"/>
      <c r="BN590" s="328"/>
      <c r="BO590" s="328"/>
      <c r="BP590" s="328"/>
      <c r="BQ590" s="328"/>
      <c r="BR590" s="328"/>
      <c r="BS590" s="328"/>
      <c r="BT590" s="328"/>
      <c r="BU590" s="332"/>
      <c r="BV590" s="333"/>
      <c r="BW590" s="328"/>
      <c r="BX590" s="328"/>
      <c r="BY590" s="328"/>
      <c r="BZ590" s="328"/>
      <c r="CA590" s="328"/>
    </row>
    <row r="591" spans="1:79" ht="15.75" customHeight="1">
      <c r="A591" s="328"/>
      <c r="B591" s="328"/>
      <c r="C591" s="328"/>
      <c r="D591" s="328"/>
      <c r="E591" s="328"/>
      <c r="F591" s="328"/>
      <c r="G591" s="328"/>
      <c r="H591" s="328"/>
      <c r="I591" s="328"/>
      <c r="J591" s="328"/>
      <c r="K591" s="328"/>
      <c r="L591" s="328"/>
      <c r="M591" s="328"/>
      <c r="N591" s="328"/>
      <c r="O591" s="328"/>
      <c r="P591" s="328"/>
      <c r="Q591" s="328"/>
      <c r="R591" s="328"/>
      <c r="S591" s="328"/>
      <c r="T591" s="328"/>
      <c r="U591" s="328"/>
      <c r="V591" s="328"/>
      <c r="W591" s="328"/>
      <c r="X591" s="328"/>
      <c r="Y591" s="328"/>
      <c r="Z591" s="328"/>
      <c r="AA591" s="328"/>
      <c r="AB591" s="328"/>
      <c r="AC591" s="328"/>
      <c r="AD591" s="328"/>
      <c r="AE591" s="328"/>
      <c r="AF591" s="328"/>
      <c r="AG591" s="328"/>
      <c r="AH591" s="328"/>
      <c r="AI591" s="328"/>
      <c r="AJ591" s="328"/>
      <c r="AK591" s="328"/>
      <c r="AL591" s="328"/>
      <c r="AM591" s="328"/>
      <c r="AN591" s="328"/>
      <c r="AO591" s="328"/>
      <c r="AP591" s="328"/>
      <c r="AQ591" s="328"/>
      <c r="AR591" s="328"/>
      <c r="AS591" s="328"/>
      <c r="AT591" s="328"/>
      <c r="AU591" s="328"/>
      <c r="AV591" s="328"/>
      <c r="AW591" s="328"/>
      <c r="AX591" s="328"/>
      <c r="AY591" s="328"/>
      <c r="AZ591" s="328"/>
      <c r="BA591" s="328"/>
      <c r="BB591" s="328"/>
      <c r="BC591" s="328"/>
      <c r="BD591" s="328"/>
      <c r="BE591" s="328"/>
      <c r="BF591" s="328"/>
      <c r="BG591" s="328"/>
      <c r="BH591" s="328"/>
      <c r="BI591" s="328"/>
      <c r="BJ591" s="328"/>
      <c r="BK591" s="328"/>
      <c r="BL591" s="328"/>
      <c r="BM591" s="328"/>
      <c r="BN591" s="328"/>
      <c r="BO591" s="328"/>
      <c r="BP591" s="328"/>
      <c r="BQ591" s="328"/>
      <c r="BR591" s="328"/>
      <c r="BS591" s="328"/>
      <c r="BT591" s="328"/>
      <c r="BU591" s="332"/>
      <c r="BV591" s="333"/>
      <c r="BW591" s="328"/>
      <c r="BX591" s="328"/>
      <c r="BY591" s="328"/>
      <c r="BZ591" s="328"/>
      <c r="CA591" s="328"/>
    </row>
    <row r="592" spans="1:79" ht="15.75" customHeight="1">
      <c r="A592" s="328"/>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328"/>
      <c r="AF592" s="328"/>
      <c r="AG592" s="328"/>
      <c r="AH592" s="328"/>
      <c r="AI592" s="328"/>
      <c r="AJ592" s="328"/>
      <c r="AK592" s="328"/>
      <c r="AL592" s="328"/>
      <c r="AM592" s="328"/>
      <c r="AN592" s="328"/>
      <c r="AO592" s="328"/>
      <c r="AP592" s="328"/>
      <c r="AQ592" s="328"/>
      <c r="AR592" s="328"/>
      <c r="AS592" s="328"/>
      <c r="AT592" s="328"/>
      <c r="AU592" s="328"/>
      <c r="AV592" s="328"/>
      <c r="AW592" s="328"/>
      <c r="AX592" s="328"/>
      <c r="AY592" s="328"/>
      <c r="AZ592" s="328"/>
      <c r="BA592" s="328"/>
      <c r="BB592" s="328"/>
      <c r="BC592" s="328"/>
      <c r="BD592" s="328"/>
      <c r="BE592" s="328"/>
      <c r="BF592" s="328"/>
      <c r="BG592" s="328"/>
      <c r="BH592" s="328"/>
      <c r="BI592" s="328"/>
      <c r="BJ592" s="328"/>
      <c r="BK592" s="328"/>
      <c r="BL592" s="328"/>
      <c r="BM592" s="328"/>
      <c r="BN592" s="328"/>
      <c r="BO592" s="328"/>
      <c r="BP592" s="328"/>
      <c r="BQ592" s="328"/>
      <c r="BR592" s="328"/>
      <c r="BS592" s="328"/>
      <c r="BT592" s="328"/>
      <c r="BU592" s="332"/>
      <c r="BV592" s="333"/>
      <c r="BW592" s="328"/>
      <c r="BX592" s="328"/>
      <c r="BY592" s="328"/>
      <c r="BZ592" s="328"/>
      <c r="CA592" s="328"/>
    </row>
    <row r="593" spans="1:79" ht="15.75" customHeight="1">
      <c r="A593" s="328"/>
      <c r="B593" s="328"/>
      <c r="C593" s="328"/>
      <c r="D593" s="328"/>
      <c r="E593" s="328"/>
      <c r="F593" s="328"/>
      <c r="G593" s="328"/>
      <c r="H593" s="328"/>
      <c r="I593" s="328"/>
      <c r="J593" s="328"/>
      <c r="K593" s="328"/>
      <c r="L593" s="328"/>
      <c r="M593" s="328"/>
      <c r="N593" s="328"/>
      <c r="O593" s="328"/>
      <c r="P593" s="328"/>
      <c r="Q593" s="328"/>
      <c r="R593" s="328"/>
      <c r="S593" s="328"/>
      <c r="T593" s="328"/>
      <c r="U593" s="328"/>
      <c r="V593" s="328"/>
      <c r="W593" s="328"/>
      <c r="X593" s="328"/>
      <c r="Y593" s="328"/>
      <c r="Z593" s="328"/>
      <c r="AA593" s="328"/>
      <c r="AB593" s="328"/>
      <c r="AC593" s="328"/>
      <c r="AD593" s="328"/>
      <c r="AE593" s="328"/>
      <c r="AF593" s="328"/>
      <c r="AG593" s="328"/>
      <c r="AH593" s="328"/>
      <c r="AI593" s="328"/>
      <c r="AJ593" s="328"/>
      <c r="AK593" s="328"/>
      <c r="AL593" s="328"/>
      <c r="AM593" s="328"/>
      <c r="AN593" s="328"/>
      <c r="AO593" s="328"/>
      <c r="AP593" s="328"/>
      <c r="AQ593" s="328"/>
      <c r="AR593" s="328"/>
      <c r="AS593" s="328"/>
      <c r="AT593" s="328"/>
      <c r="AU593" s="328"/>
      <c r="AV593" s="328"/>
      <c r="AW593" s="328"/>
      <c r="AX593" s="328"/>
      <c r="AY593" s="328"/>
      <c r="AZ593" s="328"/>
      <c r="BA593" s="328"/>
      <c r="BB593" s="328"/>
      <c r="BC593" s="328"/>
      <c r="BD593" s="328"/>
      <c r="BE593" s="328"/>
      <c r="BF593" s="328"/>
      <c r="BG593" s="328"/>
      <c r="BH593" s="328"/>
      <c r="BI593" s="328"/>
      <c r="BJ593" s="328"/>
      <c r="BK593" s="328"/>
      <c r="BL593" s="328"/>
      <c r="BM593" s="328"/>
      <c r="BN593" s="328"/>
      <c r="BO593" s="328"/>
      <c r="BP593" s="328"/>
      <c r="BQ593" s="328"/>
      <c r="BR593" s="328"/>
      <c r="BS593" s="328"/>
      <c r="BT593" s="328"/>
      <c r="BU593" s="332"/>
      <c r="BV593" s="333"/>
      <c r="BW593" s="328"/>
      <c r="BX593" s="328"/>
      <c r="BY593" s="328"/>
      <c r="BZ593" s="328"/>
      <c r="CA593" s="328"/>
    </row>
    <row r="594" spans="1:79" ht="15.75" customHeight="1">
      <c r="A594" s="328"/>
      <c r="B594" s="328"/>
      <c r="C594" s="328"/>
      <c r="D594" s="328"/>
      <c r="E594" s="328"/>
      <c r="F594" s="328"/>
      <c r="G594" s="328"/>
      <c r="H594" s="328"/>
      <c r="I594" s="328"/>
      <c r="J594" s="328"/>
      <c r="K594" s="328"/>
      <c r="L594" s="328"/>
      <c r="M594" s="328"/>
      <c r="N594" s="328"/>
      <c r="O594" s="328"/>
      <c r="P594" s="328"/>
      <c r="Q594" s="328"/>
      <c r="R594" s="328"/>
      <c r="S594" s="328"/>
      <c r="T594" s="328"/>
      <c r="U594" s="328"/>
      <c r="V594" s="328"/>
      <c r="W594" s="328"/>
      <c r="X594" s="328"/>
      <c r="Y594" s="328"/>
      <c r="Z594" s="328"/>
      <c r="AA594" s="328"/>
      <c r="AB594" s="328"/>
      <c r="AC594" s="328"/>
      <c r="AD594" s="328"/>
      <c r="AE594" s="328"/>
      <c r="AF594" s="328"/>
      <c r="AG594" s="328"/>
      <c r="AH594" s="328"/>
      <c r="AI594" s="328"/>
      <c r="AJ594" s="328"/>
      <c r="AK594" s="328"/>
      <c r="AL594" s="328"/>
      <c r="AM594" s="328"/>
      <c r="AN594" s="328"/>
      <c r="AO594" s="328"/>
      <c r="AP594" s="328"/>
      <c r="AQ594" s="328"/>
      <c r="AR594" s="328"/>
      <c r="AS594" s="328"/>
      <c r="AT594" s="328"/>
      <c r="AU594" s="328"/>
      <c r="AV594" s="328"/>
      <c r="AW594" s="328"/>
      <c r="AX594" s="328"/>
      <c r="AY594" s="328"/>
      <c r="AZ594" s="328"/>
      <c r="BA594" s="328"/>
      <c r="BB594" s="328"/>
      <c r="BC594" s="328"/>
      <c r="BD594" s="328"/>
      <c r="BE594" s="328"/>
      <c r="BF594" s="328"/>
      <c r="BG594" s="328"/>
      <c r="BH594" s="328"/>
      <c r="BI594" s="328"/>
      <c r="BJ594" s="328"/>
      <c r="BK594" s="328"/>
      <c r="BL594" s="328"/>
      <c r="BM594" s="328"/>
      <c r="BN594" s="328"/>
      <c r="BO594" s="328"/>
      <c r="BP594" s="328"/>
      <c r="BQ594" s="328"/>
      <c r="BR594" s="328"/>
      <c r="BS594" s="328"/>
      <c r="BT594" s="328"/>
      <c r="BU594" s="332"/>
      <c r="BV594" s="333"/>
      <c r="BW594" s="328"/>
      <c r="BX594" s="328"/>
      <c r="BY594" s="328"/>
      <c r="BZ594" s="328"/>
      <c r="CA594" s="328"/>
    </row>
    <row r="595" spans="1:79" ht="15.75" customHeight="1">
      <c r="A595" s="328"/>
      <c r="B595" s="328"/>
      <c r="C595" s="328"/>
      <c r="D595" s="328"/>
      <c r="E595" s="328"/>
      <c r="F595" s="328"/>
      <c r="G595" s="328"/>
      <c r="H595" s="328"/>
      <c r="I595" s="328"/>
      <c r="J595" s="328"/>
      <c r="K595" s="328"/>
      <c r="L595" s="328"/>
      <c r="M595" s="328"/>
      <c r="N595" s="328"/>
      <c r="O595" s="328"/>
      <c r="P595" s="328"/>
      <c r="Q595" s="328"/>
      <c r="R595" s="328"/>
      <c r="S595" s="328"/>
      <c r="T595" s="328"/>
      <c r="U595" s="328"/>
      <c r="V595" s="328"/>
      <c r="W595" s="328"/>
      <c r="X595" s="328"/>
      <c r="Y595" s="328"/>
      <c r="Z595" s="328"/>
      <c r="AA595" s="328"/>
      <c r="AB595" s="328"/>
      <c r="AC595" s="328"/>
      <c r="AD595" s="328"/>
      <c r="AE595" s="328"/>
      <c r="AF595" s="328"/>
      <c r="AG595" s="328"/>
      <c r="AH595" s="328"/>
      <c r="AI595" s="328"/>
      <c r="AJ595" s="328"/>
      <c r="AK595" s="328"/>
      <c r="AL595" s="328"/>
      <c r="AM595" s="328"/>
      <c r="AN595" s="328"/>
      <c r="AO595" s="328"/>
      <c r="AP595" s="328"/>
      <c r="AQ595" s="328"/>
      <c r="AR595" s="328"/>
      <c r="AS595" s="328"/>
      <c r="AT595" s="328"/>
      <c r="AU595" s="328"/>
      <c r="AV595" s="328"/>
      <c r="AW595" s="328"/>
      <c r="AX595" s="328"/>
      <c r="AY595" s="328"/>
      <c r="AZ595" s="328"/>
      <c r="BA595" s="328"/>
      <c r="BB595" s="328"/>
      <c r="BC595" s="328"/>
      <c r="BD595" s="328"/>
      <c r="BE595" s="328"/>
      <c r="BF595" s="328"/>
      <c r="BG595" s="328"/>
      <c r="BH595" s="328"/>
      <c r="BI595" s="328"/>
      <c r="BJ595" s="328"/>
      <c r="BK595" s="328"/>
      <c r="BL595" s="328"/>
      <c r="BM595" s="328"/>
      <c r="BN595" s="328"/>
      <c r="BO595" s="328"/>
      <c r="BP595" s="328"/>
      <c r="BQ595" s="328"/>
      <c r="BR595" s="328"/>
      <c r="BS595" s="328"/>
      <c r="BT595" s="328"/>
      <c r="BU595" s="332"/>
      <c r="BV595" s="333"/>
      <c r="BW595" s="328"/>
      <c r="BX595" s="328"/>
      <c r="BY595" s="328"/>
      <c r="BZ595" s="328"/>
      <c r="CA595" s="328"/>
    </row>
    <row r="596" spans="1:79" ht="15.75" customHeight="1">
      <c r="A596" s="328"/>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328"/>
      <c r="AE596" s="328"/>
      <c r="AF596" s="328"/>
      <c r="AG596" s="328"/>
      <c r="AH596" s="328"/>
      <c r="AI596" s="328"/>
      <c r="AJ596" s="328"/>
      <c r="AK596" s="328"/>
      <c r="AL596" s="328"/>
      <c r="AM596" s="328"/>
      <c r="AN596" s="328"/>
      <c r="AO596" s="328"/>
      <c r="AP596" s="328"/>
      <c r="AQ596" s="328"/>
      <c r="AR596" s="328"/>
      <c r="AS596" s="328"/>
      <c r="AT596" s="328"/>
      <c r="AU596" s="328"/>
      <c r="AV596" s="328"/>
      <c r="AW596" s="328"/>
      <c r="AX596" s="328"/>
      <c r="AY596" s="328"/>
      <c r="AZ596" s="328"/>
      <c r="BA596" s="328"/>
      <c r="BB596" s="328"/>
      <c r="BC596" s="328"/>
      <c r="BD596" s="328"/>
      <c r="BE596" s="328"/>
      <c r="BF596" s="328"/>
      <c r="BG596" s="328"/>
      <c r="BH596" s="328"/>
      <c r="BI596" s="328"/>
      <c r="BJ596" s="328"/>
      <c r="BK596" s="328"/>
      <c r="BL596" s="328"/>
      <c r="BM596" s="328"/>
      <c r="BN596" s="328"/>
      <c r="BO596" s="328"/>
      <c r="BP596" s="328"/>
      <c r="BQ596" s="328"/>
      <c r="BR596" s="328"/>
      <c r="BS596" s="328"/>
      <c r="BT596" s="328"/>
      <c r="BU596" s="332"/>
      <c r="BV596" s="333"/>
      <c r="BW596" s="328"/>
      <c r="BX596" s="328"/>
      <c r="BY596" s="328"/>
      <c r="BZ596" s="328"/>
      <c r="CA596" s="328"/>
    </row>
    <row r="597" spans="1:79" ht="15.75" customHeight="1">
      <c r="A597" s="328"/>
      <c r="B597" s="328"/>
      <c r="C597" s="328"/>
      <c r="D597" s="328"/>
      <c r="E597" s="328"/>
      <c r="F597" s="328"/>
      <c r="G597" s="328"/>
      <c r="H597" s="328"/>
      <c r="I597" s="328"/>
      <c r="J597" s="328"/>
      <c r="K597" s="328"/>
      <c r="L597" s="328"/>
      <c r="M597" s="328"/>
      <c r="N597" s="328"/>
      <c r="O597" s="328"/>
      <c r="P597" s="328"/>
      <c r="Q597" s="328"/>
      <c r="R597" s="328"/>
      <c r="S597" s="328"/>
      <c r="T597" s="328"/>
      <c r="U597" s="328"/>
      <c r="V597" s="328"/>
      <c r="W597" s="328"/>
      <c r="X597" s="328"/>
      <c r="Y597" s="328"/>
      <c r="Z597" s="328"/>
      <c r="AA597" s="328"/>
      <c r="AB597" s="328"/>
      <c r="AC597" s="328"/>
      <c r="AD597" s="328"/>
      <c r="AE597" s="328"/>
      <c r="AF597" s="328"/>
      <c r="AG597" s="328"/>
      <c r="AH597" s="328"/>
      <c r="AI597" s="328"/>
      <c r="AJ597" s="328"/>
      <c r="AK597" s="328"/>
      <c r="AL597" s="328"/>
      <c r="AM597" s="328"/>
      <c r="AN597" s="328"/>
      <c r="AO597" s="328"/>
      <c r="AP597" s="328"/>
      <c r="AQ597" s="328"/>
      <c r="AR597" s="328"/>
      <c r="AS597" s="328"/>
      <c r="AT597" s="328"/>
      <c r="AU597" s="328"/>
      <c r="AV597" s="328"/>
      <c r="AW597" s="328"/>
      <c r="AX597" s="328"/>
      <c r="AY597" s="328"/>
      <c r="AZ597" s="328"/>
      <c r="BA597" s="328"/>
      <c r="BB597" s="328"/>
      <c r="BC597" s="328"/>
      <c r="BD597" s="328"/>
      <c r="BE597" s="328"/>
      <c r="BF597" s="328"/>
      <c r="BG597" s="328"/>
      <c r="BH597" s="328"/>
      <c r="BI597" s="328"/>
      <c r="BJ597" s="328"/>
      <c r="BK597" s="328"/>
      <c r="BL597" s="328"/>
      <c r="BM597" s="328"/>
      <c r="BN597" s="328"/>
      <c r="BO597" s="328"/>
      <c r="BP597" s="328"/>
      <c r="BQ597" s="328"/>
      <c r="BR597" s="328"/>
      <c r="BS597" s="328"/>
      <c r="BT597" s="328"/>
      <c r="BU597" s="332"/>
      <c r="BV597" s="333"/>
      <c r="BW597" s="328"/>
      <c r="BX597" s="328"/>
      <c r="BY597" s="328"/>
      <c r="BZ597" s="328"/>
      <c r="CA597" s="328"/>
    </row>
    <row r="598" spans="1:79" ht="15.75" customHeight="1">
      <c r="A598" s="328"/>
      <c r="B598" s="328"/>
      <c r="C598" s="328"/>
      <c r="D598" s="328"/>
      <c r="E598" s="328"/>
      <c r="F598" s="328"/>
      <c r="G598" s="328"/>
      <c r="H598" s="328"/>
      <c r="I598" s="328"/>
      <c r="J598" s="328"/>
      <c r="K598" s="328"/>
      <c r="L598" s="328"/>
      <c r="M598" s="328"/>
      <c r="N598" s="328"/>
      <c r="O598" s="328"/>
      <c r="P598" s="328"/>
      <c r="Q598" s="328"/>
      <c r="R598" s="328"/>
      <c r="S598" s="328"/>
      <c r="T598" s="328"/>
      <c r="U598" s="328"/>
      <c r="V598" s="328"/>
      <c r="W598" s="328"/>
      <c r="X598" s="328"/>
      <c r="Y598" s="328"/>
      <c r="Z598" s="328"/>
      <c r="AA598" s="328"/>
      <c r="AB598" s="328"/>
      <c r="AC598" s="328"/>
      <c r="AD598" s="328"/>
      <c r="AE598" s="328"/>
      <c r="AF598" s="328"/>
      <c r="AG598" s="328"/>
      <c r="AH598" s="328"/>
      <c r="AI598" s="328"/>
      <c r="AJ598" s="328"/>
      <c r="AK598" s="328"/>
      <c r="AL598" s="328"/>
      <c r="AM598" s="328"/>
      <c r="AN598" s="328"/>
      <c r="AO598" s="328"/>
      <c r="AP598" s="328"/>
      <c r="AQ598" s="328"/>
      <c r="AR598" s="328"/>
      <c r="AS598" s="328"/>
      <c r="AT598" s="328"/>
      <c r="AU598" s="328"/>
      <c r="AV598" s="328"/>
      <c r="AW598" s="328"/>
      <c r="AX598" s="328"/>
      <c r="AY598" s="328"/>
      <c r="AZ598" s="328"/>
      <c r="BA598" s="328"/>
      <c r="BB598" s="328"/>
      <c r="BC598" s="328"/>
      <c r="BD598" s="328"/>
      <c r="BE598" s="328"/>
      <c r="BF598" s="328"/>
      <c r="BG598" s="328"/>
      <c r="BH598" s="328"/>
      <c r="BI598" s="328"/>
      <c r="BJ598" s="328"/>
      <c r="BK598" s="328"/>
      <c r="BL598" s="328"/>
      <c r="BM598" s="328"/>
      <c r="BN598" s="328"/>
      <c r="BO598" s="328"/>
      <c r="BP598" s="328"/>
      <c r="BQ598" s="328"/>
      <c r="BR598" s="328"/>
      <c r="BS598" s="328"/>
      <c r="BT598" s="328"/>
      <c r="BU598" s="332"/>
      <c r="BV598" s="333"/>
      <c r="BW598" s="328"/>
      <c r="BX598" s="328"/>
      <c r="BY598" s="328"/>
      <c r="BZ598" s="328"/>
      <c r="CA598" s="328"/>
    </row>
    <row r="599" spans="1:79" ht="15.75" customHeight="1">
      <c r="A599" s="328"/>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328"/>
      <c r="AE599" s="328"/>
      <c r="AF599" s="328"/>
      <c r="AG599" s="328"/>
      <c r="AH599" s="328"/>
      <c r="AI599" s="328"/>
      <c r="AJ599" s="328"/>
      <c r="AK599" s="328"/>
      <c r="AL599" s="328"/>
      <c r="AM599" s="328"/>
      <c r="AN599" s="328"/>
      <c r="AO599" s="328"/>
      <c r="AP599" s="328"/>
      <c r="AQ599" s="328"/>
      <c r="AR599" s="328"/>
      <c r="AS599" s="328"/>
      <c r="AT599" s="328"/>
      <c r="AU599" s="328"/>
      <c r="AV599" s="328"/>
      <c r="AW599" s="328"/>
      <c r="AX599" s="328"/>
      <c r="AY599" s="328"/>
      <c r="AZ599" s="328"/>
      <c r="BA599" s="328"/>
      <c r="BB599" s="328"/>
      <c r="BC599" s="328"/>
      <c r="BD599" s="328"/>
      <c r="BE599" s="328"/>
      <c r="BF599" s="328"/>
      <c r="BG599" s="328"/>
      <c r="BH599" s="328"/>
      <c r="BI599" s="328"/>
      <c r="BJ599" s="328"/>
      <c r="BK599" s="328"/>
      <c r="BL599" s="328"/>
      <c r="BM599" s="328"/>
      <c r="BN599" s="328"/>
      <c r="BO599" s="328"/>
      <c r="BP599" s="328"/>
      <c r="BQ599" s="328"/>
      <c r="BR599" s="328"/>
      <c r="BS599" s="328"/>
      <c r="BT599" s="328"/>
      <c r="BU599" s="332"/>
      <c r="BV599" s="333"/>
      <c r="BW599" s="328"/>
      <c r="BX599" s="328"/>
      <c r="BY599" s="328"/>
      <c r="BZ599" s="328"/>
      <c r="CA599" s="328"/>
    </row>
    <row r="600" spans="1:79" ht="15.75" customHeight="1">
      <c r="A600" s="328"/>
      <c r="B600" s="328"/>
      <c r="C600" s="328"/>
      <c r="D600" s="328"/>
      <c r="E600" s="328"/>
      <c r="F600" s="328"/>
      <c r="G600" s="328"/>
      <c r="H600" s="328"/>
      <c r="I600" s="328"/>
      <c r="J600" s="328"/>
      <c r="K600" s="328"/>
      <c r="L600" s="328"/>
      <c r="M600" s="328"/>
      <c r="N600" s="328"/>
      <c r="O600" s="328"/>
      <c r="P600" s="328"/>
      <c r="Q600" s="328"/>
      <c r="R600" s="328"/>
      <c r="S600" s="328"/>
      <c r="T600" s="328"/>
      <c r="U600" s="328"/>
      <c r="V600" s="328"/>
      <c r="W600" s="328"/>
      <c r="X600" s="328"/>
      <c r="Y600" s="328"/>
      <c r="Z600" s="328"/>
      <c r="AA600" s="328"/>
      <c r="AB600" s="328"/>
      <c r="AC600" s="328"/>
      <c r="AD600" s="328"/>
      <c r="AE600" s="328"/>
      <c r="AF600" s="328"/>
      <c r="AG600" s="328"/>
      <c r="AH600" s="328"/>
      <c r="AI600" s="328"/>
      <c r="AJ600" s="328"/>
      <c r="AK600" s="328"/>
      <c r="AL600" s="328"/>
      <c r="AM600" s="328"/>
      <c r="AN600" s="328"/>
      <c r="AO600" s="328"/>
      <c r="AP600" s="328"/>
      <c r="AQ600" s="328"/>
      <c r="AR600" s="328"/>
      <c r="AS600" s="328"/>
      <c r="AT600" s="328"/>
      <c r="AU600" s="328"/>
      <c r="AV600" s="328"/>
      <c r="AW600" s="328"/>
      <c r="AX600" s="328"/>
      <c r="AY600" s="328"/>
      <c r="AZ600" s="328"/>
      <c r="BA600" s="328"/>
      <c r="BB600" s="328"/>
      <c r="BC600" s="328"/>
      <c r="BD600" s="328"/>
      <c r="BE600" s="328"/>
      <c r="BF600" s="328"/>
      <c r="BG600" s="328"/>
      <c r="BH600" s="328"/>
      <c r="BI600" s="328"/>
      <c r="BJ600" s="328"/>
      <c r="BK600" s="328"/>
      <c r="BL600" s="328"/>
      <c r="BM600" s="328"/>
      <c r="BN600" s="328"/>
      <c r="BO600" s="328"/>
      <c r="BP600" s="328"/>
      <c r="BQ600" s="328"/>
      <c r="BR600" s="328"/>
      <c r="BS600" s="328"/>
      <c r="BT600" s="328"/>
      <c r="BU600" s="332"/>
      <c r="BV600" s="333"/>
      <c r="BW600" s="328"/>
      <c r="BX600" s="328"/>
      <c r="BY600" s="328"/>
      <c r="BZ600" s="328"/>
      <c r="CA600" s="328"/>
    </row>
    <row r="601" spans="1:79" ht="15.75" customHeight="1">
      <c r="A601" s="328"/>
      <c r="B601" s="328"/>
      <c r="C601" s="328"/>
      <c r="D601" s="328"/>
      <c r="E601" s="328"/>
      <c r="F601" s="328"/>
      <c r="G601" s="328"/>
      <c r="H601" s="328"/>
      <c r="I601" s="328"/>
      <c r="J601" s="328"/>
      <c r="K601" s="328"/>
      <c r="L601" s="328"/>
      <c r="M601" s="328"/>
      <c r="N601" s="328"/>
      <c r="O601" s="328"/>
      <c r="P601" s="328"/>
      <c r="Q601" s="328"/>
      <c r="R601" s="328"/>
      <c r="S601" s="328"/>
      <c r="T601" s="328"/>
      <c r="U601" s="328"/>
      <c r="V601" s="328"/>
      <c r="W601" s="328"/>
      <c r="X601" s="328"/>
      <c r="Y601" s="328"/>
      <c r="Z601" s="328"/>
      <c r="AA601" s="328"/>
      <c r="AB601" s="328"/>
      <c r="AC601" s="328"/>
      <c r="AD601" s="328"/>
      <c r="AE601" s="328"/>
      <c r="AF601" s="328"/>
      <c r="AG601" s="328"/>
      <c r="AH601" s="328"/>
      <c r="AI601" s="328"/>
      <c r="AJ601" s="328"/>
      <c r="AK601" s="328"/>
      <c r="AL601" s="328"/>
      <c r="AM601" s="328"/>
      <c r="AN601" s="328"/>
      <c r="AO601" s="328"/>
      <c r="AP601" s="328"/>
      <c r="AQ601" s="328"/>
      <c r="AR601" s="328"/>
      <c r="AS601" s="328"/>
      <c r="AT601" s="328"/>
      <c r="AU601" s="328"/>
      <c r="AV601" s="328"/>
      <c r="AW601" s="328"/>
      <c r="AX601" s="328"/>
      <c r="AY601" s="328"/>
      <c r="AZ601" s="328"/>
      <c r="BA601" s="328"/>
      <c r="BB601" s="328"/>
      <c r="BC601" s="328"/>
      <c r="BD601" s="328"/>
      <c r="BE601" s="328"/>
      <c r="BF601" s="328"/>
      <c r="BG601" s="328"/>
      <c r="BH601" s="328"/>
      <c r="BI601" s="328"/>
      <c r="BJ601" s="328"/>
      <c r="BK601" s="328"/>
      <c r="BL601" s="328"/>
      <c r="BM601" s="328"/>
      <c r="BN601" s="328"/>
      <c r="BO601" s="328"/>
      <c r="BP601" s="328"/>
      <c r="BQ601" s="328"/>
      <c r="BR601" s="328"/>
      <c r="BS601" s="328"/>
      <c r="BT601" s="328"/>
      <c r="BU601" s="332"/>
      <c r="BV601" s="333"/>
      <c r="BW601" s="328"/>
      <c r="BX601" s="328"/>
      <c r="BY601" s="328"/>
      <c r="BZ601" s="328"/>
      <c r="CA601" s="328"/>
    </row>
    <row r="602" spans="1:79" ht="15.75" customHeight="1">
      <c r="A602" s="328"/>
      <c r="B602" s="328"/>
      <c r="C602" s="328"/>
      <c r="D602" s="328"/>
      <c r="E602" s="328"/>
      <c r="F602" s="328"/>
      <c r="G602" s="328"/>
      <c r="H602" s="328"/>
      <c r="I602" s="328"/>
      <c r="J602" s="328"/>
      <c r="K602" s="328"/>
      <c r="L602" s="328"/>
      <c r="M602" s="328"/>
      <c r="N602" s="328"/>
      <c r="O602" s="328"/>
      <c r="P602" s="328"/>
      <c r="Q602" s="328"/>
      <c r="R602" s="328"/>
      <c r="S602" s="328"/>
      <c r="T602" s="328"/>
      <c r="U602" s="328"/>
      <c r="V602" s="328"/>
      <c r="W602" s="328"/>
      <c r="X602" s="328"/>
      <c r="Y602" s="328"/>
      <c r="Z602" s="328"/>
      <c r="AA602" s="328"/>
      <c r="AB602" s="328"/>
      <c r="AC602" s="328"/>
      <c r="AD602" s="328"/>
      <c r="AE602" s="328"/>
      <c r="AF602" s="328"/>
      <c r="AG602" s="328"/>
      <c r="AH602" s="328"/>
      <c r="AI602" s="328"/>
      <c r="AJ602" s="328"/>
      <c r="AK602" s="328"/>
      <c r="AL602" s="328"/>
      <c r="AM602" s="328"/>
      <c r="AN602" s="328"/>
      <c r="AO602" s="328"/>
      <c r="AP602" s="328"/>
      <c r="AQ602" s="328"/>
      <c r="AR602" s="328"/>
      <c r="AS602" s="328"/>
      <c r="AT602" s="328"/>
      <c r="AU602" s="328"/>
      <c r="AV602" s="328"/>
      <c r="AW602" s="328"/>
      <c r="AX602" s="328"/>
      <c r="AY602" s="328"/>
      <c r="AZ602" s="328"/>
      <c r="BA602" s="328"/>
      <c r="BB602" s="328"/>
      <c r="BC602" s="328"/>
      <c r="BD602" s="328"/>
      <c r="BE602" s="328"/>
      <c r="BF602" s="328"/>
      <c r="BG602" s="328"/>
      <c r="BH602" s="328"/>
      <c r="BI602" s="328"/>
      <c r="BJ602" s="328"/>
      <c r="BK602" s="328"/>
      <c r="BL602" s="328"/>
      <c r="BM602" s="328"/>
      <c r="BN602" s="328"/>
      <c r="BO602" s="328"/>
      <c r="BP602" s="328"/>
      <c r="BQ602" s="328"/>
      <c r="BR602" s="328"/>
      <c r="BS602" s="328"/>
      <c r="BT602" s="328"/>
      <c r="BU602" s="332"/>
      <c r="BV602" s="333"/>
      <c r="BW602" s="328"/>
      <c r="BX602" s="328"/>
      <c r="BY602" s="328"/>
      <c r="BZ602" s="328"/>
      <c r="CA602" s="328"/>
    </row>
    <row r="603" spans="1:79" ht="15.75" customHeight="1">
      <c r="A603" s="328"/>
      <c r="B603" s="328"/>
      <c r="C603" s="328"/>
      <c r="D603" s="328"/>
      <c r="E603" s="328"/>
      <c r="F603" s="328"/>
      <c r="G603" s="328"/>
      <c r="H603" s="328"/>
      <c r="I603" s="328"/>
      <c r="J603" s="328"/>
      <c r="K603" s="328"/>
      <c r="L603" s="328"/>
      <c r="M603" s="328"/>
      <c r="N603" s="328"/>
      <c r="O603" s="328"/>
      <c r="P603" s="328"/>
      <c r="Q603" s="328"/>
      <c r="R603" s="328"/>
      <c r="S603" s="328"/>
      <c r="T603" s="328"/>
      <c r="U603" s="328"/>
      <c r="V603" s="328"/>
      <c r="W603" s="328"/>
      <c r="X603" s="328"/>
      <c r="Y603" s="328"/>
      <c r="Z603" s="328"/>
      <c r="AA603" s="328"/>
      <c r="AB603" s="328"/>
      <c r="AC603" s="328"/>
      <c r="AD603" s="328"/>
      <c r="AE603" s="328"/>
      <c r="AF603" s="328"/>
      <c r="AG603" s="328"/>
      <c r="AH603" s="328"/>
      <c r="AI603" s="328"/>
      <c r="AJ603" s="328"/>
      <c r="AK603" s="328"/>
      <c r="AL603" s="328"/>
      <c r="AM603" s="328"/>
      <c r="AN603" s="328"/>
      <c r="AO603" s="328"/>
      <c r="AP603" s="328"/>
      <c r="AQ603" s="328"/>
      <c r="AR603" s="328"/>
      <c r="AS603" s="328"/>
      <c r="AT603" s="328"/>
      <c r="AU603" s="328"/>
      <c r="AV603" s="328"/>
      <c r="AW603" s="328"/>
      <c r="AX603" s="328"/>
      <c r="AY603" s="328"/>
      <c r="AZ603" s="328"/>
      <c r="BA603" s="328"/>
      <c r="BB603" s="328"/>
      <c r="BC603" s="328"/>
      <c r="BD603" s="328"/>
      <c r="BE603" s="328"/>
      <c r="BF603" s="328"/>
      <c r="BG603" s="328"/>
      <c r="BH603" s="328"/>
      <c r="BI603" s="328"/>
      <c r="BJ603" s="328"/>
      <c r="BK603" s="328"/>
      <c r="BL603" s="328"/>
      <c r="BM603" s="328"/>
      <c r="BN603" s="328"/>
      <c r="BO603" s="328"/>
      <c r="BP603" s="328"/>
      <c r="BQ603" s="328"/>
      <c r="BR603" s="328"/>
      <c r="BS603" s="328"/>
      <c r="BT603" s="328"/>
      <c r="BU603" s="332"/>
      <c r="BV603" s="333"/>
      <c r="BW603" s="328"/>
      <c r="BX603" s="328"/>
      <c r="BY603" s="328"/>
      <c r="BZ603" s="328"/>
      <c r="CA603" s="328"/>
    </row>
    <row r="604" spans="1:79" ht="15.75" customHeight="1">
      <c r="A604" s="328"/>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328"/>
      <c r="AF604" s="328"/>
      <c r="AG604" s="328"/>
      <c r="AH604" s="328"/>
      <c r="AI604" s="328"/>
      <c r="AJ604" s="328"/>
      <c r="AK604" s="328"/>
      <c r="AL604" s="328"/>
      <c r="AM604" s="328"/>
      <c r="AN604" s="328"/>
      <c r="AO604" s="328"/>
      <c r="AP604" s="328"/>
      <c r="AQ604" s="328"/>
      <c r="AR604" s="328"/>
      <c r="AS604" s="328"/>
      <c r="AT604" s="328"/>
      <c r="AU604" s="328"/>
      <c r="AV604" s="328"/>
      <c r="AW604" s="328"/>
      <c r="AX604" s="328"/>
      <c r="AY604" s="328"/>
      <c r="AZ604" s="328"/>
      <c r="BA604" s="328"/>
      <c r="BB604" s="328"/>
      <c r="BC604" s="328"/>
      <c r="BD604" s="328"/>
      <c r="BE604" s="328"/>
      <c r="BF604" s="328"/>
      <c r="BG604" s="328"/>
      <c r="BH604" s="328"/>
      <c r="BI604" s="328"/>
      <c r="BJ604" s="328"/>
      <c r="BK604" s="328"/>
      <c r="BL604" s="328"/>
      <c r="BM604" s="328"/>
      <c r="BN604" s="328"/>
      <c r="BO604" s="328"/>
      <c r="BP604" s="328"/>
      <c r="BQ604" s="328"/>
      <c r="BR604" s="328"/>
      <c r="BS604" s="328"/>
      <c r="BT604" s="328"/>
      <c r="BU604" s="332"/>
      <c r="BV604" s="333"/>
      <c r="BW604" s="328"/>
      <c r="BX604" s="328"/>
      <c r="BY604" s="328"/>
      <c r="BZ604" s="328"/>
      <c r="CA604" s="328"/>
    </row>
    <row r="605" spans="1:79" ht="15.75" customHeight="1">
      <c r="A605" s="328"/>
      <c r="B605" s="328"/>
      <c r="C605" s="328"/>
      <c r="D605" s="328"/>
      <c r="E605" s="328"/>
      <c r="F605" s="328"/>
      <c r="G605" s="328"/>
      <c r="H605" s="328"/>
      <c r="I605" s="328"/>
      <c r="J605" s="328"/>
      <c r="K605" s="328"/>
      <c r="L605" s="328"/>
      <c r="M605" s="328"/>
      <c r="N605" s="328"/>
      <c r="O605" s="328"/>
      <c r="P605" s="328"/>
      <c r="Q605" s="328"/>
      <c r="R605" s="328"/>
      <c r="S605" s="328"/>
      <c r="T605" s="328"/>
      <c r="U605" s="328"/>
      <c r="V605" s="328"/>
      <c r="W605" s="328"/>
      <c r="X605" s="328"/>
      <c r="Y605" s="328"/>
      <c r="Z605" s="328"/>
      <c r="AA605" s="328"/>
      <c r="AB605" s="328"/>
      <c r="AC605" s="328"/>
      <c r="AD605" s="328"/>
      <c r="AE605" s="328"/>
      <c r="AF605" s="328"/>
      <c r="AG605" s="328"/>
      <c r="AH605" s="328"/>
      <c r="AI605" s="328"/>
      <c r="AJ605" s="328"/>
      <c r="AK605" s="328"/>
      <c r="AL605" s="328"/>
      <c r="AM605" s="328"/>
      <c r="AN605" s="328"/>
      <c r="AO605" s="328"/>
      <c r="AP605" s="328"/>
      <c r="AQ605" s="328"/>
      <c r="AR605" s="328"/>
      <c r="AS605" s="328"/>
      <c r="AT605" s="328"/>
      <c r="AU605" s="328"/>
      <c r="AV605" s="328"/>
      <c r="AW605" s="328"/>
      <c r="AX605" s="328"/>
      <c r="AY605" s="328"/>
      <c r="AZ605" s="328"/>
      <c r="BA605" s="328"/>
      <c r="BB605" s="328"/>
      <c r="BC605" s="328"/>
      <c r="BD605" s="328"/>
      <c r="BE605" s="328"/>
      <c r="BF605" s="328"/>
      <c r="BG605" s="328"/>
      <c r="BH605" s="328"/>
      <c r="BI605" s="328"/>
      <c r="BJ605" s="328"/>
      <c r="BK605" s="328"/>
      <c r="BL605" s="328"/>
      <c r="BM605" s="328"/>
      <c r="BN605" s="328"/>
      <c r="BO605" s="328"/>
      <c r="BP605" s="328"/>
      <c r="BQ605" s="328"/>
      <c r="BR605" s="328"/>
      <c r="BS605" s="328"/>
      <c r="BT605" s="328"/>
      <c r="BU605" s="332"/>
      <c r="BV605" s="333"/>
      <c r="BW605" s="328"/>
      <c r="BX605" s="328"/>
      <c r="BY605" s="328"/>
      <c r="BZ605" s="328"/>
      <c r="CA605" s="328"/>
    </row>
    <row r="606" spans="1:79" ht="15.75" customHeight="1">
      <c r="A606" s="328"/>
      <c r="B606" s="328"/>
      <c r="C606" s="328"/>
      <c r="D606" s="328"/>
      <c r="E606" s="328"/>
      <c r="F606" s="328"/>
      <c r="G606" s="328"/>
      <c r="H606" s="328"/>
      <c r="I606" s="328"/>
      <c r="J606" s="328"/>
      <c r="K606" s="328"/>
      <c r="L606" s="328"/>
      <c r="M606" s="328"/>
      <c r="N606" s="328"/>
      <c r="O606" s="328"/>
      <c r="P606" s="328"/>
      <c r="Q606" s="328"/>
      <c r="R606" s="328"/>
      <c r="S606" s="328"/>
      <c r="T606" s="328"/>
      <c r="U606" s="328"/>
      <c r="V606" s="328"/>
      <c r="W606" s="328"/>
      <c r="X606" s="328"/>
      <c r="Y606" s="328"/>
      <c r="Z606" s="328"/>
      <c r="AA606" s="328"/>
      <c r="AB606" s="328"/>
      <c r="AC606" s="328"/>
      <c r="AD606" s="328"/>
      <c r="AE606" s="328"/>
      <c r="AF606" s="328"/>
      <c r="AG606" s="328"/>
      <c r="AH606" s="328"/>
      <c r="AI606" s="328"/>
      <c r="AJ606" s="328"/>
      <c r="AK606" s="328"/>
      <c r="AL606" s="328"/>
      <c r="AM606" s="328"/>
      <c r="AN606" s="328"/>
      <c r="AO606" s="328"/>
      <c r="AP606" s="328"/>
      <c r="AQ606" s="328"/>
      <c r="AR606" s="328"/>
      <c r="AS606" s="328"/>
      <c r="AT606" s="328"/>
      <c r="AU606" s="328"/>
      <c r="AV606" s="328"/>
      <c r="AW606" s="328"/>
      <c r="AX606" s="328"/>
      <c r="AY606" s="328"/>
      <c r="AZ606" s="328"/>
      <c r="BA606" s="328"/>
      <c r="BB606" s="328"/>
      <c r="BC606" s="328"/>
      <c r="BD606" s="328"/>
      <c r="BE606" s="328"/>
      <c r="BF606" s="328"/>
      <c r="BG606" s="328"/>
      <c r="BH606" s="328"/>
      <c r="BI606" s="328"/>
      <c r="BJ606" s="328"/>
      <c r="BK606" s="328"/>
      <c r="BL606" s="328"/>
      <c r="BM606" s="328"/>
      <c r="BN606" s="328"/>
      <c r="BO606" s="328"/>
      <c r="BP606" s="328"/>
      <c r="BQ606" s="328"/>
      <c r="BR606" s="328"/>
      <c r="BS606" s="328"/>
      <c r="BT606" s="328"/>
      <c r="BU606" s="332"/>
      <c r="BV606" s="333"/>
      <c r="BW606" s="328"/>
      <c r="BX606" s="328"/>
      <c r="BY606" s="328"/>
      <c r="BZ606" s="328"/>
      <c r="CA606" s="328"/>
    </row>
    <row r="607" spans="1:79" ht="15.75" customHeight="1">
      <c r="A607" s="328"/>
      <c r="B607" s="328"/>
      <c r="C607" s="328"/>
      <c r="D607" s="328"/>
      <c r="E607" s="328"/>
      <c r="F607" s="328"/>
      <c r="G607" s="328"/>
      <c r="H607" s="328"/>
      <c r="I607" s="328"/>
      <c r="J607" s="328"/>
      <c r="K607" s="328"/>
      <c r="L607" s="328"/>
      <c r="M607" s="328"/>
      <c r="N607" s="328"/>
      <c r="O607" s="328"/>
      <c r="P607" s="328"/>
      <c r="Q607" s="328"/>
      <c r="R607" s="328"/>
      <c r="S607" s="328"/>
      <c r="T607" s="328"/>
      <c r="U607" s="328"/>
      <c r="V607" s="328"/>
      <c r="W607" s="328"/>
      <c r="X607" s="328"/>
      <c r="Y607" s="328"/>
      <c r="Z607" s="328"/>
      <c r="AA607" s="328"/>
      <c r="AB607" s="328"/>
      <c r="AC607" s="328"/>
      <c r="AD607" s="328"/>
      <c r="AE607" s="328"/>
      <c r="AF607" s="328"/>
      <c r="AG607" s="328"/>
      <c r="AH607" s="328"/>
      <c r="AI607" s="328"/>
      <c r="AJ607" s="328"/>
      <c r="AK607" s="328"/>
      <c r="AL607" s="328"/>
      <c r="AM607" s="328"/>
      <c r="AN607" s="328"/>
      <c r="AO607" s="328"/>
      <c r="AP607" s="328"/>
      <c r="AQ607" s="328"/>
      <c r="AR607" s="328"/>
      <c r="AS607" s="328"/>
      <c r="AT607" s="328"/>
      <c r="AU607" s="328"/>
      <c r="AV607" s="328"/>
      <c r="AW607" s="328"/>
      <c r="AX607" s="328"/>
      <c r="AY607" s="328"/>
      <c r="AZ607" s="328"/>
      <c r="BA607" s="328"/>
      <c r="BB607" s="328"/>
      <c r="BC607" s="328"/>
      <c r="BD607" s="328"/>
      <c r="BE607" s="328"/>
      <c r="BF607" s="328"/>
      <c r="BG607" s="328"/>
      <c r="BH607" s="328"/>
      <c r="BI607" s="328"/>
      <c r="BJ607" s="328"/>
      <c r="BK607" s="328"/>
      <c r="BL607" s="328"/>
      <c r="BM607" s="328"/>
      <c r="BN607" s="328"/>
      <c r="BO607" s="328"/>
      <c r="BP607" s="328"/>
      <c r="BQ607" s="328"/>
      <c r="BR607" s="328"/>
      <c r="BS607" s="328"/>
      <c r="BT607" s="328"/>
      <c r="BU607" s="332"/>
      <c r="BV607" s="333"/>
      <c r="BW607" s="328"/>
      <c r="BX607" s="328"/>
      <c r="BY607" s="328"/>
      <c r="BZ607" s="328"/>
      <c r="CA607" s="328"/>
    </row>
    <row r="608" spans="1:79" ht="15.75" customHeight="1">
      <c r="A608" s="328"/>
      <c r="B608" s="328"/>
      <c r="C608" s="328"/>
      <c r="D608" s="328"/>
      <c r="E608" s="328"/>
      <c r="F608" s="328"/>
      <c r="G608" s="328"/>
      <c r="H608" s="328"/>
      <c r="I608" s="328"/>
      <c r="J608" s="328"/>
      <c r="K608" s="328"/>
      <c r="L608" s="328"/>
      <c r="M608" s="328"/>
      <c r="N608" s="328"/>
      <c r="O608" s="328"/>
      <c r="P608" s="328"/>
      <c r="Q608" s="328"/>
      <c r="R608" s="328"/>
      <c r="S608" s="328"/>
      <c r="T608" s="328"/>
      <c r="U608" s="328"/>
      <c r="V608" s="328"/>
      <c r="W608" s="328"/>
      <c r="X608" s="328"/>
      <c r="Y608" s="328"/>
      <c r="Z608" s="328"/>
      <c r="AA608" s="328"/>
      <c r="AB608" s="328"/>
      <c r="AC608" s="328"/>
      <c r="AD608" s="328"/>
      <c r="AE608" s="328"/>
      <c r="AF608" s="328"/>
      <c r="AG608" s="328"/>
      <c r="AH608" s="328"/>
      <c r="AI608" s="328"/>
      <c r="AJ608" s="328"/>
      <c r="AK608" s="328"/>
      <c r="AL608" s="328"/>
      <c r="AM608" s="328"/>
      <c r="AN608" s="328"/>
      <c r="AO608" s="328"/>
      <c r="AP608" s="328"/>
      <c r="AQ608" s="328"/>
      <c r="AR608" s="328"/>
      <c r="AS608" s="328"/>
      <c r="AT608" s="328"/>
      <c r="AU608" s="328"/>
      <c r="AV608" s="328"/>
      <c r="AW608" s="328"/>
      <c r="AX608" s="328"/>
      <c r="AY608" s="328"/>
      <c r="AZ608" s="328"/>
      <c r="BA608" s="328"/>
      <c r="BB608" s="328"/>
      <c r="BC608" s="328"/>
      <c r="BD608" s="328"/>
      <c r="BE608" s="328"/>
      <c r="BF608" s="328"/>
      <c r="BG608" s="328"/>
      <c r="BH608" s="328"/>
      <c r="BI608" s="328"/>
      <c r="BJ608" s="328"/>
      <c r="BK608" s="328"/>
      <c r="BL608" s="328"/>
      <c r="BM608" s="328"/>
      <c r="BN608" s="328"/>
      <c r="BO608" s="328"/>
      <c r="BP608" s="328"/>
      <c r="BQ608" s="328"/>
      <c r="BR608" s="328"/>
      <c r="BS608" s="328"/>
      <c r="BT608" s="328"/>
      <c r="BU608" s="332"/>
      <c r="BV608" s="333"/>
      <c r="BW608" s="328"/>
      <c r="BX608" s="328"/>
      <c r="BY608" s="328"/>
      <c r="BZ608" s="328"/>
      <c r="CA608" s="328"/>
    </row>
    <row r="609" spans="1:79" ht="15.75" customHeight="1">
      <c r="A609" s="328"/>
      <c r="B609" s="328"/>
      <c r="C609" s="328"/>
      <c r="D609" s="328"/>
      <c r="E609" s="328"/>
      <c r="F609" s="328"/>
      <c r="G609" s="328"/>
      <c r="H609" s="328"/>
      <c r="I609" s="328"/>
      <c r="J609" s="328"/>
      <c r="K609" s="328"/>
      <c r="L609" s="328"/>
      <c r="M609" s="328"/>
      <c r="N609" s="328"/>
      <c r="O609" s="328"/>
      <c r="P609" s="328"/>
      <c r="Q609" s="328"/>
      <c r="R609" s="328"/>
      <c r="S609" s="328"/>
      <c r="T609" s="328"/>
      <c r="U609" s="328"/>
      <c r="V609" s="328"/>
      <c r="W609" s="328"/>
      <c r="X609" s="328"/>
      <c r="Y609" s="328"/>
      <c r="Z609" s="328"/>
      <c r="AA609" s="328"/>
      <c r="AB609" s="328"/>
      <c r="AC609" s="328"/>
      <c r="AD609" s="328"/>
      <c r="AE609" s="328"/>
      <c r="AF609" s="328"/>
      <c r="AG609" s="328"/>
      <c r="AH609" s="328"/>
      <c r="AI609" s="328"/>
      <c r="AJ609" s="328"/>
      <c r="AK609" s="328"/>
      <c r="AL609" s="328"/>
      <c r="AM609" s="328"/>
      <c r="AN609" s="328"/>
      <c r="AO609" s="328"/>
      <c r="AP609" s="328"/>
      <c r="AQ609" s="328"/>
      <c r="AR609" s="328"/>
      <c r="AS609" s="328"/>
      <c r="AT609" s="328"/>
      <c r="AU609" s="328"/>
      <c r="AV609" s="328"/>
      <c r="AW609" s="328"/>
      <c r="AX609" s="328"/>
      <c r="AY609" s="328"/>
      <c r="AZ609" s="328"/>
      <c r="BA609" s="328"/>
      <c r="BB609" s="328"/>
      <c r="BC609" s="328"/>
      <c r="BD609" s="328"/>
      <c r="BE609" s="328"/>
      <c r="BF609" s="328"/>
      <c r="BG609" s="328"/>
      <c r="BH609" s="328"/>
      <c r="BI609" s="328"/>
      <c r="BJ609" s="328"/>
      <c r="BK609" s="328"/>
      <c r="BL609" s="328"/>
      <c r="BM609" s="328"/>
      <c r="BN609" s="328"/>
      <c r="BO609" s="328"/>
      <c r="BP609" s="328"/>
      <c r="BQ609" s="328"/>
      <c r="BR609" s="328"/>
      <c r="BS609" s="328"/>
      <c r="BT609" s="328"/>
      <c r="BU609" s="332"/>
      <c r="BV609" s="333"/>
      <c r="BW609" s="328"/>
      <c r="BX609" s="328"/>
      <c r="BY609" s="328"/>
      <c r="BZ609" s="328"/>
      <c r="CA609" s="328"/>
    </row>
    <row r="610" spans="1:79" ht="15.75" customHeight="1">
      <c r="A610" s="328"/>
      <c r="B610" s="328"/>
      <c r="C610" s="328"/>
      <c r="D610" s="328"/>
      <c r="E610" s="328"/>
      <c r="F610" s="328"/>
      <c r="G610" s="328"/>
      <c r="H610" s="328"/>
      <c r="I610" s="328"/>
      <c r="J610" s="328"/>
      <c r="K610" s="328"/>
      <c r="L610" s="328"/>
      <c r="M610" s="328"/>
      <c r="N610" s="328"/>
      <c r="O610" s="328"/>
      <c r="P610" s="328"/>
      <c r="Q610" s="328"/>
      <c r="R610" s="328"/>
      <c r="S610" s="328"/>
      <c r="T610" s="328"/>
      <c r="U610" s="328"/>
      <c r="V610" s="328"/>
      <c r="W610" s="328"/>
      <c r="X610" s="328"/>
      <c r="Y610" s="328"/>
      <c r="Z610" s="328"/>
      <c r="AA610" s="328"/>
      <c r="AB610" s="328"/>
      <c r="AC610" s="328"/>
      <c r="AD610" s="328"/>
      <c r="AE610" s="328"/>
      <c r="AF610" s="328"/>
      <c r="AG610" s="328"/>
      <c r="AH610" s="328"/>
      <c r="AI610" s="328"/>
      <c r="AJ610" s="328"/>
      <c r="AK610" s="328"/>
      <c r="AL610" s="328"/>
      <c r="AM610" s="328"/>
      <c r="AN610" s="328"/>
      <c r="AO610" s="328"/>
      <c r="AP610" s="328"/>
      <c r="AQ610" s="328"/>
      <c r="AR610" s="328"/>
      <c r="AS610" s="328"/>
      <c r="AT610" s="328"/>
      <c r="AU610" s="328"/>
      <c r="AV610" s="328"/>
      <c r="AW610" s="328"/>
      <c r="AX610" s="328"/>
      <c r="AY610" s="328"/>
      <c r="AZ610" s="328"/>
      <c r="BA610" s="328"/>
      <c r="BB610" s="328"/>
      <c r="BC610" s="328"/>
      <c r="BD610" s="328"/>
      <c r="BE610" s="328"/>
      <c r="BF610" s="328"/>
      <c r="BG610" s="328"/>
      <c r="BH610" s="328"/>
      <c r="BI610" s="328"/>
      <c r="BJ610" s="328"/>
      <c r="BK610" s="328"/>
      <c r="BL610" s="328"/>
      <c r="BM610" s="328"/>
      <c r="BN610" s="328"/>
      <c r="BO610" s="328"/>
      <c r="BP610" s="328"/>
      <c r="BQ610" s="328"/>
      <c r="BR610" s="328"/>
      <c r="BS610" s="328"/>
      <c r="BT610" s="328"/>
      <c r="BU610" s="332"/>
      <c r="BV610" s="333"/>
      <c r="BW610" s="328"/>
      <c r="BX610" s="328"/>
      <c r="BY610" s="328"/>
      <c r="BZ610" s="328"/>
      <c r="CA610" s="328"/>
    </row>
    <row r="611" spans="1:79" ht="15.75" customHeight="1">
      <c r="A611" s="328"/>
      <c r="B611" s="328"/>
      <c r="C611" s="328"/>
      <c r="D611" s="328"/>
      <c r="E611" s="328"/>
      <c r="F611" s="328"/>
      <c r="G611" s="328"/>
      <c r="H611" s="328"/>
      <c r="I611" s="328"/>
      <c r="J611" s="328"/>
      <c r="K611" s="328"/>
      <c r="L611" s="328"/>
      <c r="M611" s="328"/>
      <c r="N611" s="328"/>
      <c r="O611" s="328"/>
      <c r="P611" s="328"/>
      <c r="Q611" s="328"/>
      <c r="R611" s="328"/>
      <c r="S611" s="328"/>
      <c r="T611" s="328"/>
      <c r="U611" s="328"/>
      <c r="V611" s="328"/>
      <c r="W611" s="328"/>
      <c r="X611" s="328"/>
      <c r="Y611" s="328"/>
      <c r="Z611" s="328"/>
      <c r="AA611" s="328"/>
      <c r="AB611" s="328"/>
      <c r="AC611" s="328"/>
      <c r="AD611" s="328"/>
      <c r="AE611" s="328"/>
      <c r="AF611" s="328"/>
      <c r="AG611" s="328"/>
      <c r="AH611" s="328"/>
      <c r="AI611" s="328"/>
      <c r="AJ611" s="328"/>
      <c r="AK611" s="328"/>
      <c r="AL611" s="328"/>
      <c r="AM611" s="328"/>
      <c r="AN611" s="328"/>
      <c r="AO611" s="328"/>
      <c r="AP611" s="328"/>
      <c r="AQ611" s="328"/>
      <c r="AR611" s="328"/>
      <c r="AS611" s="328"/>
      <c r="AT611" s="328"/>
      <c r="AU611" s="328"/>
      <c r="AV611" s="328"/>
      <c r="AW611" s="328"/>
      <c r="AX611" s="328"/>
      <c r="AY611" s="328"/>
      <c r="AZ611" s="328"/>
      <c r="BA611" s="328"/>
      <c r="BB611" s="328"/>
      <c r="BC611" s="328"/>
      <c r="BD611" s="328"/>
      <c r="BE611" s="328"/>
      <c r="BF611" s="328"/>
      <c r="BG611" s="328"/>
      <c r="BH611" s="328"/>
      <c r="BI611" s="328"/>
      <c r="BJ611" s="328"/>
      <c r="BK611" s="328"/>
      <c r="BL611" s="328"/>
      <c r="BM611" s="328"/>
      <c r="BN611" s="328"/>
      <c r="BO611" s="328"/>
      <c r="BP611" s="328"/>
      <c r="BQ611" s="328"/>
      <c r="BR611" s="328"/>
      <c r="BS611" s="328"/>
      <c r="BT611" s="328"/>
      <c r="BU611" s="332"/>
      <c r="BV611" s="333"/>
      <c r="BW611" s="328"/>
      <c r="BX611" s="328"/>
      <c r="BY611" s="328"/>
      <c r="BZ611" s="328"/>
      <c r="CA611" s="328"/>
    </row>
    <row r="612" spans="1:79" ht="15.75" customHeight="1">
      <c r="A612" s="328"/>
      <c r="B612" s="328"/>
      <c r="C612" s="328"/>
      <c r="D612" s="328"/>
      <c r="E612" s="328"/>
      <c r="F612" s="328"/>
      <c r="G612" s="328"/>
      <c r="H612" s="328"/>
      <c r="I612" s="328"/>
      <c r="J612" s="328"/>
      <c r="K612" s="328"/>
      <c r="L612" s="328"/>
      <c r="M612" s="328"/>
      <c r="N612" s="328"/>
      <c r="O612" s="328"/>
      <c r="P612" s="328"/>
      <c r="Q612" s="328"/>
      <c r="R612" s="328"/>
      <c r="S612" s="328"/>
      <c r="T612" s="328"/>
      <c r="U612" s="328"/>
      <c r="V612" s="328"/>
      <c r="W612" s="328"/>
      <c r="X612" s="328"/>
      <c r="Y612" s="328"/>
      <c r="Z612" s="328"/>
      <c r="AA612" s="328"/>
      <c r="AB612" s="328"/>
      <c r="AC612" s="328"/>
      <c r="AD612" s="328"/>
      <c r="AE612" s="328"/>
      <c r="AF612" s="328"/>
      <c r="AG612" s="328"/>
      <c r="AH612" s="328"/>
      <c r="AI612" s="328"/>
      <c r="AJ612" s="328"/>
      <c r="AK612" s="328"/>
      <c r="AL612" s="328"/>
      <c r="AM612" s="328"/>
      <c r="AN612" s="328"/>
      <c r="AO612" s="328"/>
      <c r="AP612" s="328"/>
      <c r="AQ612" s="328"/>
      <c r="AR612" s="328"/>
      <c r="AS612" s="328"/>
      <c r="AT612" s="328"/>
      <c r="AU612" s="328"/>
      <c r="AV612" s="328"/>
      <c r="AW612" s="328"/>
      <c r="AX612" s="328"/>
      <c r="AY612" s="328"/>
      <c r="AZ612" s="328"/>
      <c r="BA612" s="328"/>
      <c r="BB612" s="328"/>
      <c r="BC612" s="328"/>
      <c r="BD612" s="328"/>
      <c r="BE612" s="328"/>
      <c r="BF612" s="328"/>
      <c r="BG612" s="328"/>
      <c r="BH612" s="328"/>
      <c r="BI612" s="328"/>
      <c r="BJ612" s="328"/>
      <c r="BK612" s="328"/>
      <c r="BL612" s="328"/>
      <c r="BM612" s="328"/>
      <c r="BN612" s="328"/>
      <c r="BO612" s="328"/>
      <c r="BP612" s="328"/>
      <c r="BQ612" s="328"/>
      <c r="BR612" s="328"/>
      <c r="BS612" s="328"/>
      <c r="BT612" s="328"/>
      <c r="BU612" s="332"/>
      <c r="BV612" s="333"/>
      <c r="BW612" s="328"/>
      <c r="BX612" s="328"/>
      <c r="BY612" s="328"/>
      <c r="BZ612" s="328"/>
      <c r="CA612" s="328"/>
    </row>
    <row r="613" spans="1:79" ht="15.75" customHeight="1">
      <c r="A613" s="328"/>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328"/>
      <c r="AF613" s="328"/>
      <c r="AG613" s="328"/>
      <c r="AH613" s="328"/>
      <c r="AI613" s="328"/>
      <c r="AJ613" s="328"/>
      <c r="AK613" s="328"/>
      <c r="AL613" s="328"/>
      <c r="AM613" s="328"/>
      <c r="AN613" s="328"/>
      <c r="AO613" s="328"/>
      <c r="AP613" s="328"/>
      <c r="AQ613" s="328"/>
      <c r="AR613" s="328"/>
      <c r="AS613" s="328"/>
      <c r="AT613" s="328"/>
      <c r="AU613" s="328"/>
      <c r="AV613" s="328"/>
      <c r="AW613" s="328"/>
      <c r="AX613" s="328"/>
      <c r="AY613" s="328"/>
      <c r="AZ613" s="328"/>
      <c r="BA613" s="328"/>
      <c r="BB613" s="328"/>
      <c r="BC613" s="328"/>
      <c r="BD613" s="328"/>
      <c r="BE613" s="328"/>
      <c r="BF613" s="328"/>
      <c r="BG613" s="328"/>
      <c r="BH613" s="328"/>
      <c r="BI613" s="328"/>
      <c r="BJ613" s="328"/>
      <c r="BK613" s="328"/>
      <c r="BL613" s="328"/>
      <c r="BM613" s="328"/>
      <c r="BN613" s="328"/>
      <c r="BO613" s="328"/>
      <c r="BP613" s="328"/>
      <c r="BQ613" s="328"/>
      <c r="BR613" s="328"/>
      <c r="BS613" s="328"/>
      <c r="BT613" s="328"/>
      <c r="BU613" s="332"/>
      <c r="BV613" s="333"/>
      <c r="BW613" s="328"/>
      <c r="BX613" s="328"/>
      <c r="BY613" s="328"/>
      <c r="BZ613" s="328"/>
      <c r="CA613" s="328"/>
    </row>
    <row r="614" spans="1:79" ht="15.75" customHeight="1">
      <c r="A614" s="328"/>
      <c r="B614" s="328"/>
      <c r="C614" s="328"/>
      <c r="D614" s="328"/>
      <c r="E614" s="328"/>
      <c r="F614" s="328"/>
      <c r="G614" s="328"/>
      <c r="H614" s="328"/>
      <c r="I614" s="328"/>
      <c r="J614" s="328"/>
      <c r="K614" s="328"/>
      <c r="L614" s="328"/>
      <c r="M614" s="328"/>
      <c r="N614" s="328"/>
      <c r="O614" s="328"/>
      <c r="P614" s="328"/>
      <c r="Q614" s="328"/>
      <c r="R614" s="328"/>
      <c r="S614" s="328"/>
      <c r="T614" s="328"/>
      <c r="U614" s="328"/>
      <c r="V614" s="328"/>
      <c r="W614" s="328"/>
      <c r="X614" s="328"/>
      <c r="Y614" s="328"/>
      <c r="Z614" s="328"/>
      <c r="AA614" s="328"/>
      <c r="AB614" s="328"/>
      <c r="AC614" s="328"/>
      <c r="AD614" s="328"/>
      <c r="AE614" s="328"/>
      <c r="AF614" s="328"/>
      <c r="AG614" s="328"/>
      <c r="AH614" s="328"/>
      <c r="AI614" s="328"/>
      <c r="AJ614" s="328"/>
      <c r="AK614" s="328"/>
      <c r="AL614" s="328"/>
      <c r="AM614" s="328"/>
      <c r="AN614" s="328"/>
      <c r="AO614" s="328"/>
      <c r="AP614" s="328"/>
      <c r="AQ614" s="328"/>
      <c r="AR614" s="328"/>
      <c r="AS614" s="328"/>
      <c r="AT614" s="328"/>
      <c r="AU614" s="328"/>
      <c r="AV614" s="328"/>
      <c r="AW614" s="328"/>
      <c r="AX614" s="328"/>
      <c r="AY614" s="328"/>
      <c r="AZ614" s="328"/>
      <c r="BA614" s="328"/>
      <c r="BB614" s="328"/>
      <c r="BC614" s="328"/>
      <c r="BD614" s="328"/>
      <c r="BE614" s="328"/>
      <c r="BF614" s="328"/>
      <c r="BG614" s="328"/>
      <c r="BH614" s="328"/>
      <c r="BI614" s="328"/>
      <c r="BJ614" s="328"/>
      <c r="BK614" s="328"/>
      <c r="BL614" s="328"/>
      <c r="BM614" s="328"/>
      <c r="BN614" s="328"/>
      <c r="BO614" s="328"/>
      <c r="BP614" s="328"/>
      <c r="BQ614" s="328"/>
      <c r="BR614" s="328"/>
      <c r="BS614" s="328"/>
      <c r="BT614" s="328"/>
      <c r="BU614" s="332"/>
      <c r="BV614" s="333"/>
      <c r="BW614" s="328"/>
      <c r="BX614" s="328"/>
      <c r="BY614" s="328"/>
      <c r="BZ614" s="328"/>
      <c r="CA614" s="328"/>
    </row>
    <row r="615" spans="1:79" ht="15.75" customHeight="1">
      <c r="A615" s="328"/>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328"/>
      <c r="AF615" s="328"/>
      <c r="AG615" s="328"/>
      <c r="AH615" s="328"/>
      <c r="AI615" s="328"/>
      <c r="AJ615" s="328"/>
      <c r="AK615" s="328"/>
      <c r="AL615" s="328"/>
      <c r="AM615" s="328"/>
      <c r="AN615" s="328"/>
      <c r="AO615" s="328"/>
      <c r="AP615" s="328"/>
      <c r="AQ615" s="328"/>
      <c r="AR615" s="328"/>
      <c r="AS615" s="328"/>
      <c r="AT615" s="328"/>
      <c r="AU615" s="328"/>
      <c r="AV615" s="328"/>
      <c r="AW615" s="328"/>
      <c r="AX615" s="328"/>
      <c r="AY615" s="328"/>
      <c r="AZ615" s="328"/>
      <c r="BA615" s="328"/>
      <c r="BB615" s="328"/>
      <c r="BC615" s="328"/>
      <c r="BD615" s="328"/>
      <c r="BE615" s="328"/>
      <c r="BF615" s="328"/>
      <c r="BG615" s="328"/>
      <c r="BH615" s="328"/>
      <c r="BI615" s="328"/>
      <c r="BJ615" s="328"/>
      <c r="BK615" s="328"/>
      <c r="BL615" s="328"/>
      <c r="BM615" s="328"/>
      <c r="BN615" s="328"/>
      <c r="BO615" s="328"/>
      <c r="BP615" s="328"/>
      <c r="BQ615" s="328"/>
      <c r="BR615" s="328"/>
      <c r="BS615" s="328"/>
      <c r="BT615" s="328"/>
      <c r="BU615" s="332"/>
      <c r="BV615" s="333"/>
      <c r="BW615" s="328"/>
      <c r="BX615" s="328"/>
      <c r="BY615" s="328"/>
      <c r="BZ615" s="328"/>
      <c r="CA615" s="328"/>
    </row>
    <row r="616" spans="1:79" ht="15.75" customHeight="1">
      <c r="A616" s="328"/>
      <c r="B616" s="328"/>
      <c r="C616" s="328"/>
      <c r="D616" s="328"/>
      <c r="E616" s="328"/>
      <c r="F616" s="328"/>
      <c r="G616" s="328"/>
      <c r="H616" s="328"/>
      <c r="I616" s="328"/>
      <c r="J616" s="328"/>
      <c r="K616" s="328"/>
      <c r="L616" s="328"/>
      <c r="M616" s="328"/>
      <c r="N616" s="328"/>
      <c r="O616" s="328"/>
      <c r="P616" s="328"/>
      <c r="Q616" s="328"/>
      <c r="R616" s="328"/>
      <c r="S616" s="328"/>
      <c r="T616" s="328"/>
      <c r="U616" s="328"/>
      <c r="V616" s="328"/>
      <c r="W616" s="328"/>
      <c r="X616" s="328"/>
      <c r="Y616" s="328"/>
      <c r="Z616" s="328"/>
      <c r="AA616" s="328"/>
      <c r="AB616" s="328"/>
      <c r="AC616" s="328"/>
      <c r="AD616" s="328"/>
      <c r="AE616" s="328"/>
      <c r="AF616" s="328"/>
      <c r="AG616" s="328"/>
      <c r="AH616" s="328"/>
      <c r="AI616" s="328"/>
      <c r="AJ616" s="328"/>
      <c r="AK616" s="328"/>
      <c r="AL616" s="328"/>
      <c r="AM616" s="328"/>
      <c r="AN616" s="328"/>
      <c r="AO616" s="328"/>
      <c r="AP616" s="328"/>
      <c r="AQ616" s="328"/>
      <c r="AR616" s="328"/>
      <c r="AS616" s="328"/>
      <c r="AT616" s="328"/>
      <c r="AU616" s="328"/>
      <c r="AV616" s="328"/>
      <c r="AW616" s="328"/>
      <c r="AX616" s="328"/>
      <c r="AY616" s="328"/>
      <c r="AZ616" s="328"/>
      <c r="BA616" s="328"/>
      <c r="BB616" s="328"/>
      <c r="BC616" s="328"/>
      <c r="BD616" s="328"/>
      <c r="BE616" s="328"/>
      <c r="BF616" s="328"/>
      <c r="BG616" s="328"/>
      <c r="BH616" s="328"/>
      <c r="BI616" s="328"/>
      <c r="BJ616" s="328"/>
      <c r="BK616" s="328"/>
      <c r="BL616" s="328"/>
      <c r="BM616" s="328"/>
      <c r="BN616" s="328"/>
      <c r="BO616" s="328"/>
      <c r="BP616" s="328"/>
      <c r="BQ616" s="328"/>
      <c r="BR616" s="328"/>
      <c r="BS616" s="328"/>
      <c r="BT616" s="328"/>
      <c r="BU616" s="332"/>
      <c r="BV616" s="333"/>
      <c r="BW616" s="328"/>
      <c r="BX616" s="328"/>
      <c r="BY616" s="328"/>
      <c r="BZ616" s="328"/>
      <c r="CA616" s="328"/>
    </row>
    <row r="617" spans="1:79" ht="15.75" customHeight="1">
      <c r="A617" s="328"/>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328"/>
      <c r="AE617" s="328"/>
      <c r="AF617" s="328"/>
      <c r="AG617" s="328"/>
      <c r="AH617" s="328"/>
      <c r="AI617" s="328"/>
      <c r="AJ617" s="328"/>
      <c r="AK617" s="328"/>
      <c r="AL617" s="328"/>
      <c r="AM617" s="328"/>
      <c r="AN617" s="328"/>
      <c r="AO617" s="328"/>
      <c r="AP617" s="328"/>
      <c r="AQ617" s="328"/>
      <c r="AR617" s="328"/>
      <c r="AS617" s="328"/>
      <c r="AT617" s="328"/>
      <c r="AU617" s="328"/>
      <c r="AV617" s="328"/>
      <c r="AW617" s="328"/>
      <c r="AX617" s="328"/>
      <c r="AY617" s="328"/>
      <c r="AZ617" s="328"/>
      <c r="BA617" s="328"/>
      <c r="BB617" s="328"/>
      <c r="BC617" s="328"/>
      <c r="BD617" s="328"/>
      <c r="BE617" s="328"/>
      <c r="BF617" s="328"/>
      <c r="BG617" s="328"/>
      <c r="BH617" s="328"/>
      <c r="BI617" s="328"/>
      <c r="BJ617" s="328"/>
      <c r="BK617" s="328"/>
      <c r="BL617" s="328"/>
      <c r="BM617" s="328"/>
      <c r="BN617" s="328"/>
      <c r="BO617" s="328"/>
      <c r="BP617" s="328"/>
      <c r="BQ617" s="328"/>
      <c r="BR617" s="328"/>
      <c r="BS617" s="328"/>
      <c r="BT617" s="328"/>
      <c r="BU617" s="332"/>
      <c r="BV617" s="333"/>
      <c r="BW617" s="328"/>
      <c r="BX617" s="328"/>
      <c r="BY617" s="328"/>
      <c r="BZ617" s="328"/>
      <c r="CA617" s="328"/>
    </row>
    <row r="618" spans="1:79" ht="15.75" customHeight="1">
      <c r="A618" s="328"/>
      <c r="B618" s="328"/>
      <c r="C618" s="328"/>
      <c r="D618" s="328"/>
      <c r="E618" s="328"/>
      <c r="F618" s="328"/>
      <c r="G618" s="328"/>
      <c r="H618" s="328"/>
      <c r="I618" s="328"/>
      <c r="J618" s="328"/>
      <c r="K618" s="328"/>
      <c r="L618" s="328"/>
      <c r="M618" s="328"/>
      <c r="N618" s="328"/>
      <c r="O618" s="328"/>
      <c r="P618" s="328"/>
      <c r="Q618" s="328"/>
      <c r="R618" s="328"/>
      <c r="S618" s="328"/>
      <c r="T618" s="328"/>
      <c r="U618" s="328"/>
      <c r="V618" s="328"/>
      <c r="W618" s="328"/>
      <c r="X618" s="328"/>
      <c r="Y618" s="328"/>
      <c r="Z618" s="328"/>
      <c r="AA618" s="328"/>
      <c r="AB618" s="328"/>
      <c r="AC618" s="328"/>
      <c r="AD618" s="328"/>
      <c r="AE618" s="328"/>
      <c r="AF618" s="328"/>
      <c r="AG618" s="328"/>
      <c r="AH618" s="328"/>
      <c r="AI618" s="328"/>
      <c r="AJ618" s="328"/>
      <c r="AK618" s="328"/>
      <c r="AL618" s="328"/>
      <c r="AM618" s="328"/>
      <c r="AN618" s="328"/>
      <c r="AO618" s="328"/>
      <c r="AP618" s="328"/>
      <c r="AQ618" s="328"/>
      <c r="AR618" s="328"/>
      <c r="AS618" s="328"/>
      <c r="AT618" s="328"/>
      <c r="AU618" s="328"/>
      <c r="AV618" s="328"/>
      <c r="AW618" s="328"/>
      <c r="AX618" s="328"/>
      <c r="AY618" s="328"/>
      <c r="AZ618" s="328"/>
      <c r="BA618" s="328"/>
      <c r="BB618" s="328"/>
      <c r="BC618" s="328"/>
      <c r="BD618" s="328"/>
      <c r="BE618" s="328"/>
      <c r="BF618" s="328"/>
      <c r="BG618" s="328"/>
      <c r="BH618" s="328"/>
      <c r="BI618" s="328"/>
      <c r="BJ618" s="328"/>
      <c r="BK618" s="328"/>
      <c r="BL618" s="328"/>
      <c r="BM618" s="328"/>
      <c r="BN618" s="328"/>
      <c r="BO618" s="328"/>
      <c r="BP618" s="328"/>
      <c r="BQ618" s="328"/>
      <c r="BR618" s="328"/>
      <c r="BS618" s="328"/>
      <c r="BT618" s="328"/>
      <c r="BU618" s="332"/>
      <c r="BV618" s="333"/>
      <c r="BW618" s="328"/>
      <c r="BX618" s="328"/>
      <c r="BY618" s="328"/>
      <c r="BZ618" s="328"/>
      <c r="CA618" s="328"/>
    </row>
    <row r="619" spans="1:79" ht="15.75" customHeight="1">
      <c r="A619" s="328"/>
      <c r="B619" s="328"/>
      <c r="C619" s="328"/>
      <c r="D619" s="328"/>
      <c r="E619" s="328"/>
      <c r="F619" s="328"/>
      <c r="G619" s="328"/>
      <c r="H619" s="328"/>
      <c r="I619" s="328"/>
      <c r="J619" s="328"/>
      <c r="K619" s="328"/>
      <c r="L619" s="328"/>
      <c r="M619" s="328"/>
      <c r="N619" s="328"/>
      <c r="O619" s="328"/>
      <c r="P619" s="328"/>
      <c r="Q619" s="328"/>
      <c r="R619" s="328"/>
      <c r="S619" s="328"/>
      <c r="T619" s="328"/>
      <c r="U619" s="328"/>
      <c r="V619" s="328"/>
      <c r="W619" s="328"/>
      <c r="X619" s="328"/>
      <c r="Y619" s="328"/>
      <c r="Z619" s="328"/>
      <c r="AA619" s="328"/>
      <c r="AB619" s="328"/>
      <c r="AC619" s="328"/>
      <c r="AD619" s="328"/>
      <c r="AE619" s="328"/>
      <c r="AF619" s="328"/>
      <c r="AG619" s="328"/>
      <c r="AH619" s="328"/>
      <c r="AI619" s="328"/>
      <c r="AJ619" s="328"/>
      <c r="AK619" s="328"/>
      <c r="AL619" s="328"/>
      <c r="AM619" s="328"/>
      <c r="AN619" s="328"/>
      <c r="AO619" s="328"/>
      <c r="AP619" s="328"/>
      <c r="AQ619" s="328"/>
      <c r="AR619" s="328"/>
      <c r="AS619" s="328"/>
      <c r="AT619" s="328"/>
      <c r="AU619" s="328"/>
      <c r="AV619" s="328"/>
      <c r="AW619" s="328"/>
      <c r="AX619" s="328"/>
      <c r="AY619" s="328"/>
      <c r="AZ619" s="328"/>
      <c r="BA619" s="328"/>
      <c r="BB619" s="328"/>
      <c r="BC619" s="328"/>
      <c r="BD619" s="328"/>
      <c r="BE619" s="328"/>
      <c r="BF619" s="328"/>
      <c r="BG619" s="328"/>
      <c r="BH619" s="328"/>
      <c r="BI619" s="328"/>
      <c r="BJ619" s="328"/>
      <c r="BK619" s="328"/>
      <c r="BL619" s="328"/>
      <c r="BM619" s="328"/>
      <c r="BN619" s="328"/>
      <c r="BO619" s="328"/>
      <c r="BP619" s="328"/>
      <c r="BQ619" s="328"/>
      <c r="BR619" s="328"/>
      <c r="BS619" s="328"/>
      <c r="BT619" s="328"/>
      <c r="BU619" s="332"/>
      <c r="BV619" s="333"/>
      <c r="BW619" s="328"/>
      <c r="BX619" s="328"/>
      <c r="BY619" s="328"/>
      <c r="BZ619" s="328"/>
      <c r="CA619" s="328"/>
    </row>
    <row r="620" spans="1:79" ht="15.75" customHeight="1">
      <c r="A620" s="328"/>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328"/>
      <c r="AE620" s="328"/>
      <c r="AF620" s="328"/>
      <c r="AG620" s="328"/>
      <c r="AH620" s="328"/>
      <c r="AI620" s="328"/>
      <c r="AJ620" s="328"/>
      <c r="AK620" s="328"/>
      <c r="AL620" s="328"/>
      <c r="AM620" s="328"/>
      <c r="AN620" s="328"/>
      <c r="AO620" s="328"/>
      <c r="AP620" s="328"/>
      <c r="AQ620" s="328"/>
      <c r="AR620" s="328"/>
      <c r="AS620" s="328"/>
      <c r="AT620" s="328"/>
      <c r="AU620" s="328"/>
      <c r="AV620" s="328"/>
      <c r="AW620" s="328"/>
      <c r="AX620" s="328"/>
      <c r="AY620" s="328"/>
      <c r="AZ620" s="328"/>
      <c r="BA620" s="328"/>
      <c r="BB620" s="328"/>
      <c r="BC620" s="328"/>
      <c r="BD620" s="328"/>
      <c r="BE620" s="328"/>
      <c r="BF620" s="328"/>
      <c r="BG620" s="328"/>
      <c r="BH620" s="328"/>
      <c r="BI620" s="328"/>
      <c r="BJ620" s="328"/>
      <c r="BK620" s="328"/>
      <c r="BL620" s="328"/>
      <c r="BM620" s="328"/>
      <c r="BN620" s="328"/>
      <c r="BO620" s="328"/>
      <c r="BP620" s="328"/>
      <c r="BQ620" s="328"/>
      <c r="BR620" s="328"/>
      <c r="BS620" s="328"/>
      <c r="BT620" s="328"/>
      <c r="BU620" s="332"/>
      <c r="BV620" s="333"/>
      <c r="BW620" s="328"/>
      <c r="BX620" s="328"/>
      <c r="BY620" s="328"/>
      <c r="BZ620" s="328"/>
      <c r="CA620" s="328"/>
    </row>
    <row r="621" spans="1:79" ht="15.75" customHeight="1">
      <c r="A621" s="328"/>
      <c r="B621" s="328"/>
      <c r="C621" s="328"/>
      <c r="D621" s="328"/>
      <c r="E621" s="328"/>
      <c r="F621" s="328"/>
      <c r="G621" s="328"/>
      <c r="H621" s="328"/>
      <c r="I621" s="328"/>
      <c r="J621" s="328"/>
      <c r="K621" s="328"/>
      <c r="L621" s="328"/>
      <c r="M621" s="328"/>
      <c r="N621" s="328"/>
      <c r="O621" s="328"/>
      <c r="P621" s="328"/>
      <c r="Q621" s="328"/>
      <c r="R621" s="328"/>
      <c r="S621" s="328"/>
      <c r="T621" s="328"/>
      <c r="U621" s="328"/>
      <c r="V621" s="328"/>
      <c r="W621" s="328"/>
      <c r="X621" s="328"/>
      <c r="Y621" s="328"/>
      <c r="Z621" s="328"/>
      <c r="AA621" s="328"/>
      <c r="AB621" s="328"/>
      <c r="AC621" s="328"/>
      <c r="AD621" s="328"/>
      <c r="AE621" s="328"/>
      <c r="AF621" s="328"/>
      <c r="AG621" s="328"/>
      <c r="AH621" s="328"/>
      <c r="AI621" s="328"/>
      <c r="AJ621" s="328"/>
      <c r="AK621" s="328"/>
      <c r="AL621" s="328"/>
      <c r="AM621" s="328"/>
      <c r="AN621" s="328"/>
      <c r="AO621" s="328"/>
      <c r="AP621" s="328"/>
      <c r="AQ621" s="328"/>
      <c r="AR621" s="328"/>
      <c r="AS621" s="328"/>
      <c r="AT621" s="328"/>
      <c r="AU621" s="328"/>
      <c r="AV621" s="328"/>
      <c r="AW621" s="328"/>
      <c r="AX621" s="328"/>
      <c r="AY621" s="328"/>
      <c r="AZ621" s="328"/>
      <c r="BA621" s="328"/>
      <c r="BB621" s="328"/>
      <c r="BC621" s="328"/>
      <c r="BD621" s="328"/>
      <c r="BE621" s="328"/>
      <c r="BF621" s="328"/>
      <c r="BG621" s="328"/>
      <c r="BH621" s="328"/>
      <c r="BI621" s="328"/>
      <c r="BJ621" s="328"/>
      <c r="BK621" s="328"/>
      <c r="BL621" s="328"/>
      <c r="BM621" s="328"/>
      <c r="BN621" s="328"/>
      <c r="BO621" s="328"/>
      <c r="BP621" s="328"/>
      <c r="BQ621" s="328"/>
      <c r="BR621" s="328"/>
      <c r="BS621" s="328"/>
      <c r="BT621" s="328"/>
      <c r="BU621" s="332"/>
      <c r="BV621" s="333"/>
      <c r="BW621" s="328"/>
      <c r="BX621" s="328"/>
      <c r="BY621" s="328"/>
      <c r="BZ621" s="328"/>
      <c r="CA621" s="328"/>
    </row>
    <row r="622" spans="1:79" ht="15.75" customHeight="1">
      <c r="A622" s="328"/>
      <c r="B622" s="328"/>
      <c r="C622" s="328"/>
      <c r="D622" s="328"/>
      <c r="E622" s="328"/>
      <c r="F622" s="328"/>
      <c r="G622" s="328"/>
      <c r="H622" s="328"/>
      <c r="I622" s="328"/>
      <c r="J622" s="328"/>
      <c r="K622" s="328"/>
      <c r="L622" s="328"/>
      <c r="M622" s="328"/>
      <c r="N622" s="328"/>
      <c r="O622" s="328"/>
      <c r="P622" s="328"/>
      <c r="Q622" s="328"/>
      <c r="R622" s="328"/>
      <c r="S622" s="328"/>
      <c r="T622" s="328"/>
      <c r="U622" s="328"/>
      <c r="V622" s="328"/>
      <c r="W622" s="328"/>
      <c r="X622" s="328"/>
      <c r="Y622" s="328"/>
      <c r="Z622" s="328"/>
      <c r="AA622" s="328"/>
      <c r="AB622" s="328"/>
      <c r="AC622" s="328"/>
      <c r="AD622" s="328"/>
      <c r="AE622" s="328"/>
      <c r="AF622" s="328"/>
      <c r="AG622" s="328"/>
      <c r="AH622" s="328"/>
      <c r="AI622" s="328"/>
      <c r="AJ622" s="328"/>
      <c r="AK622" s="328"/>
      <c r="AL622" s="328"/>
      <c r="AM622" s="328"/>
      <c r="AN622" s="328"/>
      <c r="AO622" s="328"/>
      <c r="AP622" s="328"/>
      <c r="AQ622" s="328"/>
      <c r="AR622" s="328"/>
      <c r="AS622" s="328"/>
      <c r="AT622" s="328"/>
      <c r="AU622" s="328"/>
      <c r="AV622" s="328"/>
      <c r="AW622" s="328"/>
      <c r="AX622" s="328"/>
      <c r="AY622" s="328"/>
      <c r="AZ622" s="328"/>
      <c r="BA622" s="328"/>
      <c r="BB622" s="328"/>
      <c r="BC622" s="328"/>
      <c r="BD622" s="328"/>
      <c r="BE622" s="328"/>
      <c r="BF622" s="328"/>
      <c r="BG622" s="328"/>
      <c r="BH622" s="328"/>
      <c r="BI622" s="328"/>
      <c r="BJ622" s="328"/>
      <c r="BK622" s="328"/>
      <c r="BL622" s="328"/>
      <c r="BM622" s="328"/>
      <c r="BN622" s="328"/>
      <c r="BO622" s="328"/>
      <c r="BP622" s="328"/>
      <c r="BQ622" s="328"/>
      <c r="BR622" s="328"/>
      <c r="BS622" s="328"/>
      <c r="BT622" s="328"/>
      <c r="BU622" s="332"/>
      <c r="BV622" s="333"/>
      <c r="BW622" s="328"/>
      <c r="BX622" s="328"/>
      <c r="BY622" s="328"/>
      <c r="BZ622" s="328"/>
      <c r="CA622" s="328"/>
    </row>
    <row r="623" spans="1:79" ht="15.75" customHeight="1">
      <c r="A623" s="328"/>
      <c r="B623" s="328"/>
      <c r="C623" s="328"/>
      <c r="D623" s="328"/>
      <c r="E623" s="328"/>
      <c r="F623" s="328"/>
      <c r="G623" s="328"/>
      <c r="H623" s="328"/>
      <c r="I623" s="328"/>
      <c r="J623" s="328"/>
      <c r="K623" s="328"/>
      <c r="L623" s="328"/>
      <c r="M623" s="328"/>
      <c r="N623" s="328"/>
      <c r="O623" s="328"/>
      <c r="P623" s="328"/>
      <c r="Q623" s="328"/>
      <c r="R623" s="328"/>
      <c r="S623" s="328"/>
      <c r="T623" s="328"/>
      <c r="U623" s="328"/>
      <c r="V623" s="328"/>
      <c r="W623" s="328"/>
      <c r="X623" s="328"/>
      <c r="Y623" s="328"/>
      <c r="Z623" s="328"/>
      <c r="AA623" s="328"/>
      <c r="AB623" s="328"/>
      <c r="AC623" s="328"/>
      <c r="AD623" s="328"/>
      <c r="AE623" s="328"/>
      <c r="AF623" s="328"/>
      <c r="AG623" s="328"/>
      <c r="AH623" s="328"/>
      <c r="AI623" s="328"/>
      <c r="AJ623" s="328"/>
      <c r="AK623" s="328"/>
      <c r="AL623" s="328"/>
      <c r="AM623" s="328"/>
      <c r="AN623" s="328"/>
      <c r="AO623" s="328"/>
      <c r="AP623" s="328"/>
      <c r="AQ623" s="328"/>
      <c r="AR623" s="328"/>
      <c r="AS623" s="328"/>
      <c r="AT623" s="328"/>
      <c r="AU623" s="328"/>
      <c r="AV623" s="328"/>
      <c r="AW623" s="328"/>
      <c r="AX623" s="328"/>
      <c r="AY623" s="328"/>
      <c r="AZ623" s="328"/>
      <c r="BA623" s="328"/>
      <c r="BB623" s="328"/>
      <c r="BC623" s="328"/>
      <c r="BD623" s="328"/>
      <c r="BE623" s="328"/>
      <c r="BF623" s="328"/>
      <c r="BG623" s="328"/>
      <c r="BH623" s="328"/>
      <c r="BI623" s="328"/>
      <c r="BJ623" s="328"/>
      <c r="BK623" s="328"/>
      <c r="BL623" s="328"/>
      <c r="BM623" s="328"/>
      <c r="BN623" s="328"/>
      <c r="BO623" s="328"/>
      <c r="BP623" s="328"/>
      <c r="BQ623" s="328"/>
      <c r="BR623" s="328"/>
      <c r="BS623" s="328"/>
      <c r="BT623" s="328"/>
      <c r="BU623" s="332"/>
      <c r="BV623" s="333"/>
      <c r="BW623" s="328"/>
      <c r="BX623" s="328"/>
      <c r="BY623" s="328"/>
      <c r="BZ623" s="328"/>
      <c r="CA623" s="328"/>
    </row>
    <row r="624" spans="1:79" ht="15.75" customHeight="1">
      <c r="A624" s="328"/>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328"/>
      <c r="AF624" s="328"/>
      <c r="AG624" s="328"/>
      <c r="AH624" s="328"/>
      <c r="AI624" s="328"/>
      <c r="AJ624" s="328"/>
      <c r="AK624" s="328"/>
      <c r="AL624" s="328"/>
      <c r="AM624" s="328"/>
      <c r="AN624" s="328"/>
      <c r="AO624" s="328"/>
      <c r="AP624" s="328"/>
      <c r="AQ624" s="328"/>
      <c r="AR624" s="328"/>
      <c r="AS624" s="328"/>
      <c r="AT624" s="328"/>
      <c r="AU624" s="328"/>
      <c r="AV624" s="328"/>
      <c r="AW624" s="328"/>
      <c r="AX624" s="328"/>
      <c r="AY624" s="328"/>
      <c r="AZ624" s="328"/>
      <c r="BA624" s="328"/>
      <c r="BB624" s="328"/>
      <c r="BC624" s="328"/>
      <c r="BD624" s="328"/>
      <c r="BE624" s="328"/>
      <c r="BF624" s="328"/>
      <c r="BG624" s="328"/>
      <c r="BH624" s="328"/>
      <c r="BI624" s="328"/>
      <c r="BJ624" s="328"/>
      <c r="BK624" s="328"/>
      <c r="BL624" s="328"/>
      <c r="BM624" s="328"/>
      <c r="BN624" s="328"/>
      <c r="BO624" s="328"/>
      <c r="BP624" s="328"/>
      <c r="BQ624" s="328"/>
      <c r="BR624" s="328"/>
      <c r="BS624" s="328"/>
      <c r="BT624" s="328"/>
      <c r="BU624" s="332"/>
      <c r="BV624" s="333"/>
      <c r="BW624" s="328"/>
      <c r="BX624" s="328"/>
      <c r="BY624" s="328"/>
      <c r="BZ624" s="328"/>
      <c r="CA624" s="328"/>
    </row>
    <row r="625" spans="1:79" ht="15.75" customHeight="1">
      <c r="A625" s="328"/>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c r="AA625" s="328"/>
      <c r="AB625" s="328"/>
      <c r="AC625" s="328"/>
      <c r="AD625" s="328"/>
      <c r="AE625" s="328"/>
      <c r="AF625" s="328"/>
      <c r="AG625" s="328"/>
      <c r="AH625" s="328"/>
      <c r="AI625" s="328"/>
      <c r="AJ625" s="328"/>
      <c r="AK625" s="328"/>
      <c r="AL625" s="328"/>
      <c r="AM625" s="328"/>
      <c r="AN625" s="328"/>
      <c r="AO625" s="328"/>
      <c r="AP625" s="328"/>
      <c r="AQ625" s="328"/>
      <c r="AR625" s="328"/>
      <c r="AS625" s="328"/>
      <c r="AT625" s="328"/>
      <c r="AU625" s="328"/>
      <c r="AV625" s="328"/>
      <c r="AW625" s="328"/>
      <c r="AX625" s="328"/>
      <c r="AY625" s="328"/>
      <c r="AZ625" s="328"/>
      <c r="BA625" s="328"/>
      <c r="BB625" s="328"/>
      <c r="BC625" s="328"/>
      <c r="BD625" s="328"/>
      <c r="BE625" s="328"/>
      <c r="BF625" s="328"/>
      <c r="BG625" s="328"/>
      <c r="BH625" s="328"/>
      <c r="BI625" s="328"/>
      <c r="BJ625" s="328"/>
      <c r="BK625" s="328"/>
      <c r="BL625" s="328"/>
      <c r="BM625" s="328"/>
      <c r="BN625" s="328"/>
      <c r="BO625" s="328"/>
      <c r="BP625" s="328"/>
      <c r="BQ625" s="328"/>
      <c r="BR625" s="328"/>
      <c r="BS625" s="328"/>
      <c r="BT625" s="328"/>
      <c r="BU625" s="332"/>
      <c r="BV625" s="333"/>
      <c r="BW625" s="328"/>
      <c r="BX625" s="328"/>
      <c r="BY625" s="328"/>
      <c r="BZ625" s="328"/>
      <c r="CA625" s="328"/>
    </row>
    <row r="626" spans="1:79" ht="15.75" customHeight="1">
      <c r="A626" s="328"/>
      <c r="B626" s="328"/>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c r="AA626" s="328"/>
      <c r="AB626" s="328"/>
      <c r="AC626" s="328"/>
      <c r="AD626" s="328"/>
      <c r="AE626" s="328"/>
      <c r="AF626" s="328"/>
      <c r="AG626" s="328"/>
      <c r="AH626" s="328"/>
      <c r="AI626" s="328"/>
      <c r="AJ626" s="328"/>
      <c r="AK626" s="328"/>
      <c r="AL626" s="328"/>
      <c r="AM626" s="328"/>
      <c r="AN626" s="328"/>
      <c r="AO626" s="328"/>
      <c r="AP626" s="328"/>
      <c r="AQ626" s="328"/>
      <c r="AR626" s="328"/>
      <c r="AS626" s="328"/>
      <c r="AT626" s="328"/>
      <c r="AU626" s="328"/>
      <c r="AV626" s="328"/>
      <c r="AW626" s="328"/>
      <c r="AX626" s="328"/>
      <c r="AY626" s="328"/>
      <c r="AZ626" s="328"/>
      <c r="BA626" s="328"/>
      <c r="BB626" s="328"/>
      <c r="BC626" s="328"/>
      <c r="BD626" s="328"/>
      <c r="BE626" s="328"/>
      <c r="BF626" s="328"/>
      <c r="BG626" s="328"/>
      <c r="BH626" s="328"/>
      <c r="BI626" s="328"/>
      <c r="BJ626" s="328"/>
      <c r="BK626" s="328"/>
      <c r="BL626" s="328"/>
      <c r="BM626" s="328"/>
      <c r="BN626" s="328"/>
      <c r="BO626" s="328"/>
      <c r="BP626" s="328"/>
      <c r="BQ626" s="328"/>
      <c r="BR626" s="328"/>
      <c r="BS626" s="328"/>
      <c r="BT626" s="328"/>
      <c r="BU626" s="332"/>
      <c r="BV626" s="333"/>
      <c r="BW626" s="328"/>
      <c r="BX626" s="328"/>
      <c r="BY626" s="328"/>
      <c r="BZ626" s="328"/>
      <c r="CA626" s="328"/>
    </row>
    <row r="627" spans="1:79" ht="15.75" customHeight="1">
      <c r="A627" s="328"/>
      <c r="B627" s="328"/>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c r="BS627" s="328"/>
      <c r="BT627" s="328"/>
      <c r="BU627" s="332"/>
      <c r="BV627" s="333"/>
      <c r="BW627" s="328"/>
      <c r="BX627" s="328"/>
      <c r="BY627" s="328"/>
      <c r="BZ627" s="328"/>
      <c r="CA627" s="328"/>
    </row>
    <row r="628" spans="1:79" ht="15.75" customHeight="1">
      <c r="A628" s="328"/>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c r="BS628" s="328"/>
      <c r="BT628" s="328"/>
      <c r="BU628" s="332"/>
      <c r="BV628" s="333"/>
      <c r="BW628" s="328"/>
      <c r="BX628" s="328"/>
      <c r="BY628" s="328"/>
      <c r="BZ628" s="328"/>
      <c r="CA628" s="328"/>
    </row>
    <row r="629" spans="1:79" ht="15.75" customHeight="1">
      <c r="A629" s="328"/>
      <c r="B629" s="328"/>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c r="BS629" s="328"/>
      <c r="BT629" s="328"/>
      <c r="BU629" s="332"/>
      <c r="BV629" s="333"/>
      <c r="BW629" s="328"/>
      <c r="BX629" s="328"/>
      <c r="BY629" s="328"/>
      <c r="BZ629" s="328"/>
      <c r="CA629" s="328"/>
    </row>
    <row r="630" spans="1:79" ht="15.75" customHeight="1">
      <c r="A630" s="328"/>
      <c r="B630" s="328"/>
      <c r="C630" s="328"/>
      <c r="D630" s="328"/>
      <c r="E630" s="328"/>
      <c r="F630" s="328"/>
      <c r="G630" s="328"/>
      <c r="H630" s="328"/>
      <c r="I630" s="328"/>
      <c r="J630" s="328"/>
      <c r="K630" s="328"/>
      <c r="L630" s="328"/>
      <c r="M630" s="328"/>
      <c r="N630" s="328"/>
      <c r="O630" s="328"/>
      <c r="P630" s="328"/>
      <c r="Q630" s="328"/>
      <c r="R630" s="328"/>
      <c r="S630" s="328"/>
      <c r="T630" s="328"/>
      <c r="U630" s="328"/>
      <c r="V630" s="328"/>
      <c r="W630" s="328"/>
      <c r="X630" s="328"/>
      <c r="Y630" s="328"/>
      <c r="Z630" s="328"/>
      <c r="AA630" s="328"/>
      <c r="AB630" s="328"/>
      <c r="AC630" s="328"/>
      <c r="AD630" s="328"/>
      <c r="AE630" s="328"/>
      <c r="AF630" s="328"/>
      <c r="AG630" s="328"/>
      <c r="AH630" s="328"/>
      <c r="AI630" s="328"/>
      <c r="AJ630" s="328"/>
      <c r="AK630" s="328"/>
      <c r="AL630" s="328"/>
      <c r="AM630" s="328"/>
      <c r="AN630" s="328"/>
      <c r="AO630" s="328"/>
      <c r="AP630" s="328"/>
      <c r="AQ630" s="328"/>
      <c r="AR630" s="328"/>
      <c r="AS630" s="328"/>
      <c r="AT630" s="328"/>
      <c r="AU630" s="328"/>
      <c r="AV630" s="328"/>
      <c r="AW630" s="328"/>
      <c r="AX630" s="328"/>
      <c r="AY630" s="328"/>
      <c r="AZ630" s="328"/>
      <c r="BA630" s="328"/>
      <c r="BB630" s="328"/>
      <c r="BC630" s="328"/>
      <c r="BD630" s="328"/>
      <c r="BE630" s="328"/>
      <c r="BF630" s="328"/>
      <c r="BG630" s="328"/>
      <c r="BH630" s="328"/>
      <c r="BI630" s="328"/>
      <c r="BJ630" s="328"/>
      <c r="BK630" s="328"/>
      <c r="BL630" s="328"/>
      <c r="BM630" s="328"/>
      <c r="BN630" s="328"/>
      <c r="BO630" s="328"/>
      <c r="BP630" s="328"/>
      <c r="BQ630" s="328"/>
      <c r="BR630" s="328"/>
      <c r="BS630" s="328"/>
      <c r="BT630" s="328"/>
      <c r="BU630" s="332"/>
      <c r="BV630" s="333"/>
      <c r="BW630" s="328"/>
      <c r="BX630" s="328"/>
      <c r="BY630" s="328"/>
      <c r="BZ630" s="328"/>
      <c r="CA630" s="328"/>
    </row>
    <row r="631" spans="1:79" ht="15.75" customHeight="1">
      <c r="A631" s="328"/>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328"/>
      <c r="AE631" s="328"/>
      <c r="AF631" s="328"/>
      <c r="AG631" s="328"/>
      <c r="AH631" s="328"/>
      <c r="AI631" s="328"/>
      <c r="AJ631" s="328"/>
      <c r="AK631" s="328"/>
      <c r="AL631" s="328"/>
      <c r="AM631" s="328"/>
      <c r="AN631" s="328"/>
      <c r="AO631" s="328"/>
      <c r="AP631" s="328"/>
      <c r="AQ631" s="328"/>
      <c r="AR631" s="328"/>
      <c r="AS631" s="328"/>
      <c r="AT631" s="328"/>
      <c r="AU631" s="328"/>
      <c r="AV631" s="328"/>
      <c r="AW631" s="328"/>
      <c r="AX631" s="328"/>
      <c r="AY631" s="328"/>
      <c r="AZ631" s="328"/>
      <c r="BA631" s="328"/>
      <c r="BB631" s="328"/>
      <c r="BC631" s="328"/>
      <c r="BD631" s="328"/>
      <c r="BE631" s="328"/>
      <c r="BF631" s="328"/>
      <c r="BG631" s="328"/>
      <c r="BH631" s="328"/>
      <c r="BI631" s="328"/>
      <c r="BJ631" s="328"/>
      <c r="BK631" s="328"/>
      <c r="BL631" s="328"/>
      <c r="BM631" s="328"/>
      <c r="BN631" s="328"/>
      <c r="BO631" s="328"/>
      <c r="BP631" s="328"/>
      <c r="BQ631" s="328"/>
      <c r="BR631" s="328"/>
      <c r="BS631" s="328"/>
      <c r="BT631" s="328"/>
      <c r="BU631" s="332"/>
      <c r="BV631" s="333"/>
      <c r="BW631" s="328"/>
      <c r="BX631" s="328"/>
      <c r="BY631" s="328"/>
      <c r="BZ631" s="328"/>
      <c r="CA631" s="328"/>
    </row>
    <row r="632" spans="1:79" ht="15.75" customHeight="1">
      <c r="A632" s="328"/>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328"/>
      <c r="AF632" s="328"/>
      <c r="AG632" s="328"/>
      <c r="AH632" s="328"/>
      <c r="AI632" s="328"/>
      <c r="AJ632" s="328"/>
      <c r="AK632" s="328"/>
      <c r="AL632" s="328"/>
      <c r="AM632" s="328"/>
      <c r="AN632" s="328"/>
      <c r="AO632" s="328"/>
      <c r="AP632" s="328"/>
      <c r="AQ632" s="328"/>
      <c r="AR632" s="328"/>
      <c r="AS632" s="328"/>
      <c r="AT632" s="328"/>
      <c r="AU632" s="328"/>
      <c r="AV632" s="328"/>
      <c r="AW632" s="328"/>
      <c r="AX632" s="328"/>
      <c r="AY632" s="328"/>
      <c r="AZ632" s="328"/>
      <c r="BA632" s="328"/>
      <c r="BB632" s="328"/>
      <c r="BC632" s="328"/>
      <c r="BD632" s="328"/>
      <c r="BE632" s="328"/>
      <c r="BF632" s="328"/>
      <c r="BG632" s="328"/>
      <c r="BH632" s="328"/>
      <c r="BI632" s="328"/>
      <c r="BJ632" s="328"/>
      <c r="BK632" s="328"/>
      <c r="BL632" s="328"/>
      <c r="BM632" s="328"/>
      <c r="BN632" s="328"/>
      <c r="BO632" s="328"/>
      <c r="BP632" s="328"/>
      <c r="BQ632" s="328"/>
      <c r="BR632" s="328"/>
      <c r="BS632" s="328"/>
      <c r="BT632" s="328"/>
      <c r="BU632" s="332"/>
      <c r="BV632" s="333"/>
      <c r="BW632" s="328"/>
      <c r="BX632" s="328"/>
      <c r="BY632" s="328"/>
      <c r="BZ632" s="328"/>
      <c r="CA632" s="328"/>
    </row>
    <row r="633" spans="1:79" ht="15.75" customHeight="1">
      <c r="A633" s="328"/>
      <c r="B633" s="328"/>
      <c r="C633" s="328"/>
      <c r="D633" s="328"/>
      <c r="E633" s="328"/>
      <c r="F633" s="328"/>
      <c r="G633" s="328"/>
      <c r="H633" s="328"/>
      <c r="I633" s="328"/>
      <c r="J633" s="328"/>
      <c r="K633" s="328"/>
      <c r="L633" s="328"/>
      <c r="M633" s="328"/>
      <c r="N633" s="328"/>
      <c r="O633" s="328"/>
      <c r="P633" s="328"/>
      <c r="Q633" s="328"/>
      <c r="R633" s="328"/>
      <c r="S633" s="328"/>
      <c r="T633" s="328"/>
      <c r="U633" s="328"/>
      <c r="V633" s="328"/>
      <c r="W633" s="328"/>
      <c r="X633" s="328"/>
      <c r="Y633" s="328"/>
      <c r="Z633" s="328"/>
      <c r="AA633" s="328"/>
      <c r="AB633" s="328"/>
      <c r="AC633" s="328"/>
      <c r="AD633" s="328"/>
      <c r="AE633" s="328"/>
      <c r="AF633" s="328"/>
      <c r="AG633" s="328"/>
      <c r="AH633" s="328"/>
      <c r="AI633" s="328"/>
      <c r="AJ633" s="328"/>
      <c r="AK633" s="328"/>
      <c r="AL633" s="328"/>
      <c r="AM633" s="328"/>
      <c r="AN633" s="328"/>
      <c r="AO633" s="328"/>
      <c r="AP633" s="328"/>
      <c r="AQ633" s="328"/>
      <c r="AR633" s="328"/>
      <c r="AS633" s="328"/>
      <c r="AT633" s="328"/>
      <c r="AU633" s="328"/>
      <c r="AV633" s="328"/>
      <c r="AW633" s="328"/>
      <c r="AX633" s="328"/>
      <c r="AY633" s="328"/>
      <c r="AZ633" s="328"/>
      <c r="BA633" s="328"/>
      <c r="BB633" s="328"/>
      <c r="BC633" s="328"/>
      <c r="BD633" s="328"/>
      <c r="BE633" s="328"/>
      <c r="BF633" s="328"/>
      <c r="BG633" s="328"/>
      <c r="BH633" s="328"/>
      <c r="BI633" s="328"/>
      <c r="BJ633" s="328"/>
      <c r="BK633" s="328"/>
      <c r="BL633" s="328"/>
      <c r="BM633" s="328"/>
      <c r="BN633" s="328"/>
      <c r="BO633" s="328"/>
      <c r="BP633" s="328"/>
      <c r="BQ633" s="328"/>
      <c r="BR633" s="328"/>
      <c r="BS633" s="328"/>
      <c r="BT633" s="328"/>
      <c r="BU633" s="332"/>
      <c r="BV633" s="333"/>
      <c r="BW633" s="328"/>
      <c r="BX633" s="328"/>
      <c r="BY633" s="328"/>
      <c r="BZ633" s="328"/>
      <c r="CA633" s="328"/>
    </row>
    <row r="634" spans="1:79" ht="15.75" customHeight="1">
      <c r="A634" s="328"/>
      <c r="B634" s="328"/>
      <c r="C634" s="328"/>
      <c r="D634" s="328"/>
      <c r="E634" s="328"/>
      <c r="F634" s="328"/>
      <c r="G634" s="328"/>
      <c r="H634" s="328"/>
      <c r="I634" s="328"/>
      <c r="J634" s="328"/>
      <c r="K634" s="328"/>
      <c r="L634" s="328"/>
      <c r="M634" s="328"/>
      <c r="N634" s="328"/>
      <c r="O634" s="328"/>
      <c r="P634" s="328"/>
      <c r="Q634" s="328"/>
      <c r="R634" s="328"/>
      <c r="S634" s="328"/>
      <c r="T634" s="328"/>
      <c r="U634" s="328"/>
      <c r="V634" s="328"/>
      <c r="W634" s="328"/>
      <c r="X634" s="328"/>
      <c r="Y634" s="328"/>
      <c r="Z634" s="328"/>
      <c r="AA634" s="328"/>
      <c r="AB634" s="328"/>
      <c r="AC634" s="328"/>
      <c r="AD634" s="328"/>
      <c r="AE634" s="328"/>
      <c r="AF634" s="328"/>
      <c r="AG634" s="328"/>
      <c r="AH634" s="328"/>
      <c r="AI634" s="328"/>
      <c r="AJ634" s="328"/>
      <c r="AK634" s="328"/>
      <c r="AL634" s="328"/>
      <c r="AM634" s="328"/>
      <c r="AN634" s="328"/>
      <c r="AO634" s="328"/>
      <c r="AP634" s="328"/>
      <c r="AQ634" s="328"/>
      <c r="AR634" s="328"/>
      <c r="AS634" s="328"/>
      <c r="AT634" s="328"/>
      <c r="AU634" s="328"/>
      <c r="AV634" s="328"/>
      <c r="AW634" s="328"/>
      <c r="AX634" s="328"/>
      <c r="AY634" s="328"/>
      <c r="AZ634" s="328"/>
      <c r="BA634" s="328"/>
      <c r="BB634" s="328"/>
      <c r="BC634" s="328"/>
      <c r="BD634" s="328"/>
      <c r="BE634" s="328"/>
      <c r="BF634" s="328"/>
      <c r="BG634" s="328"/>
      <c r="BH634" s="328"/>
      <c r="BI634" s="328"/>
      <c r="BJ634" s="328"/>
      <c r="BK634" s="328"/>
      <c r="BL634" s="328"/>
      <c r="BM634" s="328"/>
      <c r="BN634" s="328"/>
      <c r="BO634" s="328"/>
      <c r="BP634" s="328"/>
      <c r="BQ634" s="328"/>
      <c r="BR634" s="328"/>
      <c r="BS634" s="328"/>
      <c r="BT634" s="328"/>
      <c r="BU634" s="332"/>
      <c r="BV634" s="333"/>
      <c r="BW634" s="328"/>
      <c r="BX634" s="328"/>
      <c r="BY634" s="328"/>
      <c r="BZ634" s="328"/>
      <c r="CA634" s="328"/>
    </row>
    <row r="635" spans="1:79" ht="15.75" customHeight="1">
      <c r="A635" s="328"/>
      <c r="B635" s="328"/>
      <c r="C635" s="328"/>
      <c r="D635" s="328"/>
      <c r="E635" s="328"/>
      <c r="F635" s="328"/>
      <c r="G635" s="328"/>
      <c r="H635" s="328"/>
      <c r="I635" s="328"/>
      <c r="J635" s="328"/>
      <c r="K635" s="328"/>
      <c r="L635" s="328"/>
      <c r="M635" s="328"/>
      <c r="N635" s="328"/>
      <c r="O635" s="328"/>
      <c r="P635" s="328"/>
      <c r="Q635" s="328"/>
      <c r="R635" s="328"/>
      <c r="S635" s="328"/>
      <c r="T635" s="328"/>
      <c r="U635" s="328"/>
      <c r="V635" s="328"/>
      <c r="W635" s="328"/>
      <c r="X635" s="328"/>
      <c r="Y635" s="328"/>
      <c r="Z635" s="328"/>
      <c r="AA635" s="328"/>
      <c r="AB635" s="328"/>
      <c r="AC635" s="328"/>
      <c r="AD635" s="328"/>
      <c r="AE635" s="328"/>
      <c r="AF635" s="328"/>
      <c r="AG635" s="328"/>
      <c r="AH635" s="328"/>
      <c r="AI635" s="328"/>
      <c r="AJ635" s="328"/>
      <c r="AK635" s="328"/>
      <c r="AL635" s="328"/>
      <c r="AM635" s="328"/>
      <c r="AN635" s="328"/>
      <c r="AO635" s="328"/>
      <c r="AP635" s="328"/>
      <c r="AQ635" s="328"/>
      <c r="AR635" s="328"/>
      <c r="AS635" s="328"/>
      <c r="AT635" s="328"/>
      <c r="AU635" s="328"/>
      <c r="AV635" s="328"/>
      <c r="AW635" s="328"/>
      <c r="AX635" s="328"/>
      <c r="AY635" s="328"/>
      <c r="AZ635" s="328"/>
      <c r="BA635" s="328"/>
      <c r="BB635" s="328"/>
      <c r="BC635" s="328"/>
      <c r="BD635" s="328"/>
      <c r="BE635" s="328"/>
      <c r="BF635" s="328"/>
      <c r="BG635" s="328"/>
      <c r="BH635" s="328"/>
      <c r="BI635" s="328"/>
      <c r="BJ635" s="328"/>
      <c r="BK635" s="328"/>
      <c r="BL635" s="328"/>
      <c r="BM635" s="328"/>
      <c r="BN635" s="328"/>
      <c r="BO635" s="328"/>
      <c r="BP635" s="328"/>
      <c r="BQ635" s="328"/>
      <c r="BR635" s="328"/>
      <c r="BS635" s="328"/>
      <c r="BT635" s="328"/>
      <c r="BU635" s="332"/>
      <c r="BV635" s="333"/>
      <c r="BW635" s="328"/>
      <c r="BX635" s="328"/>
      <c r="BY635" s="328"/>
      <c r="BZ635" s="328"/>
      <c r="CA635" s="328"/>
    </row>
    <row r="636" spans="1:79" ht="15.75" customHeight="1">
      <c r="A636" s="328"/>
      <c r="B636" s="328"/>
      <c r="C636" s="328"/>
      <c r="D636" s="328"/>
      <c r="E636" s="328"/>
      <c r="F636" s="328"/>
      <c r="G636" s="328"/>
      <c r="H636" s="328"/>
      <c r="I636" s="328"/>
      <c r="J636" s="328"/>
      <c r="K636" s="328"/>
      <c r="L636" s="328"/>
      <c r="M636" s="328"/>
      <c r="N636" s="328"/>
      <c r="O636" s="328"/>
      <c r="P636" s="328"/>
      <c r="Q636" s="328"/>
      <c r="R636" s="328"/>
      <c r="S636" s="328"/>
      <c r="T636" s="328"/>
      <c r="U636" s="328"/>
      <c r="V636" s="328"/>
      <c r="W636" s="328"/>
      <c r="X636" s="328"/>
      <c r="Y636" s="328"/>
      <c r="Z636" s="328"/>
      <c r="AA636" s="328"/>
      <c r="AB636" s="328"/>
      <c r="AC636" s="328"/>
      <c r="AD636" s="328"/>
      <c r="AE636" s="328"/>
      <c r="AF636" s="328"/>
      <c r="AG636" s="328"/>
      <c r="AH636" s="328"/>
      <c r="AI636" s="328"/>
      <c r="AJ636" s="328"/>
      <c r="AK636" s="328"/>
      <c r="AL636" s="328"/>
      <c r="AM636" s="328"/>
      <c r="AN636" s="328"/>
      <c r="AO636" s="328"/>
      <c r="AP636" s="328"/>
      <c r="AQ636" s="328"/>
      <c r="AR636" s="328"/>
      <c r="AS636" s="328"/>
      <c r="AT636" s="328"/>
      <c r="AU636" s="328"/>
      <c r="AV636" s="328"/>
      <c r="AW636" s="328"/>
      <c r="AX636" s="328"/>
      <c r="AY636" s="328"/>
      <c r="AZ636" s="328"/>
      <c r="BA636" s="328"/>
      <c r="BB636" s="328"/>
      <c r="BC636" s="328"/>
      <c r="BD636" s="328"/>
      <c r="BE636" s="328"/>
      <c r="BF636" s="328"/>
      <c r="BG636" s="328"/>
      <c r="BH636" s="328"/>
      <c r="BI636" s="328"/>
      <c r="BJ636" s="328"/>
      <c r="BK636" s="328"/>
      <c r="BL636" s="328"/>
      <c r="BM636" s="328"/>
      <c r="BN636" s="328"/>
      <c r="BO636" s="328"/>
      <c r="BP636" s="328"/>
      <c r="BQ636" s="328"/>
      <c r="BR636" s="328"/>
      <c r="BS636" s="328"/>
      <c r="BT636" s="328"/>
      <c r="BU636" s="332"/>
      <c r="BV636" s="333"/>
      <c r="BW636" s="328"/>
      <c r="BX636" s="328"/>
      <c r="BY636" s="328"/>
      <c r="BZ636" s="328"/>
      <c r="CA636" s="328"/>
    </row>
    <row r="637" spans="1:79" ht="15.75" customHeight="1">
      <c r="A637" s="328"/>
      <c r="B637" s="328"/>
      <c r="C637" s="328"/>
      <c r="D637" s="328"/>
      <c r="E637" s="328"/>
      <c r="F637" s="328"/>
      <c r="G637" s="328"/>
      <c r="H637" s="328"/>
      <c r="I637" s="328"/>
      <c r="J637" s="328"/>
      <c r="K637" s="328"/>
      <c r="L637" s="328"/>
      <c r="M637" s="328"/>
      <c r="N637" s="328"/>
      <c r="O637" s="328"/>
      <c r="P637" s="328"/>
      <c r="Q637" s="328"/>
      <c r="R637" s="328"/>
      <c r="S637" s="328"/>
      <c r="T637" s="328"/>
      <c r="U637" s="328"/>
      <c r="V637" s="328"/>
      <c r="W637" s="328"/>
      <c r="X637" s="328"/>
      <c r="Y637" s="328"/>
      <c r="Z637" s="328"/>
      <c r="AA637" s="328"/>
      <c r="AB637" s="328"/>
      <c r="AC637" s="328"/>
      <c r="AD637" s="328"/>
      <c r="AE637" s="328"/>
      <c r="AF637" s="328"/>
      <c r="AG637" s="328"/>
      <c r="AH637" s="328"/>
      <c r="AI637" s="328"/>
      <c r="AJ637" s="328"/>
      <c r="AK637" s="328"/>
      <c r="AL637" s="328"/>
      <c r="AM637" s="328"/>
      <c r="AN637" s="328"/>
      <c r="AO637" s="328"/>
      <c r="AP637" s="328"/>
      <c r="AQ637" s="328"/>
      <c r="AR637" s="328"/>
      <c r="AS637" s="328"/>
      <c r="AT637" s="328"/>
      <c r="AU637" s="328"/>
      <c r="AV637" s="328"/>
      <c r="AW637" s="328"/>
      <c r="AX637" s="328"/>
      <c r="AY637" s="328"/>
      <c r="AZ637" s="328"/>
      <c r="BA637" s="328"/>
      <c r="BB637" s="328"/>
      <c r="BC637" s="328"/>
      <c r="BD637" s="328"/>
      <c r="BE637" s="328"/>
      <c r="BF637" s="328"/>
      <c r="BG637" s="328"/>
      <c r="BH637" s="328"/>
      <c r="BI637" s="328"/>
      <c r="BJ637" s="328"/>
      <c r="BK637" s="328"/>
      <c r="BL637" s="328"/>
      <c r="BM637" s="328"/>
      <c r="BN637" s="328"/>
      <c r="BO637" s="328"/>
      <c r="BP637" s="328"/>
      <c r="BQ637" s="328"/>
      <c r="BR637" s="328"/>
      <c r="BS637" s="328"/>
      <c r="BT637" s="328"/>
      <c r="BU637" s="332"/>
      <c r="BV637" s="333"/>
      <c r="BW637" s="328"/>
      <c r="BX637" s="328"/>
      <c r="BY637" s="328"/>
      <c r="BZ637" s="328"/>
      <c r="CA637" s="328"/>
    </row>
    <row r="638" spans="1:79" ht="15.75" customHeight="1">
      <c r="A638" s="328"/>
      <c r="B638" s="328"/>
      <c r="C638" s="328"/>
      <c r="D638" s="328"/>
      <c r="E638" s="328"/>
      <c r="F638" s="328"/>
      <c r="G638" s="328"/>
      <c r="H638" s="328"/>
      <c r="I638" s="328"/>
      <c r="J638" s="328"/>
      <c r="K638" s="328"/>
      <c r="L638" s="328"/>
      <c r="M638" s="328"/>
      <c r="N638" s="328"/>
      <c r="O638" s="328"/>
      <c r="P638" s="328"/>
      <c r="Q638" s="328"/>
      <c r="R638" s="328"/>
      <c r="S638" s="328"/>
      <c r="T638" s="328"/>
      <c r="U638" s="328"/>
      <c r="V638" s="328"/>
      <c r="W638" s="328"/>
      <c r="X638" s="328"/>
      <c r="Y638" s="328"/>
      <c r="Z638" s="328"/>
      <c r="AA638" s="328"/>
      <c r="AB638" s="328"/>
      <c r="AC638" s="328"/>
      <c r="AD638" s="328"/>
      <c r="AE638" s="328"/>
      <c r="AF638" s="328"/>
      <c r="AG638" s="328"/>
      <c r="AH638" s="328"/>
      <c r="AI638" s="328"/>
      <c r="AJ638" s="328"/>
      <c r="AK638" s="328"/>
      <c r="AL638" s="328"/>
      <c r="AM638" s="328"/>
      <c r="AN638" s="328"/>
      <c r="AO638" s="328"/>
      <c r="AP638" s="328"/>
      <c r="AQ638" s="328"/>
      <c r="AR638" s="328"/>
      <c r="AS638" s="328"/>
      <c r="AT638" s="328"/>
      <c r="AU638" s="328"/>
      <c r="AV638" s="328"/>
      <c r="AW638" s="328"/>
      <c r="AX638" s="328"/>
      <c r="AY638" s="328"/>
      <c r="AZ638" s="328"/>
      <c r="BA638" s="328"/>
      <c r="BB638" s="328"/>
      <c r="BC638" s="328"/>
      <c r="BD638" s="328"/>
      <c r="BE638" s="328"/>
      <c r="BF638" s="328"/>
      <c r="BG638" s="328"/>
      <c r="BH638" s="328"/>
      <c r="BI638" s="328"/>
      <c r="BJ638" s="328"/>
      <c r="BK638" s="328"/>
      <c r="BL638" s="328"/>
      <c r="BM638" s="328"/>
      <c r="BN638" s="328"/>
      <c r="BO638" s="328"/>
      <c r="BP638" s="328"/>
      <c r="BQ638" s="328"/>
      <c r="BR638" s="328"/>
      <c r="BS638" s="328"/>
      <c r="BT638" s="328"/>
      <c r="BU638" s="332"/>
      <c r="BV638" s="333"/>
      <c r="BW638" s="328"/>
      <c r="BX638" s="328"/>
      <c r="BY638" s="328"/>
      <c r="BZ638" s="328"/>
      <c r="CA638" s="328"/>
    </row>
    <row r="639" spans="1:79" ht="15.75" customHeight="1">
      <c r="A639" s="328"/>
      <c r="B639" s="328"/>
      <c r="C639" s="328"/>
      <c r="D639" s="328"/>
      <c r="E639" s="328"/>
      <c r="F639" s="328"/>
      <c r="G639" s="328"/>
      <c r="H639" s="328"/>
      <c r="I639" s="328"/>
      <c r="J639" s="328"/>
      <c r="K639" s="328"/>
      <c r="L639" s="328"/>
      <c r="M639" s="328"/>
      <c r="N639" s="328"/>
      <c r="O639" s="328"/>
      <c r="P639" s="328"/>
      <c r="Q639" s="328"/>
      <c r="R639" s="328"/>
      <c r="S639" s="328"/>
      <c r="T639" s="328"/>
      <c r="U639" s="328"/>
      <c r="V639" s="328"/>
      <c r="W639" s="328"/>
      <c r="X639" s="328"/>
      <c r="Y639" s="328"/>
      <c r="Z639" s="328"/>
      <c r="AA639" s="328"/>
      <c r="AB639" s="328"/>
      <c r="AC639" s="328"/>
      <c r="AD639" s="328"/>
      <c r="AE639" s="328"/>
      <c r="AF639" s="328"/>
      <c r="AG639" s="328"/>
      <c r="AH639" s="328"/>
      <c r="AI639" s="328"/>
      <c r="AJ639" s="328"/>
      <c r="AK639" s="328"/>
      <c r="AL639" s="328"/>
      <c r="AM639" s="328"/>
      <c r="AN639" s="328"/>
      <c r="AO639" s="328"/>
      <c r="AP639" s="328"/>
      <c r="AQ639" s="328"/>
      <c r="AR639" s="328"/>
      <c r="AS639" s="328"/>
      <c r="AT639" s="328"/>
      <c r="AU639" s="328"/>
      <c r="AV639" s="328"/>
      <c r="AW639" s="328"/>
      <c r="AX639" s="328"/>
      <c r="AY639" s="328"/>
      <c r="AZ639" s="328"/>
      <c r="BA639" s="328"/>
      <c r="BB639" s="328"/>
      <c r="BC639" s="328"/>
      <c r="BD639" s="328"/>
      <c r="BE639" s="328"/>
      <c r="BF639" s="328"/>
      <c r="BG639" s="328"/>
      <c r="BH639" s="328"/>
      <c r="BI639" s="328"/>
      <c r="BJ639" s="328"/>
      <c r="BK639" s="328"/>
      <c r="BL639" s="328"/>
      <c r="BM639" s="328"/>
      <c r="BN639" s="328"/>
      <c r="BO639" s="328"/>
      <c r="BP639" s="328"/>
      <c r="BQ639" s="328"/>
      <c r="BR639" s="328"/>
      <c r="BS639" s="328"/>
      <c r="BT639" s="328"/>
      <c r="BU639" s="332"/>
      <c r="BV639" s="333"/>
      <c r="BW639" s="328"/>
      <c r="BX639" s="328"/>
      <c r="BY639" s="328"/>
      <c r="BZ639" s="328"/>
      <c r="CA639" s="328"/>
    </row>
    <row r="640" spans="1:79" ht="15.75" customHeight="1">
      <c r="A640" s="328"/>
      <c r="B640" s="328"/>
      <c r="C640" s="328"/>
      <c r="D640" s="328"/>
      <c r="E640" s="328"/>
      <c r="F640" s="328"/>
      <c r="G640" s="328"/>
      <c r="H640" s="328"/>
      <c r="I640" s="328"/>
      <c r="J640" s="328"/>
      <c r="K640" s="328"/>
      <c r="L640" s="328"/>
      <c r="M640" s="328"/>
      <c r="N640" s="328"/>
      <c r="O640" s="328"/>
      <c r="P640" s="328"/>
      <c r="Q640" s="328"/>
      <c r="R640" s="328"/>
      <c r="S640" s="328"/>
      <c r="T640" s="328"/>
      <c r="U640" s="328"/>
      <c r="V640" s="328"/>
      <c r="W640" s="328"/>
      <c r="X640" s="328"/>
      <c r="Y640" s="328"/>
      <c r="Z640" s="328"/>
      <c r="AA640" s="328"/>
      <c r="AB640" s="328"/>
      <c r="AC640" s="328"/>
      <c r="AD640" s="328"/>
      <c r="AE640" s="328"/>
      <c r="AF640" s="328"/>
      <c r="AG640" s="328"/>
      <c r="AH640" s="328"/>
      <c r="AI640" s="328"/>
      <c r="AJ640" s="328"/>
      <c r="AK640" s="328"/>
      <c r="AL640" s="328"/>
      <c r="AM640" s="328"/>
      <c r="AN640" s="328"/>
      <c r="AO640" s="328"/>
      <c r="AP640" s="328"/>
      <c r="AQ640" s="328"/>
      <c r="AR640" s="328"/>
      <c r="AS640" s="328"/>
      <c r="AT640" s="328"/>
      <c r="AU640" s="328"/>
      <c r="AV640" s="328"/>
      <c r="AW640" s="328"/>
      <c r="AX640" s="328"/>
      <c r="AY640" s="328"/>
      <c r="AZ640" s="328"/>
      <c r="BA640" s="328"/>
      <c r="BB640" s="328"/>
      <c r="BC640" s="328"/>
      <c r="BD640" s="328"/>
      <c r="BE640" s="328"/>
      <c r="BF640" s="328"/>
      <c r="BG640" s="328"/>
      <c r="BH640" s="328"/>
      <c r="BI640" s="328"/>
      <c r="BJ640" s="328"/>
      <c r="BK640" s="328"/>
      <c r="BL640" s="328"/>
      <c r="BM640" s="328"/>
      <c r="BN640" s="328"/>
      <c r="BO640" s="328"/>
      <c r="BP640" s="328"/>
      <c r="BQ640" s="328"/>
      <c r="BR640" s="328"/>
      <c r="BS640" s="328"/>
      <c r="BT640" s="328"/>
      <c r="BU640" s="332"/>
      <c r="BV640" s="333"/>
      <c r="BW640" s="328"/>
      <c r="BX640" s="328"/>
      <c r="BY640" s="328"/>
      <c r="BZ640" s="328"/>
      <c r="CA640" s="328"/>
    </row>
    <row r="641" spans="1:79" ht="15.75" customHeight="1">
      <c r="A641" s="328"/>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328"/>
      <c r="AF641" s="328"/>
      <c r="AG641" s="328"/>
      <c r="AH641" s="328"/>
      <c r="AI641" s="328"/>
      <c r="AJ641" s="328"/>
      <c r="AK641" s="328"/>
      <c r="AL641" s="328"/>
      <c r="AM641" s="328"/>
      <c r="AN641" s="328"/>
      <c r="AO641" s="328"/>
      <c r="AP641" s="328"/>
      <c r="AQ641" s="328"/>
      <c r="AR641" s="328"/>
      <c r="AS641" s="328"/>
      <c r="AT641" s="328"/>
      <c r="AU641" s="328"/>
      <c r="AV641" s="328"/>
      <c r="AW641" s="328"/>
      <c r="AX641" s="328"/>
      <c r="AY641" s="328"/>
      <c r="AZ641" s="328"/>
      <c r="BA641" s="328"/>
      <c r="BB641" s="328"/>
      <c r="BC641" s="328"/>
      <c r="BD641" s="328"/>
      <c r="BE641" s="328"/>
      <c r="BF641" s="328"/>
      <c r="BG641" s="328"/>
      <c r="BH641" s="328"/>
      <c r="BI641" s="328"/>
      <c r="BJ641" s="328"/>
      <c r="BK641" s="328"/>
      <c r="BL641" s="328"/>
      <c r="BM641" s="328"/>
      <c r="BN641" s="328"/>
      <c r="BO641" s="328"/>
      <c r="BP641" s="328"/>
      <c r="BQ641" s="328"/>
      <c r="BR641" s="328"/>
      <c r="BS641" s="328"/>
      <c r="BT641" s="328"/>
      <c r="BU641" s="332"/>
      <c r="BV641" s="333"/>
      <c r="BW641" s="328"/>
      <c r="BX641" s="328"/>
      <c r="BY641" s="328"/>
      <c r="BZ641" s="328"/>
      <c r="CA641" s="328"/>
    </row>
    <row r="642" spans="1:79" ht="15.75" customHeight="1">
      <c r="A642" s="328"/>
      <c r="B642" s="328"/>
      <c r="C642" s="328"/>
      <c r="D642" s="328"/>
      <c r="E642" s="328"/>
      <c r="F642" s="328"/>
      <c r="G642" s="328"/>
      <c r="H642" s="328"/>
      <c r="I642" s="328"/>
      <c r="J642" s="328"/>
      <c r="K642" s="328"/>
      <c r="L642" s="328"/>
      <c r="M642" s="328"/>
      <c r="N642" s="328"/>
      <c r="O642" s="328"/>
      <c r="P642" s="328"/>
      <c r="Q642" s="328"/>
      <c r="R642" s="328"/>
      <c r="S642" s="328"/>
      <c r="T642" s="328"/>
      <c r="U642" s="328"/>
      <c r="V642" s="328"/>
      <c r="W642" s="328"/>
      <c r="X642" s="328"/>
      <c r="Y642" s="328"/>
      <c r="Z642" s="328"/>
      <c r="AA642" s="328"/>
      <c r="AB642" s="328"/>
      <c r="AC642" s="328"/>
      <c r="AD642" s="328"/>
      <c r="AE642" s="328"/>
      <c r="AF642" s="328"/>
      <c r="AG642" s="328"/>
      <c r="AH642" s="328"/>
      <c r="AI642" s="328"/>
      <c r="AJ642" s="328"/>
      <c r="AK642" s="328"/>
      <c r="AL642" s="328"/>
      <c r="AM642" s="328"/>
      <c r="AN642" s="328"/>
      <c r="AO642" s="328"/>
      <c r="AP642" s="328"/>
      <c r="AQ642" s="328"/>
      <c r="AR642" s="328"/>
      <c r="AS642" s="328"/>
      <c r="AT642" s="328"/>
      <c r="AU642" s="328"/>
      <c r="AV642" s="328"/>
      <c r="AW642" s="328"/>
      <c r="AX642" s="328"/>
      <c r="AY642" s="328"/>
      <c r="AZ642" s="328"/>
      <c r="BA642" s="328"/>
      <c r="BB642" s="328"/>
      <c r="BC642" s="328"/>
      <c r="BD642" s="328"/>
      <c r="BE642" s="328"/>
      <c r="BF642" s="328"/>
      <c r="BG642" s="328"/>
      <c r="BH642" s="328"/>
      <c r="BI642" s="328"/>
      <c r="BJ642" s="328"/>
      <c r="BK642" s="328"/>
      <c r="BL642" s="328"/>
      <c r="BM642" s="328"/>
      <c r="BN642" s="328"/>
      <c r="BO642" s="328"/>
      <c r="BP642" s="328"/>
      <c r="BQ642" s="328"/>
      <c r="BR642" s="328"/>
      <c r="BS642" s="328"/>
      <c r="BT642" s="328"/>
      <c r="BU642" s="332"/>
      <c r="BV642" s="333"/>
      <c r="BW642" s="328"/>
      <c r="BX642" s="328"/>
      <c r="BY642" s="328"/>
      <c r="BZ642" s="328"/>
      <c r="CA642" s="328"/>
    </row>
    <row r="643" spans="1:79" ht="15.75" customHeight="1">
      <c r="A643" s="328"/>
      <c r="B643" s="328"/>
      <c r="C643" s="328"/>
      <c r="D643" s="328"/>
      <c r="E643" s="328"/>
      <c r="F643" s="328"/>
      <c r="G643" s="328"/>
      <c r="H643" s="328"/>
      <c r="I643" s="328"/>
      <c r="J643" s="328"/>
      <c r="K643" s="328"/>
      <c r="L643" s="328"/>
      <c r="M643" s="328"/>
      <c r="N643" s="328"/>
      <c r="O643" s="328"/>
      <c r="P643" s="328"/>
      <c r="Q643" s="328"/>
      <c r="R643" s="328"/>
      <c r="S643" s="328"/>
      <c r="T643" s="328"/>
      <c r="U643" s="328"/>
      <c r="V643" s="328"/>
      <c r="W643" s="328"/>
      <c r="X643" s="328"/>
      <c r="Y643" s="328"/>
      <c r="Z643" s="328"/>
      <c r="AA643" s="328"/>
      <c r="AB643" s="328"/>
      <c r="AC643" s="328"/>
      <c r="AD643" s="328"/>
      <c r="AE643" s="328"/>
      <c r="AF643" s="328"/>
      <c r="AG643" s="328"/>
      <c r="AH643" s="328"/>
      <c r="AI643" s="328"/>
      <c r="AJ643" s="328"/>
      <c r="AK643" s="328"/>
      <c r="AL643" s="328"/>
      <c r="AM643" s="328"/>
      <c r="AN643" s="328"/>
      <c r="AO643" s="328"/>
      <c r="AP643" s="328"/>
      <c r="AQ643" s="328"/>
      <c r="AR643" s="328"/>
      <c r="AS643" s="328"/>
      <c r="AT643" s="328"/>
      <c r="AU643" s="328"/>
      <c r="AV643" s="328"/>
      <c r="AW643" s="328"/>
      <c r="AX643" s="328"/>
      <c r="AY643" s="328"/>
      <c r="AZ643" s="328"/>
      <c r="BA643" s="328"/>
      <c r="BB643" s="328"/>
      <c r="BC643" s="328"/>
      <c r="BD643" s="328"/>
      <c r="BE643" s="328"/>
      <c r="BF643" s="328"/>
      <c r="BG643" s="328"/>
      <c r="BH643" s="328"/>
      <c r="BI643" s="328"/>
      <c r="BJ643" s="328"/>
      <c r="BK643" s="328"/>
      <c r="BL643" s="328"/>
      <c r="BM643" s="328"/>
      <c r="BN643" s="328"/>
      <c r="BO643" s="328"/>
      <c r="BP643" s="328"/>
      <c r="BQ643" s="328"/>
      <c r="BR643" s="328"/>
      <c r="BS643" s="328"/>
      <c r="BT643" s="328"/>
      <c r="BU643" s="332"/>
      <c r="BV643" s="333"/>
      <c r="BW643" s="328"/>
      <c r="BX643" s="328"/>
      <c r="BY643" s="328"/>
      <c r="BZ643" s="328"/>
      <c r="CA643" s="328"/>
    </row>
    <row r="644" spans="1:79" ht="15.75" customHeight="1">
      <c r="A644" s="328"/>
      <c r="B644" s="328"/>
      <c r="C644" s="328"/>
      <c r="D644" s="328"/>
      <c r="E644" s="328"/>
      <c r="F644" s="328"/>
      <c r="G644" s="328"/>
      <c r="H644" s="328"/>
      <c r="I644" s="328"/>
      <c r="J644" s="328"/>
      <c r="K644" s="328"/>
      <c r="L644" s="328"/>
      <c r="M644" s="328"/>
      <c r="N644" s="328"/>
      <c r="O644" s="328"/>
      <c r="P644" s="328"/>
      <c r="Q644" s="328"/>
      <c r="R644" s="328"/>
      <c r="S644" s="328"/>
      <c r="T644" s="328"/>
      <c r="U644" s="328"/>
      <c r="V644" s="328"/>
      <c r="W644" s="328"/>
      <c r="X644" s="328"/>
      <c r="Y644" s="328"/>
      <c r="Z644" s="328"/>
      <c r="AA644" s="328"/>
      <c r="AB644" s="328"/>
      <c r="AC644" s="328"/>
      <c r="AD644" s="328"/>
      <c r="AE644" s="328"/>
      <c r="AF644" s="328"/>
      <c r="AG644" s="328"/>
      <c r="AH644" s="328"/>
      <c r="AI644" s="328"/>
      <c r="AJ644" s="328"/>
      <c r="AK644" s="328"/>
      <c r="AL644" s="328"/>
      <c r="AM644" s="328"/>
      <c r="AN644" s="328"/>
      <c r="AO644" s="328"/>
      <c r="AP644" s="328"/>
      <c r="AQ644" s="328"/>
      <c r="AR644" s="328"/>
      <c r="AS644" s="328"/>
      <c r="AT644" s="328"/>
      <c r="AU644" s="328"/>
      <c r="AV644" s="328"/>
      <c r="AW644" s="328"/>
      <c r="AX644" s="328"/>
      <c r="AY644" s="328"/>
      <c r="AZ644" s="328"/>
      <c r="BA644" s="328"/>
      <c r="BB644" s="328"/>
      <c r="BC644" s="328"/>
      <c r="BD644" s="328"/>
      <c r="BE644" s="328"/>
      <c r="BF644" s="328"/>
      <c r="BG644" s="328"/>
      <c r="BH644" s="328"/>
      <c r="BI644" s="328"/>
      <c r="BJ644" s="328"/>
      <c r="BK644" s="328"/>
      <c r="BL644" s="328"/>
      <c r="BM644" s="328"/>
      <c r="BN644" s="328"/>
      <c r="BO644" s="328"/>
      <c r="BP644" s="328"/>
      <c r="BQ644" s="328"/>
      <c r="BR644" s="328"/>
      <c r="BS644" s="328"/>
      <c r="BT644" s="328"/>
      <c r="BU644" s="332"/>
      <c r="BV644" s="333"/>
      <c r="BW644" s="328"/>
      <c r="BX644" s="328"/>
      <c r="BY644" s="328"/>
      <c r="BZ644" s="328"/>
      <c r="CA644" s="328"/>
    </row>
    <row r="645" spans="1:79" ht="15.75" customHeight="1">
      <c r="A645" s="328"/>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328"/>
      <c r="AE645" s="328"/>
      <c r="AF645" s="328"/>
      <c r="AG645" s="328"/>
      <c r="AH645" s="328"/>
      <c r="AI645" s="328"/>
      <c r="AJ645" s="328"/>
      <c r="AK645" s="328"/>
      <c r="AL645" s="328"/>
      <c r="AM645" s="328"/>
      <c r="AN645" s="328"/>
      <c r="AO645" s="328"/>
      <c r="AP645" s="328"/>
      <c r="AQ645" s="328"/>
      <c r="AR645" s="328"/>
      <c r="AS645" s="328"/>
      <c r="AT645" s="328"/>
      <c r="AU645" s="328"/>
      <c r="AV645" s="328"/>
      <c r="AW645" s="328"/>
      <c r="AX645" s="328"/>
      <c r="AY645" s="328"/>
      <c r="AZ645" s="328"/>
      <c r="BA645" s="328"/>
      <c r="BB645" s="328"/>
      <c r="BC645" s="328"/>
      <c r="BD645" s="328"/>
      <c r="BE645" s="328"/>
      <c r="BF645" s="328"/>
      <c r="BG645" s="328"/>
      <c r="BH645" s="328"/>
      <c r="BI645" s="328"/>
      <c r="BJ645" s="328"/>
      <c r="BK645" s="328"/>
      <c r="BL645" s="328"/>
      <c r="BM645" s="328"/>
      <c r="BN645" s="328"/>
      <c r="BO645" s="328"/>
      <c r="BP645" s="328"/>
      <c r="BQ645" s="328"/>
      <c r="BR645" s="328"/>
      <c r="BS645" s="328"/>
      <c r="BT645" s="328"/>
      <c r="BU645" s="332"/>
      <c r="BV645" s="333"/>
      <c r="BW645" s="328"/>
      <c r="BX645" s="328"/>
      <c r="BY645" s="328"/>
      <c r="BZ645" s="328"/>
      <c r="CA645" s="328"/>
    </row>
    <row r="646" spans="1:79" ht="15.75" customHeight="1">
      <c r="A646" s="328"/>
      <c r="B646" s="328"/>
      <c r="C646" s="328"/>
      <c r="D646" s="328"/>
      <c r="E646" s="328"/>
      <c r="F646" s="328"/>
      <c r="G646" s="328"/>
      <c r="H646" s="328"/>
      <c r="I646" s="328"/>
      <c r="J646" s="328"/>
      <c r="K646" s="328"/>
      <c r="L646" s="328"/>
      <c r="M646" s="328"/>
      <c r="N646" s="328"/>
      <c r="O646" s="328"/>
      <c r="P646" s="328"/>
      <c r="Q646" s="328"/>
      <c r="R646" s="328"/>
      <c r="S646" s="328"/>
      <c r="T646" s="328"/>
      <c r="U646" s="328"/>
      <c r="V646" s="328"/>
      <c r="W646" s="328"/>
      <c r="X646" s="328"/>
      <c r="Y646" s="328"/>
      <c r="Z646" s="328"/>
      <c r="AA646" s="328"/>
      <c r="AB646" s="328"/>
      <c r="AC646" s="328"/>
      <c r="AD646" s="328"/>
      <c r="AE646" s="328"/>
      <c r="AF646" s="328"/>
      <c r="AG646" s="328"/>
      <c r="AH646" s="328"/>
      <c r="AI646" s="328"/>
      <c r="AJ646" s="328"/>
      <c r="AK646" s="328"/>
      <c r="AL646" s="328"/>
      <c r="AM646" s="328"/>
      <c r="AN646" s="328"/>
      <c r="AO646" s="328"/>
      <c r="AP646" s="328"/>
      <c r="AQ646" s="328"/>
      <c r="AR646" s="328"/>
      <c r="AS646" s="328"/>
      <c r="AT646" s="328"/>
      <c r="AU646" s="328"/>
      <c r="AV646" s="328"/>
      <c r="AW646" s="328"/>
      <c r="AX646" s="328"/>
      <c r="AY646" s="328"/>
      <c r="AZ646" s="328"/>
      <c r="BA646" s="328"/>
      <c r="BB646" s="328"/>
      <c r="BC646" s="328"/>
      <c r="BD646" s="328"/>
      <c r="BE646" s="328"/>
      <c r="BF646" s="328"/>
      <c r="BG646" s="328"/>
      <c r="BH646" s="328"/>
      <c r="BI646" s="328"/>
      <c r="BJ646" s="328"/>
      <c r="BK646" s="328"/>
      <c r="BL646" s="328"/>
      <c r="BM646" s="328"/>
      <c r="BN646" s="328"/>
      <c r="BO646" s="328"/>
      <c r="BP646" s="328"/>
      <c r="BQ646" s="328"/>
      <c r="BR646" s="328"/>
      <c r="BS646" s="328"/>
      <c r="BT646" s="328"/>
      <c r="BU646" s="332"/>
      <c r="BV646" s="333"/>
      <c r="BW646" s="328"/>
      <c r="BX646" s="328"/>
      <c r="BY646" s="328"/>
      <c r="BZ646" s="328"/>
      <c r="CA646" s="328"/>
    </row>
    <row r="647" spans="1:79" ht="15.75" customHeight="1">
      <c r="A647" s="328"/>
      <c r="B647" s="328"/>
      <c r="C647" s="328"/>
      <c r="D647" s="328"/>
      <c r="E647" s="328"/>
      <c r="F647" s="328"/>
      <c r="G647" s="328"/>
      <c r="H647" s="328"/>
      <c r="I647" s="328"/>
      <c r="J647" s="328"/>
      <c r="K647" s="328"/>
      <c r="L647" s="328"/>
      <c r="M647" s="328"/>
      <c r="N647" s="328"/>
      <c r="O647" s="328"/>
      <c r="P647" s="328"/>
      <c r="Q647" s="328"/>
      <c r="R647" s="328"/>
      <c r="S647" s="328"/>
      <c r="T647" s="328"/>
      <c r="U647" s="328"/>
      <c r="V647" s="328"/>
      <c r="W647" s="328"/>
      <c r="X647" s="328"/>
      <c r="Y647" s="328"/>
      <c r="Z647" s="328"/>
      <c r="AA647" s="328"/>
      <c r="AB647" s="328"/>
      <c r="AC647" s="328"/>
      <c r="AD647" s="328"/>
      <c r="AE647" s="328"/>
      <c r="AF647" s="328"/>
      <c r="AG647" s="328"/>
      <c r="AH647" s="328"/>
      <c r="AI647" s="328"/>
      <c r="AJ647" s="328"/>
      <c r="AK647" s="328"/>
      <c r="AL647" s="328"/>
      <c r="AM647" s="328"/>
      <c r="AN647" s="328"/>
      <c r="AO647" s="328"/>
      <c r="AP647" s="328"/>
      <c r="AQ647" s="328"/>
      <c r="AR647" s="328"/>
      <c r="AS647" s="328"/>
      <c r="AT647" s="328"/>
      <c r="AU647" s="328"/>
      <c r="AV647" s="328"/>
      <c r="AW647" s="328"/>
      <c r="AX647" s="328"/>
      <c r="AY647" s="328"/>
      <c r="AZ647" s="328"/>
      <c r="BA647" s="328"/>
      <c r="BB647" s="328"/>
      <c r="BC647" s="328"/>
      <c r="BD647" s="328"/>
      <c r="BE647" s="328"/>
      <c r="BF647" s="328"/>
      <c r="BG647" s="328"/>
      <c r="BH647" s="328"/>
      <c r="BI647" s="328"/>
      <c r="BJ647" s="328"/>
      <c r="BK647" s="328"/>
      <c r="BL647" s="328"/>
      <c r="BM647" s="328"/>
      <c r="BN647" s="328"/>
      <c r="BO647" s="328"/>
      <c r="BP647" s="328"/>
      <c r="BQ647" s="328"/>
      <c r="BR647" s="328"/>
      <c r="BS647" s="328"/>
      <c r="BT647" s="328"/>
      <c r="BU647" s="332"/>
      <c r="BV647" s="333"/>
      <c r="BW647" s="328"/>
      <c r="BX647" s="328"/>
      <c r="BY647" s="328"/>
      <c r="BZ647" s="328"/>
      <c r="CA647" s="328"/>
    </row>
    <row r="648" spans="1:79" ht="15.75" customHeight="1">
      <c r="A648" s="328"/>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328"/>
      <c r="AE648" s="328"/>
      <c r="AF648" s="328"/>
      <c r="AG648" s="328"/>
      <c r="AH648" s="328"/>
      <c r="AI648" s="328"/>
      <c r="AJ648" s="328"/>
      <c r="AK648" s="328"/>
      <c r="AL648" s="328"/>
      <c r="AM648" s="328"/>
      <c r="AN648" s="328"/>
      <c r="AO648" s="328"/>
      <c r="AP648" s="328"/>
      <c r="AQ648" s="328"/>
      <c r="AR648" s="328"/>
      <c r="AS648" s="328"/>
      <c r="AT648" s="328"/>
      <c r="AU648" s="328"/>
      <c r="AV648" s="328"/>
      <c r="AW648" s="328"/>
      <c r="AX648" s="328"/>
      <c r="AY648" s="328"/>
      <c r="AZ648" s="328"/>
      <c r="BA648" s="328"/>
      <c r="BB648" s="328"/>
      <c r="BC648" s="328"/>
      <c r="BD648" s="328"/>
      <c r="BE648" s="328"/>
      <c r="BF648" s="328"/>
      <c r="BG648" s="328"/>
      <c r="BH648" s="328"/>
      <c r="BI648" s="328"/>
      <c r="BJ648" s="328"/>
      <c r="BK648" s="328"/>
      <c r="BL648" s="328"/>
      <c r="BM648" s="328"/>
      <c r="BN648" s="328"/>
      <c r="BO648" s="328"/>
      <c r="BP648" s="328"/>
      <c r="BQ648" s="328"/>
      <c r="BR648" s="328"/>
      <c r="BS648" s="328"/>
      <c r="BT648" s="328"/>
      <c r="BU648" s="332"/>
      <c r="BV648" s="333"/>
      <c r="BW648" s="328"/>
      <c r="BX648" s="328"/>
      <c r="BY648" s="328"/>
      <c r="BZ648" s="328"/>
      <c r="CA648" s="328"/>
    </row>
    <row r="649" spans="1:79" ht="15.75" customHeight="1">
      <c r="A649" s="328"/>
      <c r="B649" s="328"/>
      <c r="C649" s="328"/>
      <c r="D649" s="328"/>
      <c r="E649" s="328"/>
      <c r="F649" s="328"/>
      <c r="G649" s="328"/>
      <c r="H649" s="328"/>
      <c r="I649" s="328"/>
      <c r="J649" s="328"/>
      <c r="K649" s="328"/>
      <c r="L649" s="328"/>
      <c r="M649" s="328"/>
      <c r="N649" s="328"/>
      <c r="O649" s="328"/>
      <c r="P649" s="328"/>
      <c r="Q649" s="328"/>
      <c r="R649" s="328"/>
      <c r="S649" s="328"/>
      <c r="T649" s="328"/>
      <c r="U649" s="328"/>
      <c r="V649" s="328"/>
      <c r="W649" s="328"/>
      <c r="X649" s="328"/>
      <c r="Y649" s="328"/>
      <c r="Z649" s="328"/>
      <c r="AA649" s="328"/>
      <c r="AB649" s="328"/>
      <c r="AC649" s="328"/>
      <c r="AD649" s="328"/>
      <c r="AE649" s="328"/>
      <c r="AF649" s="328"/>
      <c r="AG649" s="328"/>
      <c r="AH649" s="328"/>
      <c r="AI649" s="328"/>
      <c r="AJ649" s="328"/>
      <c r="AK649" s="328"/>
      <c r="AL649" s="328"/>
      <c r="AM649" s="328"/>
      <c r="AN649" s="328"/>
      <c r="AO649" s="328"/>
      <c r="AP649" s="328"/>
      <c r="AQ649" s="328"/>
      <c r="AR649" s="328"/>
      <c r="AS649" s="328"/>
      <c r="AT649" s="328"/>
      <c r="AU649" s="328"/>
      <c r="AV649" s="328"/>
      <c r="AW649" s="328"/>
      <c r="AX649" s="328"/>
      <c r="AY649" s="328"/>
      <c r="AZ649" s="328"/>
      <c r="BA649" s="328"/>
      <c r="BB649" s="328"/>
      <c r="BC649" s="328"/>
      <c r="BD649" s="328"/>
      <c r="BE649" s="328"/>
      <c r="BF649" s="328"/>
      <c r="BG649" s="328"/>
      <c r="BH649" s="328"/>
      <c r="BI649" s="328"/>
      <c r="BJ649" s="328"/>
      <c r="BK649" s="328"/>
      <c r="BL649" s="328"/>
      <c r="BM649" s="328"/>
      <c r="BN649" s="328"/>
      <c r="BO649" s="328"/>
      <c r="BP649" s="328"/>
      <c r="BQ649" s="328"/>
      <c r="BR649" s="328"/>
      <c r="BS649" s="328"/>
      <c r="BT649" s="328"/>
      <c r="BU649" s="332"/>
      <c r="BV649" s="333"/>
      <c r="BW649" s="328"/>
      <c r="BX649" s="328"/>
      <c r="BY649" s="328"/>
      <c r="BZ649" s="328"/>
      <c r="CA649" s="328"/>
    </row>
    <row r="650" spans="1:79" ht="15.75" customHeight="1">
      <c r="A650" s="328"/>
      <c r="B650" s="328"/>
      <c r="C650" s="328"/>
      <c r="D650" s="328"/>
      <c r="E650" s="328"/>
      <c r="F650" s="328"/>
      <c r="G650" s="328"/>
      <c r="H650" s="328"/>
      <c r="I650" s="328"/>
      <c r="J650" s="328"/>
      <c r="K650" s="328"/>
      <c r="L650" s="328"/>
      <c r="M650" s="328"/>
      <c r="N650" s="328"/>
      <c r="O650" s="328"/>
      <c r="P650" s="328"/>
      <c r="Q650" s="328"/>
      <c r="R650" s="328"/>
      <c r="S650" s="328"/>
      <c r="T650" s="328"/>
      <c r="U650" s="328"/>
      <c r="V650" s="328"/>
      <c r="W650" s="328"/>
      <c r="X650" s="328"/>
      <c r="Y650" s="328"/>
      <c r="Z650" s="328"/>
      <c r="AA650" s="328"/>
      <c r="AB650" s="328"/>
      <c r="AC650" s="328"/>
      <c r="AD650" s="328"/>
      <c r="AE650" s="328"/>
      <c r="AF650" s="328"/>
      <c r="AG650" s="328"/>
      <c r="AH650" s="328"/>
      <c r="AI650" s="328"/>
      <c r="AJ650" s="328"/>
      <c r="AK650" s="328"/>
      <c r="AL650" s="328"/>
      <c r="AM650" s="328"/>
      <c r="AN650" s="328"/>
      <c r="AO650" s="328"/>
      <c r="AP650" s="328"/>
      <c r="AQ650" s="328"/>
      <c r="AR650" s="328"/>
      <c r="AS650" s="328"/>
      <c r="AT650" s="328"/>
      <c r="AU650" s="328"/>
      <c r="AV650" s="328"/>
      <c r="AW650" s="328"/>
      <c r="AX650" s="328"/>
      <c r="AY650" s="328"/>
      <c r="AZ650" s="328"/>
      <c r="BA650" s="328"/>
      <c r="BB650" s="328"/>
      <c r="BC650" s="328"/>
      <c r="BD650" s="328"/>
      <c r="BE650" s="328"/>
      <c r="BF650" s="328"/>
      <c r="BG650" s="328"/>
      <c r="BH650" s="328"/>
      <c r="BI650" s="328"/>
      <c r="BJ650" s="328"/>
      <c r="BK650" s="328"/>
      <c r="BL650" s="328"/>
      <c r="BM650" s="328"/>
      <c r="BN650" s="328"/>
      <c r="BO650" s="328"/>
      <c r="BP650" s="328"/>
      <c r="BQ650" s="328"/>
      <c r="BR650" s="328"/>
      <c r="BS650" s="328"/>
      <c r="BT650" s="328"/>
      <c r="BU650" s="332"/>
      <c r="BV650" s="333"/>
      <c r="BW650" s="328"/>
      <c r="BX650" s="328"/>
      <c r="BY650" s="328"/>
      <c r="BZ650" s="328"/>
      <c r="CA650" s="328"/>
    </row>
    <row r="651" spans="1:79" ht="15.75" customHeight="1">
      <c r="A651" s="328"/>
      <c r="B651" s="328"/>
      <c r="C651" s="328"/>
      <c r="D651" s="328"/>
      <c r="E651" s="328"/>
      <c r="F651" s="328"/>
      <c r="G651" s="328"/>
      <c r="H651" s="328"/>
      <c r="I651" s="328"/>
      <c r="J651" s="328"/>
      <c r="K651" s="328"/>
      <c r="L651" s="328"/>
      <c r="M651" s="328"/>
      <c r="N651" s="328"/>
      <c r="O651" s="328"/>
      <c r="P651" s="328"/>
      <c r="Q651" s="328"/>
      <c r="R651" s="328"/>
      <c r="S651" s="328"/>
      <c r="T651" s="328"/>
      <c r="U651" s="328"/>
      <c r="V651" s="328"/>
      <c r="W651" s="328"/>
      <c r="X651" s="328"/>
      <c r="Y651" s="328"/>
      <c r="Z651" s="328"/>
      <c r="AA651" s="328"/>
      <c r="AB651" s="328"/>
      <c r="AC651" s="328"/>
      <c r="AD651" s="328"/>
      <c r="AE651" s="328"/>
      <c r="AF651" s="328"/>
      <c r="AG651" s="328"/>
      <c r="AH651" s="328"/>
      <c r="AI651" s="328"/>
      <c r="AJ651" s="328"/>
      <c r="AK651" s="328"/>
      <c r="AL651" s="328"/>
      <c r="AM651" s="328"/>
      <c r="AN651" s="328"/>
      <c r="AO651" s="328"/>
      <c r="AP651" s="328"/>
      <c r="AQ651" s="328"/>
      <c r="AR651" s="328"/>
      <c r="AS651" s="328"/>
      <c r="AT651" s="328"/>
      <c r="AU651" s="328"/>
      <c r="AV651" s="328"/>
      <c r="AW651" s="328"/>
      <c r="AX651" s="328"/>
      <c r="AY651" s="328"/>
      <c r="AZ651" s="328"/>
      <c r="BA651" s="328"/>
      <c r="BB651" s="328"/>
      <c r="BC651" s="328"/>
      <c r="BD651" s="328"/>
      <c r="BE651" s="328"/>
      <c r="BF651" s="328"/>
      <c r="BG651" s="328"/>
      <c r="BH651" s="328"/>
      <c r="BI651" s="328"/>
      <c r="BJ651" s="328"/>
      <c r="BK651" s="328"/>
      <c r="BL651" s="328"/>
      <c r="BM651" s="328"/>
      <c r="BN651" s="328"/>
      <c r="BO651" s="328"/>
      <c r="BP651" s="328"/>
      <c r="BQ651" s="328"/>
      <c r="BR651" s="328"/>
      <c r="BS651" s="328"/>
      <c r="BT651" s="328"/>
      <c r="BU651" s="332"/>
      <c r="BV651" s="333"/>
      <c r="BW651" s="328"/>
      <c r="BX651" s="328"/>
      <c r="BY651" s="328"/>
      <c r="BZ651" s="328"/>
      <c r="CA651" s="328"/>
    </row>
    <row r="652" spans="1:79" ht="15.75" customHeight="1">
      <c r="A652" s="328"/>
      <c r="B652" s="328"/>
      <c r="C652" s="328"/>
      <c r="D652" s="328"/>
      <c r="E652" s="328"/>
      <c r="F652" s="328"/>
      <c r="G652" s="328"/>
      <c r="H652" s="328"/>
      <c r="I652" s="328"/>
      <c r="J652" s="328"/>
      <c r="K652" s="328"/>
      <c r="L652" s="328"/>
      <c r="M652" s="328"/>
      <c r="N652" s="328"/>
      <c r="O652" s="328"/>
      <c r="P652" s="328"/>
      <c r="Q652" s="328"/>
      <c r="R652" s="328"/>
      <c r="S652" s="328"/>
      <c r="T652" s="328"/>
      <c r="U652" s="328"/>
      <c r="V652" s="328"/>
      <c r="W652" s="328"/>
      <c r="X652" s="328"/>
      <c r="Y652" s="328"/>
      <c r="Z652" s="328"/>
      <c r="AA652" s="328"/>
      <c r="AB652" s="328"/>
      <c r="AC652" s="328"/>
      <c r="AD652" s="328"/>
      <c r="AE652" s="328"/>
      <c r="AF652" s="328"/>
      <c r="AG652" s="328"/>
      <c r="AH652" s="328"/>
      <c r="AI652" s="328"/>
      <c r="AJ652" s="328"/>
      <c r="AK652" s="328"/>
      <c r="AL652" s="328"/>
      <c r="AM652" s="328"/>
      <c r="AN652" s="328"/>
      <c r="AO652" s="328"/>
      <c r="AP652" s="328"/>
      <c r="AQ652" s="328"/>
      <c r="AR652" s="328"/>
      <c r="AS652" s="328"/>
      <c r="AT652" s="328"/>
      <c r="AU652" s="328"/>
      <c r="AV652" s="328"/>
      <c r="AW652" s="328"/>
      <c r="AX652" s="328"/>
      <c r="AY652" s="328"/>
      <c r="AZ652" s="328"/>
      <c r="BA652" s="328"/>
      <c r="BB652" s="328"/>
      <c r="BC652" s="328"/>
      <c r="BD652" s="328"/>
      <c r="BE652" s="328"/>
      <c r="BF652" s="328"/>
      <c r="BG652" s="328"/>
      <c r="BH652" s="328"/>
      <c r="BI652" s="328"/>
      <c r="BJ652" s="328"/>
      <c r="BK652" s="328"/>
      <c r="BL652" s="328"/>
      <c r="BM652" s="328"/>
      <c r="BN652" s="328"/>
      <c r="BO652" s="328"/>
      <c r="BP652" s="328"/>
      <c r="BQ652" s="328"/>
      <c r="BR652" s="328"/>
      <c r="BS652" s="328"/>
      <c r="BT652" s="328"/>
      <c r="BU652" s="332"/>
      <c r="BV652" s="333"/>
      <c r="BW652" s="328"/>
      <c r="BX652" s="328"/>
      <c r="BY652" s="328"/>
      <c r="BZ652" s="328"/>
      <c r="CA652" s="328"/>
    </row>
    <row r="653" spans="1:79" ht="15.75" customHeight="1">
      <c r="A653" s="328"/>
      <c r="B653" s="328"/>
      <c r="C653" s="328"/>
      <c r="D653" s="328"/>
      <c r="E653" s="328"/>
      <c r="F653" s="328"/>
      <c r="G653" s="328"/>
      <c r="H653" s="328"/>
      <c r="I653" s="328"/>
      <c r="J653" s="328"/>
      <c r="K653" s="328"/>
      <c r="L653" s="328"/>
      <c r="M653" s="328"/>
      <c r="N653" s="328"/>
      <c r="O653" s="328"/>
      <c r="P653" s="328"/>
      <c r="Q653" s="328"/>
      <c r="R653" s="328"/>
      <c r="S653" s="328"/>
      <c r="T653" s="328"/>
      <c r="U653" s="328"/>
      <c r="V653" s="328"/>
      <c r="W653" s="328"/>
      <c r="X653" s="328"/>
      <c r="Y653" s="328"/>
      <c r="Z653" s="328"/>
      <c r="AA653" s="328"/>
      <c r="AB653" s="328"/>
      <c r="AC653" s="328"/>
      <c r="AD653" s="328"/>
      <c r="AE653" s="328"/>
      <c r="AF653" s="328"/>
      <c r="AG653" s="328"/>
      <c r="AH653" s="328"/>
      <c r="AI653" s="328"/>
      <c r="AJ653" s="328"/>
      <c r="AK653" s="328"/>
      <c r="AL653" s="328"/>
      <c r="AM653" s="328"/>
      <c r="AN653" s="328"/>
      <c r="AO653" s="328"/>
      <c r="AP653" s="328"/>
      <c r="AQ653" s="328"/>
      <c r="AR653" s="328"/>
      <c r="AS653" s="328"/>
      <c r="AT653" s="328"/>
      <c r="AU653" s="328"/>
      <c r="AV653" s="328"/>
      <c r="AW653" s="328"/>
      <c r="AX653" s="328"/>
      <c r="AY653" s="328"/>
      <c r="AZ653" s="328"/>
      <c r="BA653" s="328"/>
      <c r="BB653" s="328"/>
      <c r="BC653" s="328"/>
      <c r="BD653" s="328"/>
      <c r="BE653" s="328"/>
      <c r="BF653" s="328"/>
      <c r="BG653" s="328"/>
      <c r="BH653" s="328"/>
      <c r="BI653" s="328"/>
      <c r="BJ653" s="328"/>
      <c r="BK653" s="328"/>
      <c r="BL653" s="328"/>
      <c r="BM653" s="328"/>
      <c r="BN653" s="328"/>
      <c r="BO653" s="328"/>
      <c r="BP653" s="328"/>
      <c r="BQ653" s="328"/>
      <c r="BR653" s="328"/>
      <c r="BS653" s="328"/>
      <c r="BT653" s="328"/>
      <c r="BU653" s="332"/>
      <c r="BV653" s="333"/>
      <c r="BW653" s="328"/>
      <c r="BX653" s="328"/>
      <c r="BY653" s="328"/>
      <c r="BZ653" s="328"/>
      <c r="CA653" s="328"/>
    </row>
    <row r="654" spans="1:79" ht="15.75" customHeight="1">
      <c r="A654" s="328"/>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328"/>
      <c r="AF654" s="328"/>
      <c r="AG654" s="328"/>
      <c r="AH654" s="328"/>
      <c r="AI654" s="328"/>
      <c r="AJ654" s="328"/>
      <c r="AK654" s="328"/>
      <c r="AL654" s="328"/>
      <c r="AM654" s="328"/>
      <c r="AN654" s="328"/>
      <c r="AO654" s="328"/>
      <c r="AP654" s="328"/>
      <c r="AQ654" s="328"/>
      <c r="AR654" s="328"/>
      <c r="AS654" s="328"/>
      <c r="AT654" s="328"/>
      <c r="AU654" s="328"/>
      <c r="AV654" s="328"/>
      <c r="AW654" s="328"/>
      <c r="AX654" s="328"/>
      <c r="AY654" s="328"/>
      <c r="AZ654" s="328"/>
      <c r="BA654" s="328"/>
      <c r="BB654" s="328"/>
      <c r="BC654" s="328"/>
      <c r="BD654" s="328"/>
      <c r="BE654" s="328"/>
      <c r="BF654" s="328"/>
      <c r="BG654" s="328"/>
      <c r="BH654" s="328"/>
      <c r="BI654" s="328"/>
      <c r="BJ654" s="328"/>
      <c r="BK654" s="328"/>
      <c r="BL654" s="328"/>
      <c r="BM654" s="328"/>
      <c r="BN654" s="328"/>
      <c r="BO654" s="328"/>
      <c r="BP654" s="328"/>
      <c r="BQ654" s="328"/>
      <c r="BR654" s="328"/>
      <c r="BS654" s="328"/>
      <c r="BT654" s="328"/>
      <c r="BU654" s="332"/>
      <c r="BV654" s="333"/>
      <c r="BW654" s="328"/>
      <c r="BX654" s="328"/>
      <c r="BY654" s="328"/>
      <c r="BZ654" s="328"/>
      <c r="CA654" s="328"/>
    </row>
    <row r="655" spans="1:79" ht="15.75" customHeight="1">
      <c r="A655" s="328"/>
      <c r="B655" s="328"/>
      <c r="C655" s="328"/>
      <c r="D655" s="328"/>
      <c r="E655" s="328"/>
      <c r="F655" s="328"/>
      <c r="G655" s="328"/>
      <c r="H655" s="328"/>
      <c r="I655" s="328"/>
      <c r="J655" s="328"/>
      <c r="K655" s="328"/>
      <c r="L655" s="328"/>
      <c r="M655" s="328"/>
      <c r="N655" s="328"/>
      <c r="O655" s="328"/>
      <c r="P655" s="328"/>
      <c r="Q655" s="328"/>
      <c r="R655" s="328"/>
      <c r="S655" s="328"/>
      <c r="T655" s="328"/>
      <c r="U655" s="328"/>
      <c r="V655" s="328"/>
      <c r="W655" s="328"/>
      <c r="X655" s="328"/>
      <c r="Y655" s="328"/>
      <c r="Z655" s="328"/>
      <c r="AA655" s="328"/>
      <c r="AB655" s="328"/>
      <c r="AC655" s="328"/>
      <c r="AD655" s="328"/>
      <c r="AE655" s="328"/>
      <c r="AF655" s="328"/>
      <c r="AG655" s="328"/>
      <c r="AH655" s="328"/>
      <c r="AI655" s="328"/>
      <c r="AJ655" s="328"/>
      <c r="AK655" s="328"/>
      <c r="AL655" s="328"/>
      <c r="AM655" s="328"/>
      <c r="AN655" s="328"/>
      <c r="AO655" s="328"/>
      <c r="AP655" s="328"/>
      <c r="AQ655" s="328"/>
      <c r="AR655" s="328"/>
      <c r="AS655" s="328"/>
      <c r="AT655" s="328"/>
      <c r="AU655" s="328"/>
      <c r="AV655" s="328"/>
      <c r="AW655" s="328"/>
      <c r="AX655" s="328"/>
      <c r="AY655" s="328"/>
      <c r="AZ655" s="328"/>
      <c r="BA655" s="328"/>
      <c r="BB655" s="328"/>
      <c r="BC655" s="328"/>
      <c r="BD655" s="328"/>
      <c r="BE655" s="328"/>
      <c r="BF655" s="328"/>
      <c r="BG655" s="328"/>
      <c r="BH655" s="328"/>
      <c r="BI655" s="328"/>
      <c r="BJ655" s="328"/>
      <c r="BK655" s="328"/>
      <c r="BL655" s="328"/>
      <c r="BM655" s="328"/>
      <c r="BN655" s="328"/>
      <c r="BO655" s="328"/>
      <c r="BP655" s="328"/>
      <c r="BQ655" s="328"/>
      <c r="BR655" s="328"/>
      <c r="BS655" s="328"/>
      <c r="BT655" s="328"/>
      <c r="BU655" s="332"/>
      <c r="BV655" s="333"/>
      <c r="BW655" s="328"/>
      <c r="BX655" s="328"/>
      <c r="BY655" s="328"/>
      <c r="BZ655" s="328"/>
      <c r="CA655" s="328"/>
    </row>
    <row r="656" spans="1:79" ht="15.75" customHeight="1">
      <c r="A656" s="328"/>
      <c r="B656" s="328"/>
      <c r="C656" s="328"/>
      <c r="D656" s="328"/>
      <c r="E656" s="328"/>
      <c r="F656" s="328"/>
      <c r="G656" s="328"/>
      <c r="H656" s="328"/>
      <c r="I656" s="328"/>
      <c r="J656" s="328"/>
      <c r="K656" s="328"/>
      <c r="L656" s="328"/>
      <c r="M656" s="328"/>
      <c r="N656" s="328"/>
      <c r="O656" s="328"/>
      <c r="P656" s="328"/>
      <c r="Q656" s="328"/>
      <c r="R656" s="328"/>
      <c r="S656" s="328"/>
      <c r="T656" s="328"/>
      <c r="U656" s="328"/>
      <c r="V656" s="328"/>
      <c r="W656" s="328"/>
      <c r="X656" s="328"/>
      <c r="Y656" s="328"/>
      <c r="Z656" s="328"/>
      <c r="AA656" s="328"/>
      <c r="AB656" s="328"/>
      <c r="AC656" s="328"/>
      <c r="AD656" s="328"/>
      <c r="AE656" s="328"/>
      <c r="AF656" s="328"/>
      <c r="AG656" s="328"/>
      <c r="AH656" s="328"/>
      <c r="AI656" s="328"/>
      <c r="AJ656" s="328"/>
      <c r="AK656" s="328"/>
      <c r="AL656" s="328"/>
      <c r="AM656" s="328"/>
      <c r="AN656" s="328"/>
      <c r="AO656" s="328"/>
      <c r="AP656" s="328"/>
      <c r="AQ656" s="328"/>
      <c r="AR656" s="328"/>
      <c r="AS656" s="328"/>
      <c r="AT656" s="328"/>
      <c r="AU656" s="328"/>
      <c r="AV656" s="328"/>
      <c r="AW656" s="328"/>
      <c r="AX656" s="328"/>
      <c r="AY656" s="328"/>
      <c r="AZ656" s="328"/>
      <c r="BA656" s="328"/>
      <c r="BB656" s="328"/>
      <c r="BC656" s="328"/>
      <c r="BD656" s="328"/>
      <c r="BE656" s="328"/>
      <c r="BF656" s="328"/>
      <c r="BG656" s="328"/>
      <c r="BH656" s="328"/>
      <c r="BI656" s="328"/>
      <c r="BJ656" s="328"/>
      <c r="BK656" s="328"/>
      <c r="BL656" s="328"/>
      <c r="BM656" s="328"/>
      <c r="BN656" s="328"/>
      <c r="BO656" s="328"/>
      <c r="BP656" s="328"/>
      <c r="BQ656" s="328"/>
      <c r="BR656" s="328"/>
      <c r="BS656" s="328"/>
      <c r="BT656" s="328"/>
      <c r="BU656" s="332"/>
      <c r="BV656" s="333"/>
      <c r="BW656" s="328"/>
      <c r="BX656" s="328"/>
      <c r="BY656" s="328"/>
      <c r="BZ656" s="328"/>
      <c r="CA656" s="328"/>
    </row>
    <row r="657" spans="1:79" ht="15.75" customHeight="1">
      <c r="A657" s="328"/>
      <c r="B657" s="328"/>
      <c r="C657" s="328"/>
      <c r="D657" s="328"/>
      <c r="E657" s="328"/>
      <c r="F657" s="328"/>
      <c r="G657" s="328"/>
      <c r="H657" s="328"/>
      <c r="I657" s="328"/>
      <c r="J657" s="328"/>
      <c r="K657" s="328"/>
      <c r="L657" s="328"/>
      <c r="M657" s="328"/>
      <c r="N657" s="328"/>
      <c r="O657" s="328"/>
      <c r="P657" s="328"/>
      <c r="Q657" s="328"/>
      <c r="R657" s="328"/>
      <c r="S657" s="328"/>
      <c r="T657" s="328"/>
      <c r="U657" s="328"/>
      <c r="V657" s="328"/>
      <c r="W657" s="328"/>
      <c r="X657" s="328"/>
      <c r="Y657" s="328"/>
      <c r="Z657" s="328"/>
      <c r="AA657" s="328"/>
      <c r="AB657" s="328"/>
      <c r="AC657" s="328"/>
      <c r="AD657" s="328"/>
      <c r="AE657" s="328"/>
      <c r="AF657" s="328"/>
      <c r="AG657" s="328"/>
      <c r="AH657" s="328"/>
      <c r="AI657" s="328"/>
      <c r="AJ657" s="328"/>
      <c r="AK657" s="328"/>
      <c r="AL657" s="328"/>
      <c r="AM657" s="328"/>
      <c r="AN657" s="328"/>
      <c r="AO657" s="328"/>
      <c r="AP657" s="328"/>
      <c r="AQ657" s="328"/>
      <c r="AR657" s="328"/>
      <c r="AS657" s="328"/>
      <c r="AT657" s="328"/>
      <c r="AU657" s="328"/>
      <c r="AV657" s="328"/>
      <c r="AW657" s="328"/>
      <c r="AX657" s="328"/>
      <c r="AY657" s="328"/>
      <c r="AZ657" s="328"/>
      <c r="BA657" s="328"/>
      <c r="BB657" s="328"/>
      <c r="BC657" s="328"/>
      <c r="BD657" s="328"/>
      <c r="BE657" s="328"/>
      <c r="BF657" s="328"/>
      <c r="BG657" s="328"/>
      <c r="BH657" s="328"/>
      <c r="BI657" s="328"/>
      <c r="BJ657" s="328"/>
      <c r="BK657" s="328"/>
      <c r="BL657" s="328"/>
      <c r="BM657" s="328"/>
      <c r="BN657" s="328"/>
      <c r="BO657" s="328"/>
      <c r="BP657" s="328"/>
      <c r="BQ657" s="328"/>
      <c r="BR657" s="328"/>
      <c r="BS657" s="328"/>
      <c r="BT657" s="328"/>
      <c r="BU657" s="332"/>
      <c r="BV657" s="333"/>
      <c r="BW657" s="328"/>
      <c r="BX657" s="328"/>
      <c r="BY657" s="328"/>
      <c r="BZ657" s="328"/>
      <c r="CA657" s="328"/>
    </row>
    <row r="658" spans="1:79" ht="15.75" customHeight="1">
      <c r="A658" s="328"/>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328"/>
      <c r="AF658" s="328"/>
      <c r="AG658" s="328"/>
      <c r="AH658" s="328"/>
      <c r="AI658" s="328"/>
      <c r="AJ658" s="328"/>
      <c r="AK658" s="328"/>
      <c r="AL658" s="328"/>
      <c r="AM658" s="328"/>
      <c r="AN658" s="328"/>
      <c r="AO658" s="328"/>
      <c r="AP658" s="328"/>
      <c r="AQ658" s="328"/>
      <c r="AR658" s="328"/>
      <c r="AS658" s="328"/>
      <c r="AT658" s="328"/>
      <c r="AU658" s="328"/>
      <c r="AV658" s="328"/>
      <c r="AW658" s="328"/>
      <c r="AX658" s="328"/>
      <c r="AY658" s="328"/>
      <c r="AZ658" s="328"/>
      <c r="BA658" s="328"/>
      <c r="BB658" s="328"/>
      <c r="BC658" s="328"/>
      <c r="BD658" s="328"/>
      <c r="BE658" s="328"/>
      <c r="BF658" s="328"/>
      <c r="BG658" s="328"/>
      <c r="BH658" s="328"/>
      <c r="BI658" s="328"/>
      <c r="BJ658" s="328"/>
      <c r="BK658" s="328"/>
      <c r="BL658" s="328"/>
      <c r="BM658" s="328"/>
      <c r="BN658" s="328"/>
      <c r="BO658" s="328"/>
      <c r="BP658" s="328"/>
      <c r="BQ658" s="328"/>
      <c r="BR658" s="328"/>
      <c r="BS658" s="328"/>
      <c r="BT658" s="328"/>
      <c r="BU658" s="332"/>
      <c r="BV658" s="333"/>
      <c r="BW658" s="328"/>
      <c r="BX658" s="328"/>
      <c r="BY658" s="328"/>
      <c r="BZ658" s="328"/>
      <c r="CA658" s="328"/>
    </row>
    <row r="659" spans="1:79" ht="15.75" customHeight="1">
      <c r="A659" s="328"/>
      <c r="B659" s="328"/>
      <c r="C659" s="328"/>
      <c r="D659" s="328"/>
      <c r="E659" s="328"/>
      <c r="F659" s="328"/>
      <c r="G659" s="328"/>
      <c r="H659" s="328"/>
      <c r="I659" s="328"/>
      <c r="J659" s="328"/>
      <c r="K659" s="328"/>
      <c r="L659" s="328"/>
      <c r="M659" s="328"/>
      <c r="N659" s="328"/>
      <c r="O659" s="328"/>
      <c r="P659" s="328"/>
      <c r="Q659" s="328"/>
      <c r="R659" s="328"/>
      <c r="S659" s="328"/>
      <c r="T659" s="328"/>
      <c r="U659" s="328"/>
      <c r="V659" s="328"/>
      <c r="W659" s="328"/>
      <c r="X659" s="328"/>
      <c r="Y659" s="328"/>
      <c r="Z659" s="328"/>
      <c r="AA659" s="328"/>
      <c r="AB659" s="328"/>
      <c r="AC659" s="328"/>
      <c r="AD659" s="328"/>
      <c r="AE659" s="328"/>
      <c r="AF659" s="328"/>
      <c r="AG659" s="328"/>
      <c r="AH659" s="328"/>
      <c r="AI659" s="328"/>
      <c r="AJ659" s="328"/>
      <c r="AK659" s="328"/>
      <c r="AL659" s="328"/>
      <c r="AM659" s="328"/>
      <c r="AN659" s="328"/>
      <c r="AO659" s="328"/>
      <c r="AP659" s="328"/>
      <c r="AQ659" s="328"/>
      <c r="AR659" s="328"/>
      <c r="AS659" s="328"/>
      <c r="AT659" s="328"/>
      <c r="AU659" s="328"/>
      <c r="AV659" s="328"/>
      <c r="AW659" s="328"/>
      <c r="AX659" s="328"/>
      <c r="AY659" s="328"/>
      <c r="AZ659" s="328"/>
      <c r="BA659" s="328"/>
      <c r="BB659" s="328"/>
      <c r="BC659" s="328"/>
      <c r="BD659" s="328"/>
      <c r="BE659" s="328"/>
      <c r="BF659" s="328"/>
      <c r="BG659" s="328"/>
      <c r="BH659" s="328"/>
      <c r="BI659" s="328"/>
      <c r="BJ659" s="328"/>
      <c r="BK659" s="328"/>
      <c r="BL659" s="328"/>
      <c r="BM659" s="328"/>
      <c r="BN659" s="328"/>
      <c r="BO659" s="328"/>
      <c r="BP659" s="328"/>
      <c r="BQ659" s="328"/>
      <c r="BR659" s="328"/>
      <c r="BS659" s="328"/>
      <c r="BT659" s="328"/>
      <c r="BU659" s="332"/>
      <c r="BV659" s="333"/>
      <c r="BW659" s="328"/>
      <c r="BX659" s="328"/>
      <c r="BY659" s="328"/>
      <c r="BZ659" s="328"/>
      <c r="CA659" s="328"/>
    </row>
    <row r="660" spans="1:79" ht="15.75" customHeight="1">
      <c r="A660" s="328"/>
      <c r="B660" s="328"/>
      <c r="C660" s="328"/>
      <c r="D660" s="328"/>
      <c r="E660" s="328"/>
      <c r="F660" s="328"/>
      <c r="G660" s="328"/>
      <c r="H660" s="328"/>
      <c r="I660" s="328"/>
      <c r="J660" s="328"/>
      <c r="K660" s="328"/>
      <c r="L660" s="328"/>
      <c r="M660" s="328"/>
      <c r="N660" s="328"/>
      <c r="O660" s="328"/>
      <c r="P660" s="328"/>
      <c r="Q660" s="328"/>
      <c r="R660" s="328"/>
      <c r="S660" s="328"/>
      <c r="T660" s="328"/>
      <c r="U660" s="328"/>
      <c r="V660" s="328"/>
      <c r="W660" s="328"/>
      <c r="X660" s="328"/>
      <c r="Y660" s="328"/>
      <c r="Z660" s="328"/>
      <c r="AA660" s="328"/>
      <c r="AB660" s="328"/>
      <c r="AC660" s="328"/>
      <c r="AD660" s="328"/>
      <c r="AE660" s="328"/>
      <c r="AF660" s="328"/>
      <c r="AG660" s="328"/>
      <c r="AH660" s="328"/>
      <c r="AI660" s="328"/>
      <c r="AJ660" s="328"/>
      <c r="AK660" s="328"/>
      <c r="AL660" s="328"/>
      <c r="AM660" s="328"/>
      <c r="AN660" s="328"/>
      <c r="AO660" s="328"/>
      <c r="AP660" s="328"/>
      <c r="AQ660" s="328"/>
      <c r="AR660" s="328"/>
      <c r="AS660" s="328"/>
      <c r="AT660" s="328"/>
      <c r="AU660" s="328"/>
      <c r="AV660" s="328"/>
      <c r="AW660" s="328"/>
      <c r="AX660" s="328"/>
      <c r="AY660" s="328"/>
      <c r="AZ660" s="328"/>
      <c r="BA660" s="328"/>
      <c r="BB660" s="328"/>
      <c r="BC660" s="328"/>
      <c r="BD660" s="328"/>
      <c r="BE660" s="328"/>
      <c r="BF660" s="328"/>
      <c r="BG660" s="328"/>
      <c r="BH660" s="328"/>
      <c r="BI660" s="328"/>
      <c r="BJ660" s="328"/>
      <c r="BK660" s="328"/>
      <c r="BL660" s="328"/>
      <c r="BM660" s="328"/>
      <c r="BN660" s="328"/>
      <c r="BO660" s="328"/>
      <c r="BP660" s="328"/>
      <c r="BQ660" s="328"/>
      <c r="BR660" s="328"/>
      <c r="BS660" s="328"/>
      <c r="BT660" s="328"/>
      <c r="BU660" s="332"/>
      <c r="BV660" s="333"/>
      <c r="BW660" s="328"/>
      <c r="BX660" s="328"/>
      <c r="BY660" s="328"/>
      <c r="BZ660" s="328"/>
      <c r="CA660" s="328"/>
    </row>
    <row r="661" spans="1:79" ht="15.75" customHeight="1">
      <c r="A661" s="328"/>
      <c r="B661" s="328"/>
      <c r="C661" s="328"/>
      <c r="D661" s="328"/>
      <c r="E661" s="328"/>
      <c r="F661" s="328"/>
      <c r="G661" s="328"/>
      <c r="H661" s="328"/>
      <c r="I661" s="328"/>
      <c r="J661" s="328"/>
      <c r="K661" s="328"/>
      <c r="L661" s="328"/>
      <c r="M661" s="328"/>
      <c r="N661" s="328"/>
      <c r="O661" s="328"/>
      <c r="P661" s="328"/>
      <c r="Q661" s="328"/>
      <c r="R661" s="328"/>
      <c r="S661" s="328"/>
      <c r="T661" s="328"/>
      <c r="U661" s="328"/>
      <c r="V661" s="328"/>
      <c r="W661" s="328"/>
      <c r="X661" s="328"/>
      <c r="Y661" s="328"/>
      <c r="Z661" s="328"/>
      <c r="AA661" s="328"/>
      <c r="AB661" s="328"/>
      <c r="AC661" s="328"/>
      <c r="AD661" s="328"/>
      <c r="AE661" s="328"/>
      <c r="AF661" s="328"/>
      <c r="AG661" s="328"/>
      <c r="AH661" s="328"/>
      <c r="AI661" s="328"/>
      <c r="AJ661" s="328"/>
      <c r="AK661" s="328"/>
      <c r="AL661" s="328"/>
      <c r="AM661" s="328"/>
      <c r="AN661" s="328"/>
      <c r="AO661" s="328"/>
      <c r="AP661" s="328"/>
      <c r="AQ661" s="328"/>
      <c r="AR661" s="328"/>
      <c r="AS661" s="328"/>
      <c r="AT661" s="328"/>
      <c r="AU661" s="328"/>
      <c r="AV661" s="328"/>
      <c r="AW661" s="328"/>
      <c r="AX661" s="328"/>
      <c r="AY661" s="328"/>
      <c r="AZ661" s="328"/>
      <c r="BA661" s="328"/>
      <c r="BB661" s="328"/>
      <c r="BC661" s="328"/>
      <c r="BD661" s="328"/>
      <c r="BE661" s="328"/>
      <c r="BF661" s="328"/>
      <c r="BG661" s="328"/>
      <c r="BH661" s="328"/>
      <c r="BI661" s="328"/>
      <c r="BJ661" s="328"/>
      <c r="BK661" s="328"/>
      <c r="BL661" s="328"/>
      <c r="BM661" s="328"/>
      <c r="BN661" s="328"/>
      <c r="BO661" s="328"/>
      <c r="BP661" s="328"/>
      <c r="BQ661" s="328"/>
      <c r="BR661" s="328"/>
      <c r="BS661" s="328"/>
      <c r="BT661" s="328"/>
      <c r="BU661" s="332"/>
      <c r="BV661" s="333"/>
      <c r="BW661" s="328"/>
      <c r="BX661" s="328"/>
      <c r="BY661" s="328"/>
      <c r="BZ661" s="328"/>
      <c r="CA661" s="328"/>
    </row>
    <row r="662" spans="1:79" ht="15.75" customHeight="1">
      <c r="A662" s="328"/>
      <c r="B662" s="328"/>
      <c r="C662" s="328"/>
      <c r="D662" s="328"/>
      <c r="E662" s="328"/>
      <c r="F662" s="328"/>
      <c r="G662" s="328"/>
      <c r="H662" s="328"/>
      <c r="I662" s="328"/>
      <c r="J662" s="328"/>
      <c r="K662" s="328"/>
      <c r="L662" s="328"/>
      <c r="M662" s="328"/>
      <c r="N662" s="328"/>
      <c r="O662" s="328"/>
      <c r="P662" s="328"/>
      <c r="Q662" s="328"/>
      <c r="R662" s="328"/>
      <c r="S662" s="328"/>
      <c r="T662" s="328"/>
      <c r="U662" s="328"/>
      <c r="V662" s="328"/>
      <c r="W662" s="328"/>
      <c r="X662" s="328"/>
      <c r="Y662" s="328"/>
      <c r="Z662" s="328"/>
      <c r="AA662" s="328"/>
      <c r="AB662" s="328"/>
      <c r="AC662" s="328"/>
      <c r="AD662" s="328"/>
      <c r="AE662" s="328"/>
      <c r="AF662" s="328"/>
      <c r="AG662" s="328"/>
      <c r="AH662" s="328"/>
      <c r="AI662" s="328"/>
      <c r="AJ662" s="328"/>
      <c r="AK662" s="328"/>
      <c r="AL662" s="328"/>
      <c r="AM662" s="328"/>
      <c r="AN662" s="328"/>
      <c r="AO662" s="328"/>
      <c r="AP662" s="328"/>
      <c r="AQ662" s="328"/>
      <c r="AR662" s="328"/>
      <c r="AS662" s="328"/>
      <c r="AT662" s="328"/>
      <c r="AU662" s="328"/>
      <c r="AV662" s="328"/>
      <c r="AW662" s="328"/>
      <c r="AX662" s="328"/>
      <c r="AY662" s="328"/>
      <c r="AZ662" s="328"/>
      <c r="BA662" s="328"/>
      <c r="BB662" s="328"/>
      <c r="BC662" s="328"/>
      <c r="BD662" s="328"/>
      <c r="BE662" s="328"/>
      <c r="BF662" s="328"/>
      <c r="BG662" s="328"/>
      <c r="BH662" s="328"/>
      <c r="BI662" s="328"/>
      <c r="BJ662" s="328"/>
      <c r="BK662" s="328"/>
      <c r="BL662" s="328"/>
      <c r="BM662" s="328"/>
      <c r="BN662" s="328"/>
      <c r="BO662" s="328"/>
      <c r="BP662" s="328"/>
      <c r="BQ662" s="328"/>
      <c r="BR662" s="328"/>
      <c r="BS662" s="328"/>
      <c r="BT662" s="328"/>
      <c r="BU662" s="332"/>
      <c r="BV662" s="333"/>
      <c r="BW662" s="328"/>
      <c r="BX662" s="328"/>
      <c r="BY662" s="328"/>
      <c r="BZ662" s="328"/>
      <c r="CA662" s="328"/>
    </row>
    <row r="663" spans="1:79" ht="15.75" customHeight="1">
      <c r="A663" s="328"/>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328"/>
      <c r="AF663" s="328"/>
      <c r="AG663" s="328"/>
      <c r="AH663" s="328"/>
      <c r="AI663" s="328"/>
      <c r="AJ663" s="328"/>
      <c r="AK663" s="328"/>
      <c r="AL663" s="328"/>
      <c r="AM663" s="328"/>
      <c r="AN663" s="328"/>
      <c r="AO663" s="328"/>
      <c r="AP663" s="328"/>
      <c r="AQ663" s="328"/>
      <c r="AR663" s="328"/>
      <c r="AS663" s="328"/>
      <c r="AT663" s="328"/>
      <c r="AU663" s="328"/>
      <c r="AV663" s="328"/>
      <c r="AW663" s="328"/>
      <c r="AX663" s="328"/>
      <c r="AY663" s="328"/>
      <c r="AZ663" s="328"/>
      <c r="BA663" s="328"/>
      <c r="BB663" s="328"/>
      <c r="BC663" s="328"/>
      <c r="BD663" s="328"/>
      <c r="BE663" s="328"/>
      <c r="BF663" s="328"/>
      <c r="BG663" s="328"/>
      <c r="BH663" s="328"/>
      <c r="BI663" s="328"/>
      <c r="BJ663" s="328"/>
      <c r="BK663" s="328"/>
      <c r="BL663" s="328"/>
      <c r="BM663" s="328"/>
      <c r="BN663" s="328"/>
      <c r="BO663" s="328"/>
      <c r="BP663" s="328"/>
      <c r="BQ663" s="328"/>
      <c r="BR663" s="328"/>
      <c r="BS663" s="328"/>
      <c r="BT663" s="328"/>
      <c r="BU663" s="332"/>
      <c r="BV663" s="333"/>
      <c r="BW663" s="328"/>
      <c r="BX663" s="328"/>
      <c r="BY663" s="328"/>
      <c r="BZ663" s="328"/>
      <c r="CA663" s="328"/>
    </row>
    <row r="664" spans="1:79" ht="15.75" customHeight="1">
      <c r="A664" s="328"/>
      <c r="B664" s="328"/>
      <c r="C664" s="328"/>
      <c r="D664" s="328"/>
      <c r="E664" s="328"/>
      <c r="F664" s="328"/>
      <c r="G664" s="328"/>
      <c r="H664" s="328"/>
      <c r="I664" s="328"/>
      <c r="J664" s="328"/>
      <c r="K664" s="328"/>
      <c r="L664" s="328"/>
      <c r="M664" s="328"/>
      <c r="N664" s="328"/>
      <c r="O664" s="328"/>
      <c r="P664" s="328"/>
      <c r="Q664" s="328"/>
      <c r="R664" s="328"/>
      <c r="S664" s="328"/>
      <c r="T664" s="328"/>
      <c r="U664" s="328"/>
      <c r="V664" s="328"/>
      <c r="W664" s="328"/>
      <c r="X664" s="328"/>
      <c r="Y664" s="328"/>
      <c r="Z664" s="328"/>
      <c r="AA664" s="328"/>
      <c r="AB664" s="328"/>
      <c r="AC664" s="328"/>
      <c r="AD664" s="328"/>
      <c r="AE664" s="328"/>
      <c r="AF664" s="328"/>
      <c r="AG664" s="328"/>
      <c r="AH664" s="328"/>
      <c r="AI664" s="328"/>
      <c r="AJ664" s="328"/>
      <c r="AK664" s="328"/>
      <c r="AL664" s="328"/>
      <c r="AM664" s="328"/>
      <c r="AN664" s="328"/>
      <c r="AO664" s="328"/>
      <c r="AP664" s="328"/>
      <c r="AQ664" s="328"/>
      <c r="AR664" s="328"/>
      <c r="AS664" s="328"/>
      <c r="AT664" s="328"/>
      <c r="AU664" s="328"/>
      <c r="AV664" s="328"/>
      <c r="AW664" s="328"/>
      <c r="AX664" s="328"/>
      <c r="AY664" s="328"/>
      <c r="AZ664" s="328"/>
      <c r="BA664" s="328"/>
      <c r="BB664" s="328"/>
      <c r="BC664" s="328"/>
      <c r="BD664" s="328"/>
      <c r="BE664" s="328"/>
      <c r="BF664" s="328"/>
      <c r="BG664" s="328"/>
      <c r="BH664" s="328"/>
      <c r="BI664" s="328"/>
      <c r="BJ664" s="328"/>
      <c r="BK664" s="328"/>
      <c r="BL664" s="328"/>
      <c r="BM664" s="328"/>
      <c r="BN664" s="328"/>
      <c r="BO664" s="328"/>
      <c r="BP664" s="328"/>
      <c r="BQ664" s="328"/>
      <c r="BR664" s="328"/>
      <c r="BS664" s="328"/>
      <c r="BT664" s="328"/>
      <c r="BU664" s="332"/>
      <c r="BV664" s="333"/>
      <c r="BW664" s="328"/>
      <c r="BX664" s="328"/>
      <c r="BY664" s="328"/>
      <c r="BZ664" s="328"/>
      <c r="CA664" s="328"/>
    </row>
    <row r="665" spans="1:79" ht="15.75" customHeight="1">
      <c r="A665" s="328"/>
      <c r="B665" s="328"/>
      <c r="C665" s="328"/>
      <c r="D665" s="328"/>
      <c r="E665" s="328"/>
      <c r="F665" s="328"/>
      <c r="G665" s="328"/>
      <c r="H665" s="328"/>
      <c r="I665" s="328"/>
      <c r="J665" s="328"/>
      <c r="K665" s="328"/>
      <c r="L665" s="328"/>
      <c r="M665" s="328"/>
      <c r="N665" s="328"/>
      <c r="O665" s="328"/>
      <c r="P665" s="328"/>
      <c r="Q665" s="328"/>
      <c r="R665" s="328"/>
      <c r="S665" s="328"/>
      <c r="T665" s="328"/>
      <c r="U665" s="328"/>
      <c r="V665" s="328"/>
      <c r="W665" s="328"/>
      <c r="X665" s="328"/>
      <c r="Y665" s="328"/>
      <c r="Z665" s="328"/>
      <c r="AA665" s="328"/>
      <c r="AB665" s="328"/>
      <c r="AC665" s="328"/>
      <c r="AD665" s="328"/>
      <c r="AE665" s="328"/>
      <c r="AF665" s="328"/>
      <c r="AG665" s="328"/>
      <c r="AH665" s="328"/>
      <c r="AI665" s="328"/>
      <c r="AJ665" s="328"/>
      <c r="AK665" s="328"/>
      <c r="AL665" s="328"/>
      <c r="AM665" s="328"/>
      <c r="AN665" s="328"/>
      <c r="AO665" s="328"/>
      <c r="AP665" s="328"/>
      <c r="AQ665" s="328"/>
      <c r="AR665" s="328"/>
      <c r="AS665" s="328"/>
      <c r="AT665" s="328"/>
      <c r="AU665" s="328"/>
      <c r="AV665" s="328"/>
      <c r="AW665" s="328"/>
      <c r="AX665" s="328"/>
      <c r="AY665" s="328"/>
      <c r="AZ665" s="328"/>
      <c r="BA665" s="328"/>
      <c r="BB665" s="328"/>
      <c r="BC665" s="328"/>
      <c r="BD665" s="328"/>
      <c r="BE665" s="328"/>
      <c r="BF665" s="328"/>
      <c r="BG665" s="328"/>
      <c r="BH665" s="328"/>
      <c r="BI665" s="328"/>
      <c r="BJ665" s="328"/>
      <c r="BK665" s="328"/>
      <c r="BL665" s="328"/>
      <c r="BM665" s="328"/>
      <c r="BN665" s="328"/>
      <c r="BO665" s="328"/>
      <c r="BP665" s="328"/>
      <c r="BQ665" s="328"/>
      <c r="BR665" s="328"/>
      <c r="BS665" s="328"/>
      <c r="BT665" s="328"/>
      <c r="BU665" s="332"/>
      <c r="BV665" s="333"/>
      <c r="BW665" s="328"/>
      <c r="BX665" s="328"/>
      <c r="BY665" s="328"/>
      <c r="BZ665" s="328"/>
      <c r="CA665" s="328"/>
    </row>
    <row r="666" spans="1:79" ht="15.75" customHeight="1">
      <c r="A666" s="328"/>
      <c r="B666" s="328"/>
      <c r="C666" s="328"/>
      <c r="D666" s="328"/>
      <c r="E666" s="328"/>
      <c r="F666" s="328"/>
      <c r="G666" s="328"/>
      <c r="H666" s="328"/>
      <c r="I666" s="328"/>
      <c r="J666" s="328"/>
      <c r="K666" s="328"/>
      <c r="L666" s="328"/>
      <c r="M666" s="328"/>
      <c r="N666" s="328"/>
      <c r="O666" s="328"/>
      <c r="P666" s="328"/>
      <c r="Q666" s="328"/>
      <c r="R666" s="328"/>
      <c r="S666" s="328"/>
      <c r="T666" s="328"/>
      <c r="U666" s="328"/>
      <c r="V666" s="328"/>
      <c r="W666" s="328"/>
      <c r="X666" s="328"/>
      <c r="Y666" s="328"/>
      <c r="Z666" s="328"/>
      <c r="AA666" s="328"/>
      <c r="AB666" s="328"/>
      <c r="AC666" s="328"/>
      <c r="AD666" s="328"/>
      <c r="AE666" s="328"/>
      <c r="AF666" s="328"/>
      <c r="AG666" s="328"/>
      <c r="AH666" s="328"/>
      <c r="AI666" s="328"/>
      <c r="AJ666" s="328"/>
      <c r="AK666" s="328"/>
      <c r="AL666" s="328"/>
      <c r="AM666" s="328"/>
      <c r="AN666" s="328"/>
      <c r="AO666" s="328"/>
      <c r="AP666" s="328"/>
      <c r="AQ666" s="328"/>
      <c r="AR666" s="328"/>
      <c r="AS666" s="328"/>
      <c r="AT666" s="328"/>
      <c r="AU666" s="328"/>
      <c r="AV666" s="328"/>
      <c r="AW666" s="328"/>
      <c r="AX666" s="328"/>
      <c r="AY666" s="328"/>
      <c r="AZ666" s="328"/>
      <c r="BA666" s="328"/>
      <c r="BB666" s="328"/>
      <c r="BC666" s="328"/>
      <c r="BD666" s="328"/>
      <c r="BE666" s="328"/>
      <c r="BF666" s="328"/>
      <c r="BG666" s="328"/>
      <c r="BH666" s="328"/>
      <c r="BI666" s="328"/>
      <c r="BJ666" s="328"/>
      <c r="BK666" s="328"/>
      <c r="BL666" s="328"/>
      <c r="BM666" s="328"/>
      <c r="BN666" s="328"/>
      <c r="BO666" s="328"/>
      <c r="BP666" s="328"/>
      <c r="BQ666" s="328"/>
      <c r="BR666" s="328"/>
      <c r="BS666" s="328"/>
      <c r="BT666" s="328"/>
      <c r="BU666" s="332"/>
      <c r="BV666" s="333"/>
      <c r="BW666" s="328"/>
      <c r="BX666" s="328"/>
      <c r="BY666" s="328"/>
      <c r="BZ666" s="328"/>
      <c r="CA666" s="328"/>
    </row>
    <row r="667" spans="1:79" ht="15.75" customHeight="1">
      <c r="A667" s="328"/>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328"/>
      <c r="AF667" s="328"/>
      <c r="AG667" s="328"/>
      <c r="AH667" s="328"/>
      <c r="AI667" s="328"/>
      <c r="AJ667" s="328"/>
      <c r="AK667" s="328"/>
      <c r="AL667" s="328"/>
      <c r="AM667" s="328"/>
      <c r="AN667" s="328"/>
      <c r="AO667" s="328"/>
      <c r="AP667" s="328"/>
      <c r="AQ667" s="328"/>
      <c r="AR667" s="328"/>
      <c r="AS667" s="328"/>
      <c r="AT667" s="328"/>
      <c r="AU667" s="328"/>
      <c r="AV667" s="328"/>
      <c r="AW667" s="328"/>
      <c r="AX667" s="328"/>
      <c r="AY667" s="328"/>
      <c r="AZ667" s="328"/>
      <c r="BA667" s="328"/>
      <c r="BB667" s="328"/>
      <c r="BC667" s="328"/>
      <c r="BD667" s="328"/>
      <c r="BE667" s="328"/>
      <c r="BF667" s="328"/>
      <c r="BG667" s="328"/>
      <c r="BH667" s="328"/>
      <c r="BI667" s="328"/>
      <c r="BJ667" s="328"/>
      <c r="BK667" s="328"/>
      <c r="BL667" s="328"/>
      <c r="BM667" s="328"/>
      <c r="BN667" s="328"/>
      <c r="BO667" s="328"/>
      <c r="BP667" s="328"/>
      <c r="BQ667" s="328"/>
      <c r="BR667" s="328"/>
      <c r="BS667" s="328"/>
      <c r="BT667" s="328"/>
      <c r="BU667" s="332"/>
      <c r="BV667" s="333"/>
      <c r="BW667" s="328"/>
      <c r="BX667" s="328"/>
      <c r="BY667" s="328"/>
      <c r="BZ667" s="328"/>
      <c r="CA667" s="328"/>
    </row>
    <row r="668" spans="1:79" ht="15.75" customHeight="1">
      <c r="A668" s="328"/>
      <c r="B668" s="328"/>
      <c r="C668" s="328"/>
      <c r="D668" s="328"/>
      <c r="E668" s="328"/>
      <c r="F668" s="328"/>
      <c r="G668" s="328"/>
      <c r="H668" s="328"/>
      <c r="I668" s="328"/>
      <c r="J668" s="328"/>
      <c r="K668" s="328"/>
      <c r="L668" s="328"/>
      <c r="M668" s="328"/>
      <c r="N668" s="328"/>
      <c r="O668" s="328"/>
      <c r="P668" s="328"/>
      <c r="Q668" s="328"/>
      <c r="R668" s="328"/>
      <c r="S668" s="328"/>
      <c r="T668" s="328"/>
      <c r="U668" s="328"/>
      <c r="V668" s="328"/>
      <c r="W668" s="328"/>
      <c r="X668" s="328"/>
      <c r="Y668" s="328"/>
      <c r="Z668" s="328"/>
      <c r="AA668" s="328"/>
      <c r="AB668" s="328"/>
      <c r="AC668" s="328"/>
      <c r="AD668" s="328"/>
      <c r="AE668" s="328"/>
      <c r="AF668" s="328"/>
      <c r="AG668" s="328"/>
      <c r="AH668" s="328"/>
      <c r="AI668" s="328"/>
      <c r="AJ668" s="328"/>
      <c r="AK668" s="328"/>
      <c r="AL668" s="328"/>
      <c r="AM668" s="328"/>
      <c r="AN668" s="328"/>
      <c r="AO668" s="328"/>
      <c r="AP668" s="328"/>
      <c r="AQ668" s="328"/>
      <c r="AR668" s="328"/>
      <c r="AS668" s="328"/>
      <c r="AT668" s="328"/>
      <c r="AU668" s="328"/>
      <c r="AV668" s="328"/>
      <c r="AW668" s="328"/>
      <c r="AX668" s="328"/>
      <c r="AY668" s="328"/>
      <c r="AZ668" s="328"/>
      <c r="BA668" s="328"/>
      <c r="BB668" s="328"/>
      <c r="BC668" s="328"/>
      <c r="BD668" s="328"/>
      <c r="BE668" s="328"/>
      <c r="BF668" s="328"/>
      <c r="BG668" s="328"/>
      <c r="BH668" s="328"/>
      <c r="BI668" s="328"/>
      <c r="BJ668" s="328"/>
      <c r="BK668" s="328"/>
      <c r="BL668" s="328"/>
      <c r="BM668" s="328"/>
      <c r="BN668" s="328"/>
      <c r="BO668" s="328"/>
      <c r="BP668" s="328"/>
      <c r="BQ668" s="328"/>
      <c r="BR668" s="328"/>
      <c r="BS668" s="328"/>
      <c r="BT668" s="328"/>
      <c r="BU668" s="332"/>
      <c r="BV668" s="333"/>
      <c r="BW668" s="328"/>
      <c r="BX668" s="328"/>
      <c r="BY668" s="328"/>
      <c r="BZ668" s="328"/>
      <c r="CA668" s="328"/>
    </row>
    <row r="669" spans="1:79" ht="15.75" customHeight="1">
      <c r="A669" s="328"/>
      <c r="B669" s="328"/>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c r="BS669" s="328"/>
      <c r="BT669" s="328"/>
      <c r="BU669" s="332"/>
      <c r="BV669" s="333"/>
      <c r="BW669" s="328"/>
      <c r="BX669" s="328"/>
      <c r="BY669" s="328"/>
      <c r="BZ669" s="328"/>
      <c r="CA669" s="328"/>
    </row>
    <row r="670" spans="1:79" ht="15.75" customHeight="1">
      <c r="A670" s="328"/>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c r="BS670" s="328"/>
      <c r="BT670" s="328"/>
      <c r="BU670" s="332"/>
      <c r="BV670" s="333"/>
      <c r="BW670" s="328"/>
      <c r="BX670" s="328"/>
      <c r="BY670" s="328"/>
      <c r="BZ670" s="328"/>
      <c r="CA670" s="328"/>
    </row>
    <row r="671" spans="1:79" ht="15.75" customHeight="1">
      <c r="A671" s="328"/>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328"/>
      <c r="AE671" s="328"/>
      <c r="AF671" s="328"/>
      <c r="AG671" s="328"/>
      <c r="AH671" s="328"/>
      <c r="AI671" s="328"/>
      <c r="AJ671" s="328"/>
      <c r="AK671" s="328"/>
      <c r="AL671" s="328"/>
      <c r="AM671" s="328"/>
      <c r="AN671" s="328"/>
      <c r="AO671" s="328"/>
      <c r="AP671" s="328"/>
      <c r="AQ671" s="328"/>
      <c r="AR671" s="328"/>
      <c r="AS671" s="328"/>
      <c r="AT671" s="328"/>
      <c r="AU671" s="328"/>
      <c r="AV671" s="328"/>
      <c r="AW671" s="328"/>
      <c r="AX671" s="328"/>
      <c r="AY671" s="328"/>
      <c r="AZ671" s="328"/>
      <c r="BA671" s="328"/>
      <c r="BB671" s="328"/>
      <c r="BC671" s="328"/>
      <c r="BD671" s="328"/>
      <c r="BE671" s="328"/>
      <c r="BF671" s="328"/>
      <c r="BG671" s="328"/>
      <c r="BH671" s="328"/>
      <c r="BI671" s="328"/>
      <c r="BJ671" s="328"/>
      <c r="BK671" s="328"/>
      <c r="BL671" s="328"/>
      <c r="BM671" s="328"/>
      <c r="BN671" s="328"/>
      <c r="BO671" s="328"/>
      <c r="BP671" s="328"/>
      <c r="BQ671" s="328"/>
      <c r="BR671" s="328"/>
      <c r="BS671" s="328"/>
      <c r="BT671" s="328"/>
      <c r="BU671" s="332"/>
      <c r="BV671" s="333"/>
      <c r="BW671" s="328"/>
      <c r="BX671" s="328"/>
      <c r="BY671" s="328"/>
      <c r="BZ671" s="328"/>
      <c r="CA671" s="328"/>
    </row>
    <row r="672" spans="1:79" ht="15.75" customHeight="1">
      <c r="A672" s="328"/>
      <c r="B672" s="328"/>
      <c r="C672" s="328"/>
      <c r="D672" s="328"/>
      <c r="E672" s="328"/>
      <c r="F672" s="328"/>
      <c r="G672" s="328"/>
      <c r="H672" s="328"/>
      <c r="I672" s="328"/>
      <c r="J672" s="328"/>
      <c r="K672" s="328"/>
      <c r="L672" s="328"/>
      <c r="M672" s="328"/>
      <c r="N672" s="328"/>
      <c r="O672" s="328"/>
      <c r="P672" s="328"/>
      <c r="Q672" s="328"/>
      <c r="R672" s="328"/>
      <c r="S672" s="328"/>
      <c r="T672" s="328"/>
      <c r="U672" s="328"/>
      <c r="V672" s="328"/>
      <c r="W672" s="328"/>
      <c r="X672" s="328"/>
      <c r="Y672" s="328"/>
      <c r="Z672" s="328"/>
      <c r="AA672" s="328"/>
      <c r="AB672" s="328"/>
      <c r="AC672" s="328"/>
      <c r="AD672" s="328"/>
      <c r="AE672" s="328"/>
      <c r="AF672" s="328"/>
      <c r="AG672" s="328"/>
      <c r="AH672" s="328"/>
      <c r="AI672" s="328"/>
      <c r="AJ672" s="328"/>
      <c r="AK672" s="328"/>
      <c r="AL672" s="328"/>
      <c r="AM672" s="328"/>
      <c r="AN672" s="328"/>
      <c r="AO672" s="328"/>
      <c r="AP672" s="328"/>
      <c r="AQ672" s="328"/>
      <c r="AR672" s="328"/>
      <c r="AS672" s="328"/>
      <c r="AT672" s="328"/>
      <c r="AU672" s="328"/>
      <c r="AV672" s="328"/>
      <c r="AW672" s="328"/>
      <c r="AX672" s="328"/>
      <c r="AY672" s="328"/>
      <c r="AZ672" s="328"/>
      <c r="BA672" s="328"/>
      <c r="BB672" s="328"/>
      <c r="BC672" s="328"/>
      <c r="BD672" s="328"/>
      <c r="BE672" s="328"/>
      <c r="BF672" s="328"/>
      <c r="BG672" s="328"/>
      <c r="BH672" s="328"/>
      <c r="BI672" s="328"/>
      <c r="BJ672" s="328"/>
      <c r="BK672" s="328"/>
      <c r="BL672" s="328"/>
      <c r="BM672" s="328"/>
      <c r="BN672" s="328"/>
      <c r="BO672" s="328"/>
      <c r="BP672" s="328"/>
      <c r="BQ672" s="328"/>
      <c r="BR672" s="328"/>
      <c r="BS672" s="328"/>
      <c r="BT672" s="328"/>
      <c r="BU672" s="332"/>
      <c r="BV672" s="333"/>
      <c r="BW672" s="328"/>
      <c r="BX672" s="328"/>
      <c r="BY672" s="328"/>
      <c r="BZ672" s="328"/>
      <c r="CA672" s="328"/>
    </row>
    <row r="673" spans="1:79" ht="15.75" customHeight="1">
      <c r="A673" s="328"/>
      <c r="B673" s="328"/>
      <c r="C673" s="328"/>
      <c r="D673" s="328"/>
      <c r="E673" s="328"/>
      <c r="F673" s="328"/>
      <c r="G673" s="328"/>
      <c r="H673" s="328"/>
      <c r="I673" s="328"/>
      <c r="J673" s="328"/>
      <c r="K673" s="328"/>
      <c r="L673" s="328"/>
      <c r="M673" s="328"/>
      <c r="N673" s="328"/>
      <c r="O673" s="328"/>
      <c r="P673" s="328"/>
      <c r="Q673" s="328"/>
      <c r="R673" s="328"/>
      <c r="S673" s="328"/>
      <c r="T673" s="328"/>
      <c r="U673" s="328"/>
      <c r="V673" s="328"/>
      <c r="W673" s="328"/>
      <c r="X673" s="328"/>
      <c r="Y673" s="328"/>
      <c r="Z673" s="328"/>
      <c r="AA673" s="328"/>
      <c r="AB673" s="328"/>
      <c r="AC673" s="328"/>
      <c r="AD673" s="328"/>
      <c r="AE673" s="328"/>
      <c r="AF673" s="328"/>
      <c r="AG673" s="328"/>
      <c r="AH673" s="328"/>
      <c r="AI673" s="328"/>
      <c r="AJ673" s="328"/>
      <c r="AK673" s="328"/>
      <c r="AL673" s="328"/>
      <c r="AM673" s="328"/>
      <c r="AN673" s="328"/>
      <c r="AO673" s="328"/>
      <c r="AP673" s="328"/>
      <c r="AQ673" s="328"/>
      <c r="AR673" s="328"/>
      <c r="AS673" s="328"/>
      <c r="AT673" s="328"/>
      <c r="AU673" s="328"/>
      <c r="AV673" s="328"/>
      <c r="AW673" s="328"/>
      <c r="AX673" s="328"/>
      <c r="AY673" s="328"/>
      <c r="AZ673" s="328"/>
      <c r="BA673" s="328"/>
      <c r="BB673" s="328"/>
      <c r="BC673" s="328"/>
      <c r="BD673" s="328"/>
      <c r="BE673" s="328"/>
      <c r="BF673" s="328"/>
      <c r="BG673" s="328"/>
      <c r="BH673" s="328"/>
      <c r="BI673" s="328"/>
      <c r="BJ673" s="328"/>
      <c r="BK673" s="328"/>
      <c r="BL673" s="328"/>
      <c r="BM673" s="328"/>
      <c r="BN673" s="328"/>
      <c r="BO673" s="328"/>
      <c r="BP673" s="328"/>
      <c r="BQ673" s="328"/>
      <c r="BR673" s="328"/>
      <c r="BS673" s="328"/>
      <c r="BT673" s="328"/>
      <c r="BU673" s="332"/>
      <c r="BV673" s="333"/>
      <c r="BW673" s="328"/>
      <c r="BX673" s="328"/>
      <c r="BY673" s="328"/>
      <c r="BZ673" s="328"/>
      <c r="CA673" s="328"/>
    </row>
    <row r="674" spans="1:79" ht="15.75" customHeight="1">
      <c r="A674" s="328"/>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328"/>
      <c r="AE674" s="328"/>
      <c r="AF674" s="328"/>
      <c r="AG674" s="328"/>
      <c r="AH674" s="328"/>
      <c r="AI674" s="328"/>
      <c r="AJ674" s="328"/>
      <c r="AK674" s="328"/>
      <c r="AL674" s="328"/>
      <c r="AM674" s="328"/>
      <c r="AN674" s="328"/>
      <c r="AO674" s="328"/>
      <c r="AP674" s="328"/>
      <c r="AQ674" s="328"/>
      <c r="AR674" s="328"/>
      <c r="AS674" s="328"/>
      <c r="AT674" s="328"/>
      <c r="AU674" s="328"/>
      <c r="AV674" s="328"/>
      <c r="AW674" s="328"/>
      <c r="AX674" s="328"/>
      <c r="AY674" s="328"/>
      <c r="AZ674" s="328"/>
      <c r="BA674" s="328"/>
      <c r="BB674" s="328"/>
      <c r="BC674" s="328"/>
      <c r="BD674" s="328"/>
      <c r="BE674" s="328"/>
      <c r="BF674" s="328"/>
      <c r="BG674" s="328"/>
      <c r="BH674" s="328"/>
      <c r="BI674" s="328"/>
      <c r="BJ674" s="328"/>
      <c r="BK674" s="328"/>
      <c r="BL674" s="328"/>
      <c r="BM674" s="328"/>
      <c r="BN674" s="328"/>
      <c r="BO674" s="328"/>
      <c r="BP674" s="328"/>
      <c r="BQ674" s="328"/>
      <c r="BR674" s="328"/>
      <c r="BS674" s="328"/>
      <c r="BT674" s="328"/>
      <c r="BU674" s="332"/>
      <c r="BV674" s="333"/>
      <c r="BW674" s="328"/>
      <c r="BX674" s="328"/>
      <c r="BY674" s="328"/>
      <c r="BZ674" s="328"/>
      <c r="CA674" s="328"/>
    </row>
    <row r="675" spans="1:79" ht="15.75" customHeight="1">
      <c r="A675" s="328"/>
      <c r="B675" s="328"/>
      <c r="C675" s="328"/>
      <c r="D675" s="328"/>
      <c r="E675" s="328"/>
      <c r="F675" s="328"/>
      <c r="G675" s="328"/>
      <c r="H675" s="328"/>
      <c r="I675" s="328"/>
      <c r="J675" s="328"/>
      <c r="K675" s="328"/>
      <c r="L675" s="328"/>
      <c r="M675" s="328"/>
      <c r="N675" s="328"/>
      <c r="O675" s="328"/>
      <c r="P675" s="328"/>
      <c r="Q675" s="328"/>
      <c r="R675" s="328"/>
      <c r="S675" s="328"/>
      <c r="T675" s="328"/>
      <c r="U675" s="328"/>
      <c r="V675" s="328"/>
      <c r="W675" s="328"/>
      <c r="X675" s="328"/>
      <c r="Y675" s="328"/>
      <c r="Z675" s="328"/>
      <c r="AA675" s="328"/>
      <c r="AB675" s="328"/>
      <c r="AC675" s="328"/>
      <c r="AD675" s="328"/>
      <c r="AE675" s="328"/>
      <c r="AF675" s="328"/>
      <c r="AG675" s="328"/>
      <c r="AH675" s="328"/>
      <c r="AI675" s="328"/>
      <c r="AJ675" s="328"/>
      <c r="AK675" s="328"/>
      <c r="AL675" s="328"/>
      <c r="AM675" s="328"/>
      <c r="AN675" s="328"/>
      <c r="AO675" s="328"/>
      <c r="AP675" s="328"/>
      <c r="AQ675" s="328"/>
      <c r="AR675" s="328"/>
      <c r="AS675" s="328"/>
      <c r="AT675" s="328"/>
      <c r="AU675" s="328"/>
      <c r="AV675" s="328"/>
      <c r="AW675" s="328"/>
      <c r="AX675" s="328"/>
      <c r="AY675" s="328"/>
      <c r="AZ675" s="328"/>
      <c r="BA675" s="328"/>
      <c r="BB675" s="328"/>
      <c r="BC675" s="328"/>
      <c r="BD675" s="328"/>
      <c r="BE675" s="328"/>
      <c r="BF675" s="328"/>
      <c r="BG675" s="328"/>
      <c r="BH675" s="328"/>
      <c r="BI675" s="328"/>
      <c r="BJ675" s="328"/>
      <c r="BK675" s="328"/>
      <c r="BL675" s="328"/>
      <c r="BM675" s="328"/>
      <c r="BN675" s="328"/>
      <c r="BO675" s="328"/>
      <c r="BP675" s="328"/>
      <c r="BQ675" s="328"/>
      <c r="BR675" s="328"/>
      <c r="BS675" s="328"/>
      <c r="BT675" s="328"/>
      <c r="BU675" s="332"/>
      <c r="BV675" s="333"/>
      <c r="BW675" s="328"/>
      <c r="BX675" s="328"/>
      <c r="BY675" s="328"/>
      <c r="BZ675" s="328"/>
      <c r="CA675" s="328"/>
    </row>
    <row r="676" spans="1:79" ht="15.75" customHeight="1">
      <c r="A676" s="328"/>
      <c r="B676" s="328"/>
      <c r="C676" s="328"/>
      <c r="D676" s="328"/>
      <c r="E676" s="328"/>
      <c r="F676" s="328"/>
      <c r="G676" s="328"/>
      <c r="H676" s="328"/>
      <c r="I676" s="328"/>
      <c r="J676" s="328"/>
      <c r="K676" s="328"/>
      <c r="L676" s="328"/>
      <c r="M676" s="328"/>
      <c r="N676" s="328"/>
      <c r="O676" s="328"/>
      <c r="P676" s="328"/>
      <c r="Q676" s="328"/>
      <c r="R676" s="328"/>
      <c r="S676" s="328"/>
      <c r="T676" s="328"/>
      <c r="U676" s="328"/>
      <c r="V676" s="328"/>
      <c r="W676" s="328"/>
      <c r="X676" s="328"/>
      <c r="Y676" s="328"/>
      <c r="Z676" s="328"/>
      <c r="AA676" s="328"/>
      <c r="AB676" s="328"/>
      <c r="AC676" s="328"/>
      <c r="AD676" s="328"/>
      <c r="AE676" s="328"/>
      <c r="AF676" s="328"/>
      <c r="AG676" s="328"/>
      <c r="AH676" s="328"/>
      <c r="AI676" s="328"/>
      <c r="AJ676" s="328"/>
      <c r="AK676" s="328"/>
      <c r="AL676" s="328"/>
      <c r="AM676" s="328"/>
      <c r="AN676" s="328"/>
      <c r="AO676" s="328"/>
      <c r="AP676" s="328"/>
      <c r="AQ676" s="328"/>
      <c r="AR676" s="328"/>
      <c r="AS676" s="328"/>
      <c r="AT676" s="328"/>
      <c r="AU676" s="328"/>
      <c r="AV676" s="328"/>
      <c r="AW676" s="328"/>
      <c r="AX676" s="328"/>
      <c r="AY676" s="328"/>
      <c r="AZ676" s="328"/>
      <c r="BA676" s="328"/>
      <c r="BB676" s="328"/>
      <c r="BC676" s="328"/>
      <c r="BD676" s="328"/>
      <c r="BE676" s="328"/>
      <c r="BF676" s="328"/>
      <c r="BG676" s="328"/>
      <c r="BH676" s="328"/>
      <c r="BI676" s="328"/>
      <c r="BJ676" s="328"/>
      <c r="BK676" s="328"/>
      <c r="BL676" s="328"/>
      <c r="BM676" s="328"/>
      <c r="BN676" s="328"/>
      <c r="BO676" s="328"/>
      <c r="BP676" s="328"/>
      <c r="BQ676" s="328"/>
      <c r="BR676" s="328"/>
      <c r="BS676" s="328"/>
      <c r="BT676" s="328"/>
      <c r="BU676" s="332"/>
      <c r="BV676" s="333"/>
      <c r="BW676" s="328"/>
      <c r="BX676" s="328"/>
      <c r="BY676" s="328"/>
      <c r="BZ676" s="328"/>
      <c r="CA676" s="328"/>
    </row>
    <row r="677" spans="1:79" ht="15.75" customHeight="1">
      <c r="A677" s="328"/>
      <c r="B677" s="328"/>
      <c r="C677" s="328"/>
      <c r="D677" s="328"/>
      <c r="E677" s="328"/>
      <c r="F677" s="328"/>
      <c r="G677" s="328"/>
      <c r="H677" s="328"/>
      <c r="I677" s="328"/>
      <c r="J677" s="328"/>
      <c r="K677" s="328"/>
      <c r="L677" s="328"/>
      <c r="M677" s="328"/>
      <c r="N677" s="328"/>
      <c r="O677" s="328"/>
      <c r="P677" s="328"/>
      <c r="Q677" s="328"/>
      <c r="R677" s="328"/>
      <c r="S677" s="328"/>
      <c r="T677" s="328"/>
      <c r="U677" s="328"/>
      <c r="V677" s="328"/>
      <c r="W677" s="328"/>
      <c r="X677" s="328"/>
      <c r="Y677" s="328"/>
      <c r="Z677" s="328"/>
      <c r="AA677" s="328"/>
      <c r="AB677" s="328"/>
      <c r="AC677" s="328"/>
      <c r="AD677" s="328"/>
      <c r="AE677" s="328"/>
      <c r="AF677" s="328"/>
      <c r="AG677" s="328"/>
      <c r="AH677" s="328"/>
      <c r="AI677" s="328"/>
      <c r="AJ677" s="328"/>
      <c r="AK677" s="328"/>
      <c r="AL677" s="328"/>
      <c r="AM677" s="328"/>
      <c r="AN677" s="328"/>
      <c r="AO677" s="328"/>
      <c r="AP677" s="328"/>
      <c r="AQ677" s="328"/>
      <c r="AR677" s="328"/>
      <c r="AS677" s="328"/>
      <c r="AT677" s="328"/>
      <c r="AU677" s="328"/>
      <c r="AV677" s="328"/>
      <c r="AW677" s="328"/>
      <c r="AX677" s="328"/>
      <c r="AY677" s="328"/>
      <c r="AZ677" s="328"/>
      <c r="BA677" s="328"/>
      <c r="BB677" s="328"/>
      <c r="BC677" s="328"/>
      <c r="BD677" s="328"/>
      <c r="BE677" s="328"/>
      <c r="BF677" s="328"/>
      <c r="BG677" s="328"/>
      <c r="BH677" s="328"/>
      <c r="BI677" s="328"/>
      <c r="BJ677" s="328"/>
      <c r="BK677" s="328"/>
      <c r="BL677" s="328"/>
      <c r="BM677" s="328"/>
      <c r="BN677" s="328"/>
      <c r="BO677" s="328"/>
      <c r="BP677" s="328"/>
      <c r="BQ677" s="328"/>
      <c r="BR677" s="328"/>
      <c r="BS677" s="328"/>
      <c r="BT677" s="328"/>
      <c r="BU677" s="332"/>
      <c r="BV677" s="333"/>
      <c r="BW677" s="328"/>
      <c r="BX677" s="328"/>
      <c r="BY677" s="328"/>
      <c r="BZ677" s="328"/>
      <c r="CA677" s="328"/>
    </row>
    <row r="678" spans="1:79" ht="15.75" customHeight="1">
      <c r="A678" s="328"/>
      <c r="B678" s="328"/>
      <c r="C678" s="328"/>
      <c r="D678" s="328"/>
      <c r="E678" s="328"/>
      <c r="F678" s="328"/>
      <c r="G678" s="328"/>
      <c r="H678" s="328"/>
      <c r="I678" s="328"/>
      <c r="J678" s="328"/>
      <c r="K678" s="328"/>
      <c r="L678" s="328"/>
      <c r="M678" s="328"/>
      <c r="N678" s="328"/>
      <c r="O678" s="328"/>
      <c r="P678" s="328"/>
      <c r="Q678" s="328"/>
      <c r="R678" s="328"/>
      <c r="S678" s="328"/>
      <c r="T678" s="328"/>
      <c r="U678" s="328"/>
      <c r="V678" s="328"/>
      <c r="W678" s="328"/>
      <c r="X678" s="328"/>
      <c r="Y678" s="328"/>
      <c r="Z678" s="328"/>
      <c r="AA678" s="328"/>
      <c r="AB678" s="328"/>
      <c r="AC678" s="328"/>
      <c r="AD678" s="328"/>
      <c r="AE678" s="328"/>
      <c r="AF678" s="328"/>
      <c r="AG678" s="328"/>
      <c r="AH678" s="328"/>
      <c r="AI678" s="328"/>
      <c r="AJ678" s="328"/>
      <c r="AK678" s="328"/>
      <c r="AL678" s="328"/>
      <c r="AM678" s="328"/>
      <c r="AN678" s="328"/>
      <c r="AO678" s="328"/>
      <c r="AP678" s="328"/>
      <c r="AQ678" s="328"/>
      <c r="AR678" s="328"/>
      <c r="AS678" s="328"/>
      <c r="AT678" s="328"/>
      <c r="AU678" s="328"/>
      <c r="AV678" s="328"/>
      <c r="AW678" s="328"/>
      <c r="AX678" s="328"/>
      <c r="AY678" s="328"/>
      <c r="AZ678" s="328"/>
      <c r="BA678" s="328"/>
      <c r="BB678" s="328"/>
      <c r="BC678" s="328"/>
      <c r="BD678" s="328"/>
      <c r="BE678" s="328"/>
      <c r="BF678" s="328"/>
      <c r="BG678" s="328"/>
      <c r="BH678" s="328"/>
      <c r="BI678" s="328"/>
      <c r="BJ678" s="328"/>
      <c r="BK678" s="328"/>
      <c r="BL678" s="328"/>
      <c r="BM678" s="328"/>
      <c r="BN678" s="328"/>
      <c r="BO678" s="328"/>
      <c r="BP678" s="328"/>
      <c r="BQ678" s="328"/>
      <c r="BR678" s="328"/>
      <c r="BS678" s="328"/>
      <c r="BT678" s="328"/>
      <c r="BU678" s="332"/>
      <c r="BV678" s="333"/>
      <c r="BW678" s="328"/>
      <c r="BX678" s="328"/>
      <c r="BY678" s="328"/>
      <c r="BZ678" s="328"/>
      <c r="CA678" s="328"/>
    </row>
    <row r="679" spans="1:79" ht="15.75" customHeight="1">
      <c r="A679" s="328"/>
      <c r="B679" s="328"/>
      <c r="C679" s="328"/>
      <c r="D679" s="328"/>
      <c r="E679" s="328"/>
      <c r="F679" s="328"/>
      <c r="G679" s="328"/>
      <c r="H679" s="328"/>
      <c r="I679" s="328"/>
      <c r="J679" s="328"/>
      <c r="K679" s="328"/>
      <c r="L679" s="328"/>
      <c r="M679" s="328"/>
      <c r="N679" s="328"/>
      <c r="O679" s="328"/>
      <c r="P679" s="328"/>
      <c r="Q679" s="328"/>
      <c r="R679" s="328"/>
      <c r="S679" s="328"/>
      <c r="T679" s="328"/>
      <c r="U679" s="328"/>
      <c r="V679" s="328"/>
      <c r="W679" s="328"/>
      <c r="X679" s="328"/>
      <c r="Y679" s="328"/>
      <c r="Z679" s="328"/>
      <c r="AA679" s="328"/>
      <c r="AB679" s="328"/>
      <c r="AC679" s="328"/>
      <c r="AD679" s="328"/>
      <c r="AE679" s="328"/>
      <c r="AF679" s="328"/>
      <c r="AG679" s="328"/>
      <c r="AH679" s="328"/>
      <c r="AI679" s="328"/>
      <c r="AJ679" s="328"/>
      <c r="AK679" s="328"/>
      <c r="AL679" s="328"/>
      <c r="AM679" s="328"/>
      <c r="AN679" s="328"/>
      <c r="AO679" s="328"/>
      <c r="AP679" s="328"/>
      <c r="AQ679" s="328"/>
      <c r="AR679" s="328"/>
      <c r="AS679" s="328"/>
      <c r="AT679" s="328"/>
      <c r="AU679" s="328"/>
      <c r="AV679" s="328"/>
      <c r="AW679" s="328"/>
      <c r="AX679" s="328"/>
      <c r="AY679" s="328"/>
      <c r="AZ679" s="328"/>
      <c r="BA679" s="328"/>
      <c r="BB679" s="328"/>
      <c r="BC679" s="328"/>
      <c r="BD679" s="328"/>
      <c r="BE679" s="328"/>
      <c r="BF679" s="328"/>
      <c r="BG679" s="328"/>
      <c r="BH679" s="328"/>
      <c r="BI679" s="328"/>
      <c r="BJ679" s="328"/>
      <c r="BK679" s="328"/>
      <c r="BL679" s="328"/>
      <c r="BM679" s="328"/>
      <c r="BN679" s="328"/>
      <c r="BO679" s="328"/>
      <c r="BP679" s="328"/>
      <c r="BQ679" s="328"/>
      <c r="BR679" s="328"/>
      <c r="BS679" s="328"/>
      <c r="BT679" s="328"/>
      <c r="BU679" s="332"/>
      <c r="BV679" s="333"/>
      <c r="BW679" s="328"/>
      <c r="BX679" s="328"/>
      <c r="BY679" s="328"/>
      <c r="BZ679" s="328"/>
      <c r="CA679" s="328"/>
    </row>
    <row r="680" spans="1:79" ht="15.75" customHeight="1">
      <c r="A680" s="328"/>
      <c r="B680" s="328"/>
      <c r="C680" s="328"/>
      <c r="D680" s="328"/>
      <c r="E680" s="328"/>
      <c r="F680" s="328"/>
      <c r="G680" s="328"/>
      <c r="H680" s="328"/>
      <c r="I680" s="328"/>
      <c r="J680" s="328"/>
      <c r="K680" s="328"/>
      <c r="L680" s="328"/>
      <c r="M680" s="328"/>
      <c r="N680" s="328"/>
      <c r="O680" s="328"/>
      <c r="P680" s="328"/>
      <c r="Q680" s="328"/>
      <c r="R680" s="328"/>
      <c r="S680" s="328"/>
      <c r="T680" s="328"/>
      <c r="U680" s="328"/>
      <c r="V680" s="328"/>
      <c r="W680" s="328"/>
      <c r="X680" s="328"/>
      <c r="Y680" s="328"/>
      <c r="Z680" s="328"/>
      <c r="AA680" s="328"/>
      <c r="AB680" s="328"/>
      <c r="AC680" s="328"/>
      <c r="AD680" s="328"/>
      <c r="AE680" s="328"/>
      <c r="AF680" s="328"/>
      <c r="AG680" s="328"/>
      <c r="AH680" s="328"/>
      <c r="AI680" s="328"/>
      <c r="AJ680" s="328"/>
      <c r="AK680" s="328"/>
      <c r="AL680" s="328"/>
      <c r="AM680" s="328"/>
      <c r="AN680" s="328"/>
      <c r="AO680" s="328"/>
      <c r="AP680" s="328"/>
      <c r="AQ680" s="328"/>
      <c r="AR680" s="328"/>
      <c r="AS680" s="328"/>
      <c r="AT680" s="328"/>
      <c r="AU680" s="328"/>
      <c r="AV680" s="328"/>
      <c r="AW680" s="328"/>
      <c r="AX680" s="328"/>
      <c r="AY680" s="328"/>
      <c r="AZ680" s="328"/>
      <c r="BA680" s="328"/>
      <c r="BB680" s="328"/>
      <c r="BC680" s="328"/>
      <c r="BD680" s="328"/>
      <c r="BE680" s="328"/>
      <c r="BF680" s="328"/>
      <c r="BG680" s="328"/>
      <c r="BH680" s="328"/>
      <c r="BI680" s="328"/>
      <c r="BJ680" s="328"/>
      <c r="BK680" s="328"/>
      <c r="BL680" s="328"/>
      <c r="BM680" s="328"/>
      <c r="BN680" s="328"/>
      <c r="BO680" s="328"/>
      <c r="BP680" s="328"/>
      <c r="BQ680" s="328"/>
      <c r="BR680" s="328"/>
      <c r="BS680" s="328"/>
      <c r="BT680" s="328"/>
      <c r="BU680" s="332"/>
      <c r="BV680" s="333"/>
      <c r="BW680" s="328"/>
      <c r="BX680" s="328"/>
      <c r="BY680" s="328"/>
      <c r="BZ680" s="328"/>
      <c r="CA680" s="328"/>
    </row>
    <row r="681" spans="1:79" ht="15.75" customHeight="1">
      <c r="A681" s="328"/>
      <c r="B681" s="328"/>
      <c r="C681" s="328"/>
      <c r="D681" s="328"/>
      <c r="E681" s="328"/>
      <c r="F681" s="328"/>
      <c r="G681" s="328"/>
      <c r="H681" s="328"/>
      <c r="I681" s="328"/>
      <c r="J681" s="328"/>
      <c r="K681" s="328"/>
      <c r="L681" s="328"/>
      <c r="M681" s="328"/>
      <c r="N681" s="328"/>
      <c r="O681" s="328"/>
      <c r="P681" s="328"/>
      <c r="Q681" s="328"/>
      <c r="R681" s="328"/>
      <c r="S681" s="328"/>
      <c r="T681" s="328"/>
      <c r="U681" s="328"/>
      <c r="V681" s="328"/>
      <c r="W681" s="328"/>
      <c r="X681" s="328"/>
      <c r="Y681" s="328"/>
      <c r="Z681" s="328"/>
      <c r="AA681" s="328"/>
      <c r="AB681" s="328"/>
      <c r="AC681" s="328"/>
      <c r="AD681" s="328"/>
      <c r="AE681" s="328"/>
      <c r="AF681" s="328"/>
      <c r="AG681" s="328"/>
      <c r="AH681" s="328"/>
      <c r="AI681" s="328"/>
      <c r="AJ681" s="328"/>
      <c r="AK681" s="328"/>
      <c r="AL681" s="328"/>
      <c r="AM681" s="328"/>
      <c r="AN681" s="328"/>
      <c r="AO681" s="328"/>
      <c r="AP681" s="328"/>
      <c r="AQ681" s="328"/>
      <c r="AR681" s="328"/>
      <c r="AS681" s="328"/>
      <c r="AT681" s="328"/>
      <c r="AU681" s="328"/>
      <c r="AV681" s="328"/>
      <c r="AW681" s="328"/>
      <c r="AX681" s="328"/>
      <c r="AY681" s="328"/>
      <c r="AZ681" s="328"/>
      <c r="BA681" s="328"/>
      <c r="BB681" s="328"/>
      <c r="BC681" s="328"/>
      <c r="BD681" s="328"/>
      <c r="BE681" s="328"/>
      <c r="BF681" s="328"/>
      <c r="BG681" s="328"/>
      <c r="BH681" s="328"/>
      <c r="BI681" s="328"/>
      <c r="BJ681" s="328"/>
      <c r="BK681" s="328"/>
      <c r="BL681" s="328"/>
      <c r="BM681" s="328"/>
      <c r="BN681" s="328"/>
      <c r="BO681" s="328"/>
      <c r="BP681" s="328"/>
      <c r="BQ681" s="328"/>
      <c r="BR681" s="328"/>
      <c r="BS681" s="328"/>
      <c r="BT681" s="328"/>
      <c r="BU681" s="332"/>
      <c r="BV681" s="333"/>
      <c r="BW681" s="328"/>
      <c r="BX681" s="328"/>
      <c r="BY681" s="328"/>
      <c r="BZ681" s="328"/>
      <c r="CA681" s="328"/>
    </row>
    <row r="682" spans="1:79" ht="15.75" customHeight="1">
      <c r="A682" s="328"/>
      <c r="B682" s="328"/>
      <c r="C682" s="328"/>
      <c r="D682" s="328"/>
      <c r="E682" s="328"/>
      <c r="F682" s="328"/>
      <c r="G682" s="328"/>
      <c r="H682" s="328"/>
      <c r="I682" s="328"/>
      <c r="J682" s="328"/>
      <c r="K682" s="328"/>
      <c r="L682" s="328"/>
      <c r="M682" s="328"/>
      <c r="N682" s="328"/>
      <c r="O682" s="328"/>
      <c r="P682" s="328"/>
      <c r="Q682" s="328"/>
      <c r="R682" s="328"/>
      <c r="S682" s="328"/>
      <c r="T682" s="328"/>
      <c r="U682" s="328"/>
      <c r="V682" s="328"/>
      <c r="W682" s="328"/>
      <c r="X682" s="328"/>
      <c r="Y682" s="328"/>
      <c r="Z682" s="328"/>
      <c r="AA682" s="328"/>
      <c r="AB682" s="328"/>
      <c r="AC682" s="328"/>
      <c r="AD682" s="328"/>
      <c r="AE682" s="328"/>
      <c r="AF682" s="328"/>
      <c r="AG682" s="328"/>
      <c r="AH682" s="328"/>
      <c r="AI682" s="328"/>
      <c r="AJ682" s="328"/>
      <c r="AK682" s="328"/>
      <c r="AL682" s="328"/>
      <c r="AM682" s="328"/>
      <c r="AN682" s="328"/>
      <c r="AO682" s="328"/>
      <c r="AP682" s="328"/>
      <c r="AQ682" s="328"/>
      <c r="AR682" s="328"/>
      <c r="AS682" s="328"/>
      <c r="AT682" s="328"/>
      <c r="AU682" s="328"/>
      <c r="AV682" s="328"/>
      <c r="AW682" s="328"/>
      <c r="AX682" s="328"/>
      <c r="AY682" s="328"/>
      <c r="AZ682" s="328"/>
      <c r="BA682" s="328"/>
      <c r="BB682" s="328"/>
      <c r="BC682" s="328"/>
      <c r="BD682" s="328"/>
      <c r="BE682" s="328"/>
      <c r="BF682" s="328"/>
      <c r="BG682" s="328"/>
      <c r="BH682" s="328"/>
      <c r="BI682" s="328"/>
      <c r="BJ682" s="328"/>
      <c r="BK682" s="328"/>
      <c r="BL682" s="328"/>
      <c r="BM682" s="328"/>
      <c r="BN682" s="328"/>
      <c r="BO682" s="328"/>
      <c r="BP682" s="328"/>
      <c r="BQ682" s="328"/>
      <c r="BR682" s="328"/>
      <c r="BS682" s="328"/>
      <c r="BT682" s="328"/>
      <c r="BU682" s="332"/>
      <c r="BV682" s="333"/>
      <c r="BW682" s="328"/>
      <c r="BX682" s="328"/>
      <c r="BY682" s="328"/>
      <c r="BZ682" s="328"/>
      <c r="CA682" s="328"/>
    </row>
    <row r="683" spans="1:79" ht="15.75" customHeight="1">
      <c r="A683" s="328"/>
      <c r="B683" s="328"/>
      <c r="C683" s="328"/>
      <c r="D683" s="328"/>
      <c r="E683" s="328"/>
      <c r="F683" s="328"/>
      <c r="G683" s="328"/>
      <c r="H683" s="328"/>
      <c r="I683" s="328"/>
      <c r="J683" s="328"/>
      <c r="K683" s="328"/>
      <c r="L683" s="328"/>
      <c r="M683" s="328"/>
      <c r="N683" s="328"/>
      <c r="O683" s="328"/>
      <c r="P683" s="328"/>
      <c r="Q683" s="328"/>
      <c r="R683" s="328"/>
      <c r="S683" s="328"/>
      <c r="T683" s="328"/>
      <c r="U683" s="328"/>
      <c r="V683" s="328"/>
      <c r="W683" s="328"/>
      <c r="X683" s="328"/>
      <c r="Y683" s="328"/>
      <c r="Z683" s="328"/>
      <c r="AA683" s="328"/>
      <c r="AB683" s="328"/>
      <c r="AC683" s="328"/>
      <c r="AD683" s="328"/>
      <c r="AE683" s="328"/>
      <c r="AF683" s="328"/>
      <c r="AG683" s="328"/>
      <c r="AH683" s="328"/>
      <c r="AI683" s="328"/>
      <c r="AJ683" s="328"/>
      <c r="AK683" s="328"/>
      <c r="AL683" s="328"/>
      <c r="AM683" s="328"/>
      <c r="AN683" s="328"/>
      <c r="AO683" s="328"/>
      <c r="AP683" s="328"/>
      <c r="AQ683" s="328"/>
      <c r="AR683" s="328"/>
      <c r="AS683" s="328"/>
      <c r="AT683" s="328"/>
      <c r="AU683" s="328"/>
      <c r="AV683" s="328"/>
      <c r="AW683" s="328"/>
      <c r="AX683" s="328"/>
      <c r="AY683" s="328"/>
      <c r="AZ683" s="328"/>
      <c r="BA683" s="328"/>
      <c r="BB683" s="328"/>
      <c r="BC683" s="328"/>
      <c r="BD683" s="328"/>
      <c r="BE683" s="328"/>
      <c r="BF683" s="328"/>
      <c r="BG683" s="328"/>
      <c r="BH683" s="328"/>
      <c r="BI683" s="328"/>
      <c r="BJ683" s="328"/>
      <c r="BK683" s="328"/>
      <c r="BL683" s="328"/>
      <c r="BM683" s="328"/>
      <c r="BN683" s="328"/>
      <c r="BO683" s="328"/>
      <c r="BP683" s="328"/>
      <c r="BQ683" s="328"/>
      <c r="BR683" s="328"/>
      <c r="BS683" s="328"/>
      <c r="BT683" s="328"/>
      <c r="BU683" s="332"/>
      <c r="BV683" s="333"/>
      <c r="BW683" s="328"/>
      <c r="BX683" s="328"/>
      <c r="BY683" s="328"/>
      <c r="BZ683" s="328"/>
      <c r="CA683" s="328"/>
    </row>
    <row r="684" spans="1:79" ht="15.75" customHeight="1">
      <c r="A684" s="328"/>
      <c r="B684" s="328"/>
      <c r="C684" s="328"/>
      <c r="D684" s="328"/>
      <c r="E684" s="328"/>
      <c r="F684" s="328"/>
      <c r="G684" s="328"/>
      <c r="H684" s="328"/>
      <c r="I684" s="328"/>
      <c r="J684" s="328"/>
      <c r="K684" s="328"/>
      <c r="L684" s="328"/>
      <c r="M684" s="328"/>
      <c r="N684" s="328"/>
      <c r="O684" s="328"/>
      <c r="P684" s="328"/>
      <c r="Q684" s="328"/>
      <c r="R684" s="328"/>
      <c r="S684" s="328"/>
      <c r="T684" s="328"/>
      <c r="U684" s="328"/>
      <c r="V684" s="328"/>
      <c r="W684" s="328"/>
      <c r="X684" s="328"/>
      <c r="Y684" s="328"/>
      <c r="Z684" s="328"/>
      <c r="AA684" s="328"/>
      <c r="AB684" s="328"/>
      <c r="AC684" s="328"/>
      <c r="AD684" s="328"/>
      <c r="AE684" s="328"/>
      <c r="AF684" s="328"/>
      <c r="AG684" s="328"/>
      <c r="AH684" s="328"/>
      <c r="AI684" s="328"/>
      <c r="AJ684" s="328"/>
      <c r="AK684" s="328"/>
      <c r="AL684" s="328"/>
      <c r="AM684" s="328"/>
      <c r="AN684" s="328"/>
      <c r="AO684" s="328"/>
      <c r="AP684" s="328"/>
      <c r="AQ684" s="328"/>
      <c r="AR684" s="328"/>
      <c r="AS684" s="328"/>
      <c r="AT684" s="328"/>
      <c r="AU684" s="328"/>
      <c r="AV684" s="328"/>
      <c r="AW684" s="328"/>
      <c r="AX684" s="328"/>
      <c r="AY684" s="328"/>
      <c r="AZ684" s="328"/>
      <c r="BA684" s="328"/>
      <c r="BB684" s="328"/>
      <c r="BC684" s="328"/>
      <c r="BD684" s="328"/>
      <c r="BE684" s="328"/>
      <c r="BF684" s="328"/>
      <c r="BG684" s="328"/>
      <c r="BH684" s="328"/>
      <c r="BI684" s="328"/>
      <c r="BJ684" s="328"/>
      <c r="BK684" s="328"/>
      <c r="BL684" s="328"/>
      <c r="BM684" s="328"/>
      <c r="BN684" s="328"/>
      <c r="BO684" s="328"/>
      <c r="BP684" s="328"/>
      <c r="BQ684" s="328"/>
      <c r="BR684" s="328"/>
      <c r="BS684" s="328"/>
      <c r="BT684" s="328"/>
      <c r="BU684" s="332"/>
      <c r="BV684" s="333"/>
      <c r="BW684" s="328"/>
      <c r="BX684" s="328"/>
      <c r="BY684" s="328"/>
      <c r="BZ684" s="328"/>
      <c r="CA684" s="328"/>
    </row>
    <row r="685" spans="1:79" ht="15.75" customHeight="1">
      <c r="A685" s="328"/>
      <c r="B685" s="328"/>
      <c r="C685" s="328"/>
      <c r="D685" s="328"/>
      <c r="E685" s="328"/>
      <c r="F685" s="328"/>
      <c r="G685" s="328"/>
      <c r="H685" s="328"/>
      <c r="I685" s="328"/>
      <c r="J685" s="328"/>
      <c r="K685" s="328"/>
      <c r="L685" s="328"/>
      <c r="M685" s="328"/>
      <c r="N685" s="328"/>
      <c r="O685" s="328"/>
      <c r="P685" s="328"/>
      <c r="Q685" s="328"/>
      <c r="R685" s="328"/>
      <c r="S685" s="328"/>
      <c r="T685" s="328"/>
      <c r="U685" s="328"/>
      <c r="V685" s="328"/>
      <c r="W685" s="328"/>
      <c r="X685" s="328"/>
      <c r="Y685" s="328"/>
      <c r="Z685" s="328"/>
      <c r="AA685" s="328"/>
      <c r="AB685" s="328"/>
      <c r="AC685" s="328"/>
      <c r="AD685" s="328"/>
      <c r="AE685" s="328"/>
      <c r="AF685" s="328"/>
      <c r="AG685" s="328"/>
      <c r="AH685" s="328"/>
      <c r="AI685" s="328"/>
      <c r="AJ685" s="328"/>
      <c r="AK685" s="328"/>
      <c r="AL685" s="328"/>
      <c r="AM685" s="328"/>
      <c r="AN685" s="328"/>
      <c r="AO685" s="328"/>
      <c r="AP685" s="328"/>
      <c r="AQ685" s="328"/>
      <c r="AR685" s="328"/>
      <c r="AS685" s="328"/>
      <c r="AT685" s="328"/>
      <c r="AU685" s="328"/>
      <c r="AV685" s="328"/>
      <c r="AW685" s="328"/>
      <c r="AX685" s="328"/>
      <c r="AY685" s="328"/>
      <c r="AZ685" s="328"/>
      <c r="BA685" s="328"/>
      <c r="BB685" s="328"/>
      <c r="BC685" s="328"/>
      <c r="BD685" s="328"/>
      <c r="BE685" s="328"/>
      <c r="BF685" s="328"/>
      <c r="BG685" s="328"/>
      <c r="BH685" s="328"/>
      <c r="BI685" s="328"/>
      <c r="BJ685" s="328"/>
      <c r="BK685" s="328"/>
      <c r="BL685" s="328"/>
      <c r="BM685" s="328"/>
      <c r="BN685" s="328"/>
      <c r="BO685" s="328"/>
      <c r="BP685" s="328"/>
      <c r="BQ685" s="328"/>
      <c r="BR685" s="328"/>
      <c r="BS685" s="328"/>
      <c r="BT685" s="328"/>
      <c r="BU685" s="332"/>
      <c r="BV685" s="333"/>
      <c r="BW685" s="328"/>
      <c r="BX685" s="328"/>
      <c r="BY685" s="328"/>
      <c r="BZ685" s="328"/>
      <c r="CA685" s="328"/>
    </row>
    <row r="686" spans="1:79" ht="15.75" customHeight="1">
      <c r="A686" s="328"/>
      <c r="B686" s="328"/>
      <c r="C686" s="328"/>
      <c r="D686" s="328"/>
      <c r="E686" s="328"/>
      <c r="F686" s="328"/>
      <c r="G686" s="328"/>
      <c r="H686" s="328"/>
      <c r="I686" s="328"/>
      <c r="J686" s="328"/>
      <c r="K686" s="328"/>
      <c r="L686" s="328"/>
      <c r="M686" s="328"/>
      <c r="N686" s="328"/>
      <c r="O686" s="328"/>
      <c r="P686" s="328"/>
      <c r="Q686" s="328"/>
      <c r="R686" s="328"/>
      <c r="S686" s="328"/>
      <c r="T686" s="328"/>
      <c r="U686" s="328"/>
      <c r="V686" s="328"/>
      <c r="W686" s="328"/>
      <c r="X686" s="328"/>
      <c r="Y686" s="328"/>
      <c r="Z686" s="328"/>
      <c r="AA686" s="328"/>
      <c r="AB686" s="328"/>
      <c r="AC686" s="328"/>
      <c r="AD686" s="328"/>
      <c r="AE686" s="328"/>
      <c r="AF686" s="328"/>
      <c r="AG686" s="328"/>
      <c r="AH686" s="328"/>
      <c r="AI686" s="328"/>
      <c r="AJ686" s="328"/>
      <c r="AK686" s="328"/>
      <c r="AL686" s="328"/>
      <c r="AM686" s="328"/>
      <c r="AN686" s="328"/>
      <c r="AO686" s="328"/>
      <c r="AP686" s="328"/>
      <c r="AQ686" s="328"/>
      <c r="AR686" s="328"/>
      <c r="AS686" s="328"/>
      <c r="AT686" s="328"/>
      <c r="AU686" s="328"/>
      <c r="AV686" s="328"/>
      <c r="AW686" s="328"/>
      <c r="AX686" s="328"/>
      <c r="AY686" s="328"/>
      <c r="AZ686" s="328"/>
      <c r="BA686" s="328"/>
      <c r="BB686" s="328"/>
      <c r="BC686" s="328"/>
      <c r="BD686" s="328"/>
      <c r="BE686" s="328"/>
      <c r="BF686" s="328"/>
      <c r="BG686" s="328"/>
      <c r="BH686" s="328"/>
      <c r="BI686" s="328"/>
      <c r="BJ686" s="328"/>
      <c r="BK686" s="328"/>
      <c r="BL686" s="328"/>
      <c r="BM686" s="328"/>
      <c r="BN686" s="328"/>
      <c r="BO686" s="328"/>
      <c r="BP686" s="328"/>
      <c r="BQ686" s="328"/>
      <c r="BR686" s="328"/>
      <c r="BS686" s="328"/>
      <c r="BT686" s="328"/>
      <c r="BU686" s="332"/>
      <c r="BV686" s="333"/>
      <c r="BW686" s="328"/>
      <c r="BX686" s="328"/>
      <c r="BY686" s="328"/>
      <c r="BZ686" s="328"/>
      <c r="CA686" s="328"/>
    </row>
    <row r="687" spans="1:79" ht="15.75" customHeight="1">
      <c r="A687" s="328"/>
      <c r="B687" s="328"/>
      <c r="C687" s="328"/>
      <c r="D687" s="328"/>
      <c r="E687" s="328"/>
      <c r="F687" s="328"/>
      <c r="G687" s="328"/>
      <c r="H687" s="328"/>
      <c r="I687" s="328"/>
      <c r="J687" s="328"/>
      <c r="K687" s="328"/>
      <c r="L687" s="328"/>
      <c r="M687" s="328"/>
      <c r="N687" s="328"/>
      <c r="O687" s="328"/>
      <c r="P687" s="328"/>
      <c r="Q687" s="328"/>
      <c r="R687" s="328"/>
      <c r="S687" s="328"/>
      <c r="T687" s="328"/>
      <c r="U687" s="328"/>
      <c r="V687" s="328"/>
      <c r="W687" s="328"/>
      <c r="X687" s="328"/>
      <c r="Y687" s="328"/>
      <c r="Z687" s="328"/>
      <c r="AA687" s="328"/>
      <c r="AB687" s="328"/>
      <c r="AC687" s="328"/>
      <c r="AD687" s="328"/>
      <c r="AE687" s="328"/>
      <c r="AF687" s="328"/>
      <c r="AG687" s="328"/>
      <c r="AH687" s="328"/>
      <c r="AI687" s="328"/>
      <c r="AJ687" s="328"/>
      <c r="AK687" s="328"/>
      <c r="AL687" s="328"/>
      <c r="AM687" s="328"/>
      <c r="AN687" s="328"/>
      <c r="AO687" s="328"/>
      <c r="AP687" s="328"/>
      <c r="AQ687" s="328"/>
      <c r="AR687" s="328"/>
      <c r="AS687" s="328"/>
      <c r="AT687" s="328"/>
      <c r="AU687" s="328"/>
      <c r="AV687" s="328"/>
      <c r="AW687" s="328"/>
      <c r="AX687" s="328"/>
      <c r="AY687" s="328"/>
      <c r="AZ687" s="328"/>
      <c r="BA687" s="328"/>
      <c r="BB687" s="328"/>
      <c r="BC687" s="328"/>
      <c r="BD687" s="328"/>
      <c r="BE687" s="328"/>
      <c r="BF687" s="328"/>
      <c r="BG687" s="328"/>
      <c r="BH687" s="328"/>
      <c r="BI687" s="328"/>
      <c r="BJ687" s="328"/>
      <c r="BK687" s="328"/>
      <c r="BL687" s="328"/>
      <c r="BM687" s="328"/>
      <c r="BN687" s="328"/>
      <c r="BO687" s="328"/>
      <c r="BP687" s="328"/>
      <c r="BQ687" s="328"/>
      <c r="BR687" s="328"/>
      <c r="BS687" s="328"/>
      <c r="BT687" s="328"/>
      <c r="BU687" s="332"/>
      <c r="BV687" s="333"/>
      <c r="BW687" s="328"/>
      <c r="BX687" s="328"/>
      <c r="BY687" s="328"/>
      <c r="BZ687" s="328"/>
      <c r="CA687" s="328"/>
    </row>
    <row r="688" spans="1:79" ht="15.75" customHeight="1">
      <c r="A688" s="328"/>
      <c r="B688" s="328"/>
      <c r="C688" s="328"/>
      <c r="D688" s="328"/>
      <c r="E688" s="328"/>
      <c r="F688" s="328"/>
      <c r="G688" s="328"/>
      <c r="H688" s="328"/>
      <c r="I688" s="328"/>
      <c r="J688" s="328"/>
      <c r="K688" s="328"/>
      <c r="L688" s="328"/>
      <c r="M688" s="328"/>
      <c r="N688" s="328"/>
      <c r="O688" s="328"/>
      <c r="P688" s="328"/>
      <c r="Q688" s="328"/>
      <c r="R688" s="328"/>
      <c r="S688" s="328"/>
      <c r="T688" s="328"/>
      <c r="U688" s="328"/>
      <c r="V688" s="328"/>
      <c r="W688" s="328"/>
      <c r="X688" s="328"/>
      <c r="Y688" s="328"/>
      <c r="Z688" s="328"/>
      <c r="AA688" s="328"/>
      <c r="AB688" s="328"/>
      <c r="AC688" s="328"/>
      <c r="AD688" s="328"/>
      <c r="AE688" s="328"/>
      <c r="AF688" s="328"/>
      <c r="AG688" s="328"/>
      <c r="AH688" s="328"/>
      <c r="AI688" s="328"/>
      <c r="AJ688" s="328"/>
      <c r="AK688" s="328"/>
      <c r="AL688" s="328"/>
      <c r="AM688" s="328"/>
      <c r="AN688" s="328"/>
      <c r="AO688" s="328"/>
      <c r="AP688" s="328"/>
      <c r="AQ688" s="328"/>
      <c r="AR688" s="328"/>
      <c r="AS688" s="328"/>
      <c r="AT688" s="328"/>
      <c r="AU688" s="328"/>
      <c r="AV688" s="328"/>
      <c r="AW688" s="328"/>
      <c r="AX688" s="328"/>
      <c r="AY688" s="328"/>
      <c r="AZ688" s="328"/>
      <c r="BA688" s="328"/>
      <c r="BB688" s="328"/>
      <c r="BC688" s="328"/>
      <c r="BD688" s="328"/>
      <c r="BE688" s="328"/>
      <c r="BF688" s="328"/>
      <c r="BG688" s="328"/>
      <c r="BH688" s="328"/>
      <c r="BI688" s="328"/>
      <c r="BJ688" s="328"/>
      <c r="BK688" s="328"/>
      <c r="BL688" s="328"/>
      <c r="BM688" s="328"/>
      <c r="BN688" s="328"/>
      <c r="BO688" s="328"/>
      <c r="BP688" s="328"/>
      <c r="BQ688" s="328"/>
      <c r="BR688" s="328"/>
      <c r="BS688" s="328"/>
      <c r="BT688" s="328"/>
      <c r="BU688" s="332"/>
      <c r="BV688" s="333"/>
      <c r="BW688" s="328"/>
      <c r="BX688" s="328"/>
      <c r="BY688" s="328"/>
      <c r="BZ688" s="328"/>
      <c r="CA688" s="328"/>
    </row>
    <row r="689" spans="1:79" ht="15.75" customHeight="1">
      <c r="A689" s="328"/>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328"/>
      <c r="AF689" s="328"/>
      <c r="AG689" s="328"/>
      <c r="AH689" s="328"/>
      <c r="AI689" s="328"/>
      <c r="AJ689" s="328"/>
      <c r="AK689" s="328"/>
      <c r="AL689" s="328"/>
      <c r="AM689" s="328"/>
      <c r="AN689" s="328"/>
      <c r="AO689" s="328"/>
      <c r="AP689" s="328"/>
      <c r="AQ689" s="328"/>
      <c r="AR689" s="328"/>
      <c r="AS689" s="328"/>
      <c r="AT689" s="328"/>
      <c r="AU689" s="328"/>
      <c r="AV689" s="328"/>
      <c r="AW689" s="328"/>
      <c r="AX689" s="328"/>
      <c r="AY689" s="328"/>
      <c r="AZ689" s="328"/>
      <c r="BA689" s="328"/>
      <c r="BB689" s="328"/>
      <c r="BC689" s="328"/>
      <c r="BD689" s="328"/>
      <c r="BE689" s="328"/>
      <c r="BF689" s="328"/>
      <c r="BG689" s="328"/>
      <c r="BH689" s="328"/>
      <c r="BI689" s="328"/>
      <c r="BJ689" s="328"/>
      <c r="BK689" s="328"/>
      <c r="BL689" s="328"/>
      <c r="BM689" s="328"/>
      <c r="BN689" s="328"/>
      <c r="BO689" s="328"/>
      <c r="BP689" s="328"/>
      <c r="BQ689" s="328"/>
      <c r="BR689" s="328"/>
      <c r="BS689" s="328"/>
      <c r="BT689" s="328"/>
      <c r="BU689" s="332"/>
      <c r="BV689" s="333"/>
      <c r="BW689" s="328"/>
      <c r="BX689" s="328"/>
      <c r="BY689" s="328"/>
      <c r="BZ689" s="328"/>
      <c r="CA689" s="328"/>
    </row>
    <row r="690" spans="1:79" ht="15.75" customHeight="1">
      <c r="A690" s="328"/>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8"/>
      <c r="AD690" s="328"/>
      <c r="AE690" s="328"/>
      <c r="AF690" s="328"/>
      <c r="AG690" s="328"/>
      <c r="AH690" s="328"/>
      <c r="AI690" s="328"/>
      <c r="AJ690" s="328"/>
      <c r="AK690" s="328"/>
      <c r="AL690" s="328"/>
      <c r="AM690" s="328"/>
      <c r="AN690" s="328"/>
      <c r="AO690" s="328"/>
      <c r="AP690" s="328"/>
      <c r="AQ690" s="328"/>
      <c r="AR690" s="328"/>
      <c r="AS690" s="328"/>
      <c r="AT690" s="328"/>
      <c r="AU690" s="328"/>
      <c r="AV690" s="328"/>
      <c r="AW690" s="328"/>
      <c r="AX690" s="328"/>
      <c r="AY690" s="328"/>
      <c r="AZ690" s="328"/>
      <c r="BA690" s="328"/>
      <c r="BB690" s="328"/>
      <c r="BC690" s="328"/>
      <c r="BD690" s="328"/>
      <c r="BE690" s="328"/>
      <c r="BF690" s="328"/>
      <c r="BG690" s="328"/>
      <c r="BH690" s="328"/>
      <c r="BI690" s="328"/>
      <c r="BJ690" s="328"/>
      <c r="BK690" s="328"/>
      <c r="BL690" s="328"/>
      <c r="BM690" s="328"/>
      <c r="BN690" s="328"/>
      <c r="BO690" s="328"/>
      <c r="BP690" s="328"/>
      <c r="BQ690" s="328"/>
      <c r="BR690" s="328"/>
      <c r="BS690" s="328"/>
      <c r="BT690" s="328"/>
      <c r="BU690" s="332"/>
      <c r="BV690" s="333"/>
      <c r="BW690" s="328"/>
      <c r="BX690" s="328"/>
      <c r="BY690" s="328"/>
      <c r="BZ690" s="328"/>
      <c r="CA690" s="328"/>
    </row>
    <row r="691" spans="1:79" ht="15.75" customHeight="1">
      <c r="A691" s="328"/>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c r="AA691" s="328"/>
      <c r="AB691" s="328"/>
      <c r="AC691" s="328"/>
      <c r="AD691" s="328"/>
      <c r="AE691" s="328"/>
      <c r="AF691" s="328"/>
      <c r="AG691" s="328"/>
      <c r="AH691" s="328"/>
      <c r="AI691" s="328"/>
      <c r="AJ691" s="328"/>
      <c r="AK691" s="328"/>
      <c r="AL691" s="328"/>
      <c r="AM691" s="328"/>
      <c r="AN691" s="328"/>
      <c r="AO691" s="328"/>
      <c r="AP691" s="328"/>
      <c r="AQ691" s="328"/>
      <c r="AR691" s="328"/>
      <c r="AS691" s="328"/>
      <c r="AT691" s="328"/>
      <c r="AU691" s="328"/>
      <c r="AV691" s="328"/>
      <c r="AW691" s="328"/>
      <c r="AX691" s="328"/>
      <c r="AY691" s="328"/>
      <c r="AZ691" s="328"/>
      <c r="BA691" s="328"/>
      <c r="BB691" s="328"/>
      <c r="BC691" s="328"/>
      <c r="BD691" s="328"/>
      <c r="BE691" s="328"/>
      <c r="BF691" s="328"/>
      <c r="BG691" s="328"/>
      <c r="BH691" s="328"/>
      <c r="BI691" s="328"/>
      <c r="BJ691" s="328"/>
      <c r="BK691" s="328"/>
      <c r="BL691" s="328"/>
      <c r="BM691" s="328"/>
      <c r="BN691" s="328"/>
      <c r="BO691" s="328"/>
      <c r="BP691" s="328"/>
      <c r="BQ691" s="328"/>
      <c r="BR691" s="328"/>
      <c r="BS691" s="328"/>
      <c r="BT691" s="328"/>
      <c r="BU691" s="332"/>
      <c r="BV691" s="333"/>
      <c r="BW691" s="328"/>
      <c r="BX691" s="328"/>
      <c r="BY691" s="328"/>
      <c r="BZ691" s="328"/>
      <c r="CA691" s="328"/>
    </row>
    <row r="692" spans="1:79" ht="15.75" customHeight="1">
      <c r="A692" s="328"/>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328"/>
      <c r="AE692" s="328"/>
      <c r="AF692" s="328"/>
      <c r="AG692" s="328"/>
      <c r="AH692" s="328"/>
      <c r="AI692" s="328"/>
      <c r="AJ692" s="328"/>
      <c r="AK692" s="328"/>
      <c r="AL692" s="328"/>
      <c r="AM692" s="328"/>
      <c r="AN692" s="328"/>
      <c r="AO692" s="328"/>
      <c r="AP692" s="328"/>
      <c r="AQ692" s="328"/>
      <c r="AR692" s="328"/>
      <c r="AS692" s="328"/>
      <c r="AT692" s="328"/>
      <c r="AU692" s="328"/>
      <c r="AV692" s="328"/>
      <c r="AW692" s="328"/>
      <c r="AX692" s="328"/>
      <c r="AY692" s="328"/>
      <c r="AZ692" s="328"/>
      <c r="BA692" s="328"/>
      <c r="BB692" s="328"/>
      <c r="BC692" s="328"/>
      <c r="BD692" s="328"/>
      <c r="BE692" s="328"/>
      <c r="BF692" s="328"/>
      <c r="BG692" s="328"/>
      <c r="BH692" s="328"/>
      <c r="BI692" s="328"/>
      <c r="BJ692" s="328"/>
      <c r="BK692" s="328"/>
      <c r="BL692" s="328"/>
      <c r="BM692" s="328"/>
      <c r="BN692" s="328"/>
      <c r="BO692" s="328"/>
      <c r="BP692" s="328"/>
      <c r="BQ692" s="328"/>
      <c r="BR692" s="328"/>
      <c r="BS692" s="328"/>
      <c r="BT692" s="328"/>
      <c r="BU692" s="332"/>
      <c r="BV692" s="333"/>
      <c r="BW692" s="328"/>
      <c r="BX692" s="328"/>
      <c r="BY692" s="328"/>
      <c r="BZ692" s="328"/>
      <c r="CA692" s="328"/>
    </row>
    <row r="693" spans="1:79" ht="15.75" customHeight="1">
      <c r="A693" s="328"/>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8"/>
      <c r="AD693" s="328"/>
      <c r="AE693" s="328"/>
      <c r="AF693" s="328"/>
      <c r="AG693" s="328"/>
      <c r="AH693" s="328"/>
      <c r="AI693" s="328"/>
      <c r="AJ693" s="328"/>
      <c r="AK693" s="328"/>
      <c r="AL693" s="328"/>
      <c r="AM693" s="328"/>
      <c r="AN693" s="328"/>
      <c r="AO693" s="328"/>
      <c r="AP693" s="328"/>
      <c r="AQ693" s="328"/>
      <c r="AR693" s="328"/>
      <c r="AS693" s="328"/>
      <c r="AT693" s="328"/>
      <c r="AU693" s="328"/>
      <c r="AV693" s="328"/>
      <c r="AW693" s="328"/>
      <c r="AX693" s="328"/>
      <c r="AY693" s="328"/>
      <c r="AZ693" s="328"/>
      <c r="BA693" s="328"/>
      <c r="BB693" s="328"/>
      <c r="BC693" s="328"/>
      <c r="BD693" s="328"/>
      <c r="BE693" s="328"/>
      <c r="BF693" s="328"/>
      <c r="BG693" s="328"/>
      <c r="BH693" s="328"/>
      <c r="BI693" s="328"/>
      <c r="BJ693" s="328"/>
      <c r="BK693" s="328"/>
      <c r="BL693" s="328"/>
      <c r="BM693" s="328"/>
      <c r="BN693" s="328"/>
      <c r="BO693" s="328"/>
      <c r="BP693" s="328"/>
      <c r="BQ693" s="328"/>
      <c r="BR693" s="328"/>
      <c r="BS693" s="328"/>
      <c r="BT693" s="328"/>
      <c r="BU693" s="332"/>
      <c r="BV693" s="333"/>
      <c r="BW693" s="328"/>
      <c r="BX693" s="328"/>
      <c r="BY693" s="328"/>
      <c r="BZ693" s="328"/>
      <c r="CA693" s="328"/>
    </row>
    <row r="694" spans="1:79" ht="15.75" customHeight="1">
      <c r="A694" s="328"/>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c r="AC694" s="328"/>
      <c r="AD694" s="328"/>
      <c r="AE694" s="328"/>
      <c r="AF694" s="328"/>
      <c r="AG694" s="328"/>
      <c r="AH694" s="328"/>
      <c r="AI694" s="328"/>
      <c r="AJ694" s="328"/>
      <c r="AK694" s="328"/>
      <c r="AL694" s="328"/>
      <c r="AM694" s="328"/>
      <c r="AN694" s="328"/>
      <c r="AO694" s="328"/>
      <c r="AP694" s="328"/>
      <c r="AQ694" s="328"/>
      <c r="AR694" s="328"/>
      <c r="AS694" s="328"/>
      <c r="AT694" s="328"/>
      <c r="AU694" s="328"/>
      <c r="AV694" s="328"/>
      <c r="AW694" s="328"/>
      <c r="AX694" s="328"/>
      <c r="AY694" s="328"/>
      <c r="AZ694" s="328"/>
      <c r="BA694" s="328"/>
      <c r="BB694" s="328"/>
      <c r="BC694" s="328"/>
      <c r="BD694" s="328"/>
      <c r="BE694" s="328"/>
      <c r="BF694" s="328"/>
      <c r="BG694" s="328"/>
      <c r="BH694" s="328"/>
      <c r="BI694" s="328"/>
      <c r="BJ694" s="328"/>
      <c r="BK694" s="328"/>
      <c r="BL694" s="328"/>
      <c r="BM694" s="328"/>
      <c r="BN694" s="328"/>
      <c r="BO694" s="328"/>
      <c r="BP694" s="328"/>
      <c r="BQ694" s="328"/>
      <c r="BR694" s="328"/>
      <c r="BS694" s="328"/>
      <c r="BT694" s="328"/>
      <c r="BU694" s="332"/>
      <c r="BV694" s="333"/>
      <c r="BW694" s="328"/>
      <c r="BX694" s="328"/>
      <c r="BY694" s="328"/>
      <c r="BZ694" s="328"/>
      <c r="CA694" s="328"/>
    </row>
    <row r="695" spans="1:79" ht="15.75" customHeight="1">
      <c r="A695" s="328"/>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c r="AC695" s="328"/>
      <c r="AD695" s="328"/>
      <c r="AE695" s="328"/>
      <c r="AF695" s="328"/>
      <c r="AG695" s="328"/>
      <c r="AH695" s="328"/>
      <c r="AI695" s="328"/>
      <c r="AJ695" s="328"/>
      <c r="AK695" s="328"/>
      <c r="AL695" s="328"/>
      <c r="AM695" s="328"/>
      <c r="AN695" s="328"/>
      <c r="AO695" s="328"/>
      <c r="AP695" s="328"/>
      <c r="AQ695" s="328"/>
      <c r="AR695" s="328"/>
      <c r="AS695" s="328"/>
      <c r="AT695" s="328"/>
      <c r="AU695" s="328"/>
      <c r="AV695" s="328"/>
      <c r="AW695" s="328"/>
      <c r="AX695" s="328"/>
      <c r="AY695" s="328"/>
      <c r="AZ695" s="328"/>
      <c r="BA695" s="328"/>
      <c r="BB695" s="328"/>
      <c r="BC695" s="328"/>
      <c r="BD695" s="328"/>
      <c r="BE695" s="328"/>
      <c r="BF695" s="328"/>
      <c r="BG695" s="328"/>
      <c r="BH695" s="328"/>
      <c r="BI695" s="328"/>
      <c r="BJ695" s="328"/>
      <c r="BK695" s="328"/>
      <c r="BL695" s="328"/>
      <c r="BM695" s="328"/>
      <c r="BN695" s="328"/>
      <c r="BO695" s="328"/>
      <c r="BP695" s="328"/>
      <c r="BQ695" s="328"/>
      <c r="BR695" s="328"/>
      <c r="BS695" s="328"/>
      <c r="BT695" s="328"/>
      <c r="BU695" s="332"/>
      <c r="BV695" s="333"/>
      <c r="BW695" s="328"/>
      <c r="BX695" s="328"/>
      <c r="BY695" s="328"/>
      <c r="BZ695" s="328"/>
      <c r="CA695" s="328"/>
    </row>
    <row r="696" spans="1:79" ht="15.75" customHeight="1">
      <c r="A696" s="328"/>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c r="AA696" s="328"/>
      <c r="AB696" s="328"/>
      <c r="AC696" s="328"/>
      <c r="AD696" s="328"/>
      <c r="AE696" s="328"/>
      <c r="AF696" s="328"/>
      <c r="AG696" s="328"/>
      <c r="AH696" s="328"/>
      <c r="AI696" s="328"/>
      <c r="AJ696" s="328"/>
      <c r="AK696" s="328"/>
      <c r="AL696" s="328"/>
      <c r="AM696" s="328"/>
      <c r="AN696" s="328"/>
      <c r="AO696" s="328"/>
      <c r="AP696" s="328"/>
      <c r="AQ696" s="328"/>
      <c r="AR696" s="328"/>
      <c r="AS696" s="328"/>
      <c r="AT696" s="328"/>
      <c r="AU696" s="328"/>
      <c r="AV696" s="328"/>
      <c r="AW696" s="328"/>
      <c r="AX696" s="328"/>
      <c r="AY696" s="328"/>
      <c r="AZ696" s="328"/>
      <c r="BA696" s="328"/>
      <c r="BB696" s="328"/>
      <c r="BC696" s="328"/>
      <c r="BD696" s="328"/>
      <c r="BE696" s="328"/>
      <c r="BF696" s="328"/>
      <c r="BG696" s="328"/>
      <c r="BH696" s="328"/>
      <c r="BI696" s="328"/>
      <c r="BJ696" s="328"/>
      <c r="BK696" s="328"/>
      <c r="BL696" s="328"/>
      <c r="BM696" s="328"/>
      <c r="BN696" s="328"/>
      <c r="BO696" s="328"/>
      <c r="BP696" s="328"/>
      <c r="BQ696" s="328"/>
      <c r="BR696" s="328"/>
      <c r="BS696" s="328"/>
      <c r="BT696" s="328"/>
      <c r="BU696" s="332"/>
      <c r="BV696" s="333"/>
      <c r="BW696" s="328"/>
      <c r="BX696" s="328"/>
      <c r="BY696" s="328"/>
      <c r="BZ696" s="328"/>
      <c r="CA696" s="328"/>
    </row>
    <row r="697" spans="1:79" ht="15.75" customHeight="1">
      <c r="A697" s="328"/>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c r="AC697" s="328"/>
      <c r="AD697" s="328"/>
      <c r="AE697" s="328"/>
      <c r="AF697" s="328"/>
      <c r="AG697" s="328"/>
      <c r="AH697" s="328"/>
      <c r="AI697" s="328"/>
      <c r="AJ697" s="328"/>
      <c r="AK697" s="328"/>
      <c r="AL697" s="328"/>
      <c r="AM697" s="328"/>
      <c r="AN697" s="328"/>
      <c r="AO697" s="328"/>
      <c r="AP697" s="328"/>
      <c r="AQ697" s="328"/>
      <c r="AR697" s="328"/>
      <c r="AS697" s="328"/>
      <c r="AT697" s="328"/>
      <c r="AU697" s="328"/>
      <c r="AV697" s="328"/>
      <c r="AW697" s="328"/>
      <c r="AX697" s="328"/>
      <c r="AY697" s="328"/>
      <c r="AZ697" s="328"/>
      <c r="BA697" s="328"/>
      <c r="BB697" s="328"/>
      <c r="BC697" s="328"/>
      <c r="BD697" s="328"/>
      <c r="BE697" s="328"/>
      <c r="BF697" s="328"/>
      <c r="BG697" s="328"/>
      <c r="BH697" s="328"/>
      <c r="BI697" s="328"/>
      <c r="BJ697" s="328"/>
      <c r="BK697" s="328"/>
      <c r="BL697" s="328"/>
      <c r="BM697" s="328"/>
      <c r="BN697" s="328"/>
      <c r="BO697" s="328"/>
      <c r="BP697" s="328"/>
      <c r="BQ697" s="328"/>
      <c r="BR697" s="328"/>
      <c r="BS697" s="328"/>
      <c r="BT697" s="328"/>
      <c r="BU697" s="332"/>
      <c r="BV697" s="333"/>
      <c r="BW697" s="328"/>
      <c r="BX697" s="328"/>
      <c r="BY697" s="328"/>
      <c r="BZ697" s="328"/>
      <c r="CA697" s="328"/>
    </row>
    <row r="698" spans="1:79" ht="15.75" customHeight="1">
      <c r="A698" s="328"/>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328"/>
      <c r="AF698" s="328"/>
      <c r="AG698" s="328"/>
      <c r="AH698" s="328"/>
      <c r="AI698" s="328"/>
      <c r="AJ698" s="328"/>
      <c r="AK698" s="328"/>
      <c r="AL698" s="328"/>
      <c r="AM698" s="328"/>
      <c r="AN698" s="328"/>
      <c r="AO698" s="328"/>
      <c r="AP698" s="328"/>
      <c r="AQ698" s="328"/>
      <c r="AR698" s="328"/>
      <c r="AS698" s="328"/>
      <c r="AT698" s="328"/>
      <c r="AU698" s="328"/>
      <c r="AV698" s="328"/>
      <c r="AW698" s="328"/>
      <c r="AX698" s="328"/>
      <c r="AY698" s="328"/>
      <c r="AZ698" s="328"/>
      <c r="BA698" s="328"/>
      <c r="BB698" s="328"/>
      <c r="BC698" s="328"/>
      <c r="BD698" s="328"/>
      <c r="BE698" s="328"/>
      <c r="BF698" s="328"/>
      <c r="BG698" s="328"/>
      <c r="BH698" s="328"/>
      <c r="BI698" s="328"/>
      <c r="BJ698" s="328"/>
      <c r="BK698" s="328"/>
      <c r="BL698" s="328"/>
      <c r="BM698" s="328"/>
      <c r="BN698" s="328"/>
      <c r="BO698" s="328"/>
      <c r="BP698" s="328"/>
      <c r="BQ698" s="328"/>
      <c r="BR698" s="328"/>
      <c r="BS698" s="328"/>
      <c r="BT698" s="328"/>
      <c r="BU698" s="332"/>
      <c r="BV698" s="333"/>
      <c r="BW698" s="328"/>
      <c r="BX698" s="328"/>
      <c r="BY698" s="328"/>
      <c r="BZ698" s="328"/>
      <c r="CA698" s="328"/>
    </row>
    <row r="699" spans="1:79" ht="15.75" customHeight="1">
      <c r="A699" s="328"/>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8"/>
      <c r="AD699" s="328"/>
      <c r="AE699" s="328"/>
      <c r="AF699" s="328"/>
      <c r="AG699" s="328"/>
      <c r="AH699" s="328"/>
      <c r="AI699" s="328"/>
      <c r="AJ699" s="328"/>
      <c r="AK699" s="328"/>
      <c r="AL699" s="328"/>
      <c r="AM699" s="328"/>
      <c r="AN699" s="328"/>
      <c r="AO699" s="328"/>
      <c r="AP699" s="328"/>
      <c r="AQ699" s="328"/>
      <c r="AR699" s="328"/>
      <c r="AS699" s="328"/>
      <c r="AT699" s="328"/>
      <c r="AU699" s="328"/>
      <c r="AV699" s="328"/>
      <c r="AW699" s="328"/>
      <c r="AX699" s="328"/>
      <c r="AY699" s="328"/>
      <c r="AZ699" s="328"/>
      <c r="BA699" s="328"/>
      <c r="BB699" s="328"/>
      <c r="BC699" s="328"/>
      <c r="BD699" s="328"/>
      <c r="BE699" s="328"/>
      <c r="BF699" s="328"/>
      <c r="BG699" s="328"/>
      <c r="BH699" s="328"/>
      <c r="BI699" s="328"/>
      <c r="BJ699" s="328"/>
      <c r="BK699" s="328"/>
      <c r="BL699" s="328"/>
      <c r="BM699" s="328"/>
      <c r="BN699" s="328"/>
      <c r="BO699" s="328"/>
      <c r="BP699" s="328"/>
      <c r="BQ699" s="328"/>
      <c r="BR699" s="328"/>
      <c r="BS699" s="328"/>
      <c r="BT699" s="328"/>
      <c r="BU699" s="332"/>
      <c r="BV699" s="333"/>
      <c r="BW699" s="328"/>
      <c r="BX699" s="328"/>
      <c r="BY699" s="328"/>
      <c r="BZ699" s="328"/>
      <c r="CA699" s="328"/>
    </row>
    <row r="700" spans="1:79" ht="15.75" customHeight="1">
      <c r="A700" s="328"/>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c r="AA700" s="328"/>
      <c r="AB700" s="328"/>
      <c r="AC700" s="328"/>
      <c r="AD700" s="328"/>
      <c r="AE700" s="328"/>
      <c r="AF700" s="328"/>
      <c r="AG700" s="328"/>
      <c r="AH700" s="328"/>
      <c r="AI700" s="328"/>
      <c r="AJ700" s="328"/>
      <c r="AK700" s="328"/>
      <c r="AL700" s="328"/>
      <c r="AM700" s="328"/>
      <c r="AN700" s="328"/>
      <c r="AO700" s="328"/>
      <c r="AP700" s="328"/>
      <c r="AQ700" s="328"/>
      <c r="AR700" s="328"/>
      <c r="AS700" s="328"/>
      <c r="AT700" s="328"/>
      <c r="AU700" s="328"/>
      <c r="AV700" s="328"/>
      <c r="AW700" s="328"/>
      <c r="AX700" s="328"/>
      <c r="AY700" s="328"/>
      <c r="AZ700" s="328"/>
      <c r="BA700" s="328"/>
      <c r="BB700" s="328"/>
      <c r="BC700" s="328"/>
      <c r="BD700" s="328"/>
      <c r="BE700" s="328"/>
      <c r="BF700" s="328"/>
      <c r="BG700" s="328"/>
      <c r="BH700" s="328"/>
      <c r="BI700" s="328"/>
      <c r="BJ700" s="328"/>
      <c r="BK700" s="328"/>
      <c r="BL700" s="328"/>
      <c r="BM700" s="328"/>
      <c r="BN700" s="328"/>
      <c r="BO700" s="328"/>
      <c r="BP700" s="328"/>
      <c r="BQ700" s="328"/>
      <c r="BR700" s="328"/>
      <c r="BS700" s="328"/>
      <c r="BT700" s="328"/>
      <c r="BU700" s="332"/>
      <c r="BV700" s="333"/>
      <c r="BW700" s="328"/>
      <c r="BX700" s="328"/>
      <c r="BY700" s="328"/>
      <c r="BZ700" s="328"/>
      <c r="CA700" s="328"/>
    </row>
    <row r="701" spans="1:79" ht="15.75" customHeight="1">
      <c r="A701" s="328"/>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c r="AA701" s="328"/>
      <c r="AB701" s="328"/>
      <c r="AC701" s="328"/>
      <c r="AD701" s="328"/>
      <c r="AE701" s="328"/>
      <c r="AF701" s="328"/>
      <c r="AG701" s="328"/>
      <c r="AH701" s="328"/>
      <c r="AI701" s="328"/>
      <c r="AJ701" s="328"/>
      <c r="AK701" s="328"/>
      <c r="AL701" s="328"/>
      <c r="AM701" s="328"/>
      <c r="AN701" s="328"/>
      <c r="AO701" s="328"/>
      <c r="AP701" s="328"/>
      <c r="AQ701" s="328"/>
      <c r="AR701" s="328"/>
      <c r="AS701" s="328"/>
      <c r="AT701" s="328"/>
      <c r="AU701" s="328"/>
      <c r="AV701" s="328"/>
      <c r="AW701" s="328"/>
      <c r="AX701" s="328"/>
      <c r="AY701" s="328"/>
      <c r="AZ701" s="328"/>
      <c r="BA701" s="328"/>
      <c r="BB701" s="328"/>
      <c r="BC701" s="328"/>
      <c r="BD701" s="328"/>
      <c r="BE701" s="328"/>
      <c r="BF701" s="328"/>
      <c r="BG701" s="328"/>
      <c r="BH701" s="328"/>
      <c r="BI701" s="328"/>
      <c r="BJ701" s="328"/>
      <c r="BK701" s="328"/>
      <c r="BL701" s="328"/>
      <c r="BM701" s="328"/>
      <c r="BN701" s="328"/>
      <c r="BO701" s="328"/>
      <c r="BP701" s="328"/>
      <c r="BQ701" s="328"/>
      <c r="BR701" s="328"/>
      <c r="BS701" s="328"/>
      <c r="BT701" s="328"/>
      <c r="BU701" s="332"/>
      <c r="BV701" s="333"/>
      <c r="BW701" s="328"/>
      <c r="BX701" s="328"/>
      <c r="BY701" s="328"/>
      <c r="BZ701" s="328"/>
      <c r="CA701" s="328"/>
    </row>
    <row r="702" spans="1:79" ht="15.75" customHeight="1">
      <c r="A702" s="328"/>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328"/>
      <c r="AE702" s="328"/>
      <c r="AF702" s="328"/>
      <c r="AG702" s="328"/>
      <c r="AH702" s="328"/>
      <c r="AI702" s="328"/>
      <c r="AJ702" s="328"/>
      <c r="AK702" s="328"/>
      <c r="AL702" s="328"/>
      <c r="AM702" s="328"/>
      <c r="AN702" s="328"/>
      <c r="AO702" s="328"/>
      <c r="AP702" s="328"/>
      <c r="AQ702" s="328"/>
      <c r="AR702" s="328"/>
      <c r="AS702" s="328"/>
      <c r="AT702" s="328"/>
      <c r="AU702" s="328"/>
      <c r="AV702" s="328"/>
      <c r="AW702" s="328"/>
      <c r="AX702" s="328"/>
      <c r="AY702" s="328"/>
      <c r="AZ702" s="328"/>
      <c r="BA702" s="328"/>
      <c r="BB702" s="328"/>
      <c r="BC702" s="328"/>
      <c r="BD702" s="328"/>
      <c r="BE702" s="328"/>
      <c r="BF702" s="328"/>
      <c r="BG702" s="328"/>
      <c r="BH702" s="328"/>
      <c r="BI702" s="328"/>
      <c r="BJ702" s="328"/>
      <c r="BK702" s="328"/>
      <c r="BL702" s="328"/>
      <c r="BM702" s="328"/>
      <c r="BN702" s="328"/>
      <c r="BO702" s="328"/>
      <c r="BP702" s="328"/>
      <c r="BQ702" s="328"/>
      <c r="BR702" s="328"/>
      <c r="BS702" s="328"/>
      <c r="BT702" s="328"/>
      <c r="BU702" s="332"/>
      <c r="BV702" s="333"/>
      <c r="BW702" s="328"/>
      <c r="BX702" s="328"/>
      <c r="BY702" s="328"/>
      <c r="BZ702" s="328"/>
      <c r="CA702" s="328"/>
    </row>
    <row r="703" spans="1:79" ht="15.75" customHeight="1">
      <c r="A703" s="328"/>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c r="AA703" s="328"/>
      <c r="AB703" s="328"/>
      <c r="AC703" s="328"/>
      <c r="AD703" s="328"/>
      <c r="AE703" s="328"/>
      <c r="AF703" s="328"/>
      <c r="AG703" s="328"/>
      <c r="AH703" s="328"/>
      <c r="AI703" s="328"/>
      <c r="AJ703" s="328"/>
      <c r="AK703" s="328"/>
      <c r="AL703" s="328"/>
      <c r="AM703" s="328"/>
      <c r="AN703" s="328"/>
      <c r="AO703" s="328"/>
      <c r="AP703" s="328"/>
      <c r="AQ703" s="328"/>
      <c r="AR703" s="328"/>
      <c r="AS703" s="328"/>
      <c r="AT703" s="328"/>
      <c r="AU703" s="328"/>
      <c r="AV703" s="328"/>
      <c r="AW703" s="328"/>
      <c r="AX703" s="328"/>
      <c r="AY703" s="328"/>
      <c r="AZ703" s="328"/>
      <c r="BA703" s="328"/>
      <c r="BB703" s="328"/>
      <c r="BC703" s="328"/>
      <c r="BD703" s="328"/>
      <c r="BE703" s="328"/>
      <c r="BF703" s="328"/>
      <c r="BG703" s="328"/>
      <c r="BH703" s="328"/>
      <c r="BI703" s="328"/>
      <c r="BJ703" s="328"/>
      <c r="BK703" s="328"/>
      <c r="BL703" s="328"/>
      <c r="BM703" s="328"/>
      <c r="BN703" s="328"/>
      <c r="BO703" s="328"/>
      <c r="BP703" s="328"/>
      <c r="BQ703" s="328"/>
      <c r="BR703" s="328"/>
      <c r="BS703" s="328"/>
      <c r="BT703" s="328"/>
      <c r="BU703" s="332"/>
      <c r="BV703" s="333"/>
      <c r="BW703" s="328"/>
      <c r="BX703" s="328"/>
      <c r="BY703" s="328"/>
      <c r="BZ703" s="328"/>
      <c r="CA703" s="328"/>
    </row>
    <row r="704" spans="1:79" ht="15.75" customHeight="1">
      <c r="A704" s="328"/>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8"/>
      <c r="AD704" s="328"/>
      <c r="AE704" s="328"/>
      <c r="AF704" s="328"/>
      <c r="AG704" s="328"/>
      <c r="AH704" s="328"/>
      <c r="AI704" s="328"/>
      <c r="AJ704" s="328"/>
      <c r="AK704" s="328"/>
      <c r="AL704" s="328"/>
      <c r="AM704" s="328"/>
      <c r="AN704" s="328"/>
      <c r="AO704" s="328"/>
      <c r="AP704" s="328"/>
      <c r="AQ704" s="328"/>
      <c r="AR704" s="328"/>
      <c r="AS704" s="328"/>
      <c r="AT704" s="328"/>
      <c r="AU704" s="328"/>
      <c r="AV704" s="328"/>
      <c r="AW704" s="328"/>
      <c r="AX704" s="328"/>
      <c r="AY704" s="328"/>
      <c r="AZ704" s="328"/>
      <c r="BA704" s="328"/>
      <c r="BB704" s="328"/>
      <c r="BC704" s="328"/>
      <c r="BD704" s="328"/>
      <c r="BE704" s="328"/>
      <c r="BF704" s="328"/>
      <c r="BG704" s="328"/>
      <c r="BH704" s="328"/>
      <c r="BI704" s="328"/>
      <c r="BJ704" s="328"/>
      <c r="BK704" s="328"/>
      <c r="BL704" s="328"/>
      <c r="BM704" s="328"/>
      <c r="BN704" s="328"/>
      <c r="BO704" s="328"/>
      <c r="BP704" s="328"/>
      <c r="BQ704" s="328"/>
      <c r="BR704" s="328"/>
      <c r="BS704" s="328"/>
      <c r="BT704" s="328"/>
      <c r="BU704" s="332"/>
      <c r="BV704" s="333"/>
      <c r="BW704" s="328"/>
      <c r="BX704" s="328"/>
      <c r="BY704" s="328"/>
      <c r="BZ704" s="328"/>
      <c r="CA704" s="328"/>
    </row>
    <row r="705" spans="1:79" ht="15.75" customHeight="1">
      <c r="A705" s="328"/>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328"/>
      <c r="AE705" s="328"/>
      <c r="AF705" s="328"/>
      <c r="AG705" s="328"/>
      <c r="AH705" s="328"/>
      <c r="AI705" s="328"/>
      <c r="AJ705" s="328"/>
      <c r="AK705" s="328"/>
      <c r="AL705" s="328"/>
      <c r="AM705" s="328"/>
      <c r="AN705" s="328"/>
      <c r="AO705" s="328"/>
      <c r="AP705" s="328"/>
      <c r="AQ705" s="328"/>
      <c r="AR705" s="328"/>
      <c r="AS705" s="328"/>
      <c r="AT705" s="328"/>
      <c r="AU705" s="328"/>
      <c r="AV705" s="328"/>
      <c r="AW705" s="328"/>
      <c r="AX705" s="328"/>
      <c r="AY705" s="328"/>
      <c r="AZ705" s="328"/>
      <c r="BA705" s="328"/>
      <c r="BB705" s="328"/>
      <c r="BC705" s="328"/>
      <c r="BD705" s="328"/>
      <c r="BE705" s="328"/>
      <c r="BF705" s="328"/>
      <c r="BG705" s="328"/>
      <c r="BH705" s="328"/>
      <c r="BI705" s="328"/>
      <c r="BJ705" s="328"/>
      <c r="BK705" s="328"/>
      <c r="BL705" s="328"/>
      <c r="BM705" s="328"/>
      <c r="BN705" s="328"/>
      <c r="BO705" s="328"/>
      <c r="BP705" s="328"/>
      <c r="BQ705" s="328"/>
      <c r="BR705" s="328"/>
      <c r="BS705" s="328"/>
      <c r="BT705" s="328"/>
      <c r="BU705" s="332"/>
      <c r="BV705" s="333"/>
      <c r="BW705" s="328"/>
      <c r="BX705" s="328"/>
      <c r="BY705" s="328"/>
      <c r="BZ705" s="328"/>
      <c r="CA705" s="328"/>
    </row>
    <row r="706" spans="1:79" ht="15.75" customHeight="1">
      <c r="A706" s="328"/>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8"/>
      <c r="AD706" s="328"/>
      <c r="AE706" s="328"/>
      <c r="AF706" s="328"/>
      <c r="AG706" s="328"/>
      <c r="AH706" s="328"/>
      <c r="AI706" s="328"/>
      <c r="AJ706" s="328"/>
      <c r="AK706" s="328"/>
      <c r="AL706" s="328"/>
      <c r="AM706" s="328"/>
      <c r="AN706" s="328"/>
      <c r="AO706" s="328"/>
      <c r="AP706" s="328"/>
      <c r="AQ706" s="328"/>
      <c r="AR706" s="328"/>
      <c r="AS706" s="328"/>
      <c r="AT706" s="328"/>
      <c r="AU706" s="328"/>
      <c r="AV706" s="328"/>
      <c r="AW706" s="328"/>
      <c r="AX706" s="328"/>
      <c r="AY706" s="328"/>
      <c r="AZ706" s="328"/>
      <c r="BA706" s="328"/>
      <c r="BB706" s="328"/>
      <c r="BC706" s="328"/>
      <c r="BD706" s="328"/>
      <c r="BE706" s="328"/>
      <c r="BF706" s="328"/>
      <c r="BG706" s="328"/>
      <c r="BH706" s="328"/>
      <c r="BI706" s="328"/>
      <c r="BJ706" s="328"/>
      <c r="BK706" s="328"/>
      <c r="BL706" s="328"/>
      <c r="BM706" s="328"/>
      <c r="BN706" s="328"/>
      <c r="BO706" s="328"/>
      <c r="BP706" s="328"/>
      <c r="BQ706" s="328"/>
      <c r="BR706" s="328"/>
      <c r="BS706" s="328"/>
      <c r="BT706" s="328"/>
      <c r="BU706" s="332"/>
      <c r="BV706" s="333"/>
      <c r="BW706" s="328"/>
      <c r="BX706" s="328"/>
      <c r="BY706" s="328"/>
      <c r="BZ706" s="328"/>
      <c r="CA706" s="328"/>
    </row>
    <row r="707" spans="1:79" ht="15.75" customHeight="1">
      <c r="A707" s="328"/>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8"/>
      <c r="AD707" s="328"/>
      <c r="AE707" s="328"/>
      <c r="AF707" s="328"/>
      <c r="AG707" s="328"/>
      <c r="AH707" s="328"/>
      <c r="AI707" s="328"/>
      <c r="AJ707" s="328"/>
      <c r="AK707" s="328"/>
      <c r="AL707" s="328"/>
      <c r="AM707" s="328"/>
      <c r="AN707" s="328"/>
      <c r="AO707" s="328"/>
      <c r="AP707" s="328"/>
      <c r="AQ707" s="328"/>
      <c r="AR707" s="328"/>
      <c r="AS707" s="328"/>
      <c r="AT707" s="328"/>
      <c r="AU707" s="328"/>
      <c r="AV707" s="328"/>
      <c r="AW707" s="328"/>
      <c r="AX707" s="328"/>
      <c r="AY707" s="328"/>
      <c r="AZ707" s="328"/>
      <c r="BA707" s="328"/>
      <c r="BB707" s="328"/>
      <c r="BC707" s="328"/>
      <c r="BD707" s="328"/>
      <c r="BE707" s="328"/>
      <c r="BF707" s="328"/>
      <c r="BG707" s="328"/>
      <c r="BH707" s="328"/>
      <c r="BI707" s="328"/>
      <c r="BJ707" s="328"/>
      <c r="BK707" s="328"/>
      <c r="BL707" s="328"/>
      <c r="BM707" s="328"/>
      <c r="BN707" s="328"/>
      <c r="BO707" s="328"/>
      <c r="BP707" s="328"/>
      <c r="BQ707" s="328"/>
      <c r="BR707" s="328"/>
      <c r="BS707" s="328"/>
      <c r="BT707" s="328"/>
      <c r="BU707" s="332"/>
      <c r="BV707" s="333"/>
      <c r="BW707" s="328"/>
      <c r="BX707" s="328"/>
      <c r="BY707" s="328"/>
      <c r="BZ707" s="328"/>
      <c r="CA707" s="328"/>
    </row>
    <row r="708" spans="1:79" ht="15.75" customHeight="1">
      <c r="A708" s="328"/>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328"/>
      <c r="AF708" s="328"/>
      <c r="AG708" s="328"/>
      <c r="AH708" s="328"/>
      <c r="AI708" s="328"/>
      <c r="AJ708" s="328"/>
      <c r="AK708" s="328"/>
      <c r="AL708" s="328"/>
      <c r="AM708" s="328"/>
      <c r="AN708" s="328"/>
      <c r="AO708" s="328"/>
      <c r="AP708" s="328"/>
      <c r="AQ708" s="328"/>
      <c r="AR708" s="328"/>
      <c r="AS708" s="328"/>
      <c r="AT708" s="328"/>
      <c r="AU708" s="328"/>
      <c r="AV708" s="328"/>
      <c r="AW708" s="328"/>
      <c r="AX708" s="328"/>
      <c r="AY708" s="328"/>
      <c r="AZ708" s="328"/>
      <c r="BA708" s="328"/>
      <c r="BB708" s="328"/>
      <c r="BC708" s="328"/>
      <c r="BD708" s="328"/>
      <c r="BE708" s="328"/>
      <c r="BF708" s="328"/>
      <c r="BG708" s="328"/>
      <c r="BH708" s="328"/>
      <c r="BI708" s="328"/>
      <c r="BJ708" s="328"/>
      <c r="BK708" s="328"/>
      <c r="BL708" s="328"/>
      <c r="BM708" s="328"/>
      <c r="BN708" s="328"/>
      <c r="BO708" s="328"/>
      <c r="BP708" s="328"/>
      <c r="BQ708" s="328"/>
      <c r="BR708" s="328"/>
      <c r="BS708" s="328"/>
      <c r="BT708" s="328"/>
      <c r="BU708" s="332"/>
      <c r="BV708" s="333"/>
      <c r="BW708" s="328"/>
      <c r="BX708" s="328"/>
      <c r="BY708" s="328"/>
      <c r="BZ708" s="328"/>
      <c r="CA708" s="328"/>
    </row>
    <row r="709" spans="1:79" ht="15.75" customHeight="1">
      <c r="A709" s="328"/>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c r="AA709" s="328"/>
      <c r="AB709" s="328"/>
      <c r="AC709" s="328"/>
      <c r="AD709" s="328"/>
      <c r="AE709" s="328"/>
      <c r="AF709" s="328"/>
      <c r="AG709" s="328"/>
      <c r="AH709" s="328"/>
      <c r="AI709" s="328"/>
      <c r="AJ709" s="328"/>
      <c r="AK709" s="328"/>
      <c r="AL709" s="328"/>
      <c r="AM709" s="328"/>
      <c r="AN709" s="328"/>
      <c r="AO709" s="328"/>
      <c r="AP709" s="328"/>
      <c r="AQ709" s="328"/>
      <c r="AR709" s="328"/>
      <c r="AS709" s="328"/>
      <c r="AT709" s="328"/>
      <c r="AU709" s="328"/>
      <c r="AV709" s="328"/>
      <c r="AW709" s="328"/>
      <c r="AX709" s="328"/>
      <c r="AY709" s="328"/>
      <c r="AZ709" s="328"/>
      <c r="BA709" s="328"/>
      <c r="BB709" s="328"/>
      <c r="BC709" s="328"/>
      <c r="BD709" s="328"/>
      <c r="BE709" s="328"/>
      <c r="BF709" s="328"/>
      <c r="BG709" s="328"/>
      <c r="BH709" s="328"/>
      <c r="BI709" s="328"/>
      <c r="BJ709" s="328"/>
      <c r="BK709" s="328"/>
      <c r="BL709" s="328"/>
      <c r="BM709" s="328"/>
      <c r="BN709" s="328"/>
      <c r="BO709" s="328"/>
      <c r="BP709" s="328"/>
      <c r="BQ709" s="328"/>
      <c r="BR709" s="328"/>
      <c r="BS709" s="328"/>
      <c r="BT709" s="328"/>
      <c r="BU709" s="332"/>
      <c r="BV709" s="333"/>
      <c r="BW709" s="328"/>
      <c r="BX709" s="328"/>
      <c r="BY709" s="328"/>
      <c r="BZ709" s="328"/>
      <c r="CA709" s="328"/>
    </row>
    <row r="710" spans="1:79" ht="15.75" customHeight="1">
      <c r="A710" s="328"/>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c r="BS710" s="328"/>
      <c r="BT710" s="328"/>
      <c r="BU710" s="332"/>
      <c r="BV710" s="333"/>
      <c r="BW710" s="328"/>
      <c r="BX710" s="328"/>
      <c r="BY710" s="328"/>
      <c r="BZ710" s="328"/>
      <c r="CA710" s="328"/>
    </row>
    <row r="711" spans="1:79" ht="15.75" customHeight="1">
      <c r="A711" s="328"/>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8"/>
      <c r="AD711" s="328"/>
      <c r="AE711" s="328"/>
      <c r="AF711" s="328"/>
      <c r="AG711" s="328"/>
      <c r="AH711" s="328"/>
      <c r="AI711" s="328"/>
      <c r="AJ711" s="328"/>
      <c r="AK711" s="328"/>
      <c r="AL711" s="328"/>
      <c r="AM711" s="328"/>
      <c r="AN711" s="328"/>
      <c r="AO711" s="328"/>
      <c r="AP711" s="328"/>
      <c r="AQ711" s="328"/>
      <c r="AR711" s="328"/>
      <c r="AS711" s="328"/>
      <c r="AT711" s="328"/>
      <c r="AU711" s="328"/>
      <c r="AV711" s="328"/>
      <c r="AW711" s="328"/>
      <c r="AX711" s="328"/>
      <c r="AY711" s="328"/>
      <c r="AZ711" s="328"/>
      <c r="BA711" s="328"/>
      <c r="BB711" s="328"/>
      <c r="BC711" s="328"/>
      <c r="BD711" s="328"/>
      <c r="BE711" s="328"/>
      <c r="BF711" s="328"/>
      <c r="BG711" s="328"/>
      <c r="BH711" s="328"/>
      <c r="BI711" s="328"/>
      <c r="BJ711" s="328"/>
      <c r="BK711" s="328"/>
      <c r="BL711" s="328"/>
      <c r="BM711" s="328"/>
      <c r="BN711" s="328"/>
      <c r="BO711" s="328"/>
      <c r="BP711" s="328"/>
      <c r="BQ711" s="328"/>
      <c r="BR711" s="328"/>
      <c r="BS711" s="328"/>
      <c r="BT711" s="328"/>
      <c r="BU711" s="332"/>
      <c r="BV711" s="333"/>
      <c r="BW711" s="328"/>
      <c r="BX711" s="328"/>
      <c r="BY711" s="328"/>
      <c r="BZ711" s="328"/>
      <c r="CA711" s="328"/>
    </row>
    <row r="712" spans="1:79" ht="15.75" customHeight="1">
      <c r="A712" s="328"/>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c r="AA712" s="328"/>
      <c r="AB712" s="328"/>
      <c r="AC712" s="328"/>
      <c r="AD712" s="328"/>
      <c r="AE712" s="328"/>
      <c r="AF712" s="328"/>
      <c r="AG712" s="328"/>
      <c r="AH712" s="328"/>
      <c r="AI712" s="328"/>
      <c r="AJ712" s="328"/>
      <c r="AK712" s="328"/>
      <c r="AL712" s="328"/>
      <c r="AM712" s="328"/>
      <c r="AN712" s="328"/>
      <c r="AO712" s="328"/>
      <c r="AP712" s="328"/>
      <c r="AQ712" s="328"/>
      <c r="AR712" s="328"/>
      <c r="AS712" s="328"/>
      <c r="AT712" s="328"/>
      <c r="AU712" s="328"/>
      <c r="AV712" s="328"/>
      <c r="AW712" s="328"/>
      <c r="AX712" s="328"/>
      <c r="AY712" s="328"/>
      <c r="AZ712" s="328"/>
      <c r="BA712" s="328"/>
      <c r="BB712" s="328"/>
      <c r="BC712" s="328"/>
      <c r="BD712" s="328"/>
      <c r="BE712" s="328"/>
      <c r="BF712" s="328"/>
      <c r="BG712" s="328"/>
      <c r="BH712" s="328"/>
      <c r="BI712" s="328"/>
      <c r="BJ712" s="328"/>
      <c r="BK712" s="328"/>
      <c r="BL712" s="328"/>
      <c r="BM712" s="328"/>
      <c r="BN712" s="328"/>
      <c r="BO712" s="328"/>
      <c r="BP712" s="328"/>
      <c r="BQ712" s="328"/>
      <c r="BR712" s="328"/>
      <c r="BS712" s="328"/>
      <c r="BT712" s="328"/>
      <c r="BU712" s="332"/>
      <c r="BV712" s="333"/>
      <c r="BW712" s="328"/>
      <c r="BX712" s="328"/>
      <c r="BY712" s="328"/>
      <c r="BZ712" s="328"/>
      <c r="CA712" s="328"/>
    </row>
    <row r="713" spans="1:79" ht="15.75" customHeight="1">
      <c r="A713" s="328"/>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c r="AA713" s="328"/>
      <c r="AB713" s="328"/>
      <c r="AC713" s="328"/>
      <c r="AD713" s="328"/>
      <c r="AE713" s="328"/>
      <c r="AF713" s="328"/>
      <c r="AG713" s="328"/>
      <c r="AH713" s="328"/>
      <c r="AI713" s="328"/>
      <c r="AJ713" s="328"/>
      <c r="AK713" s="328"/>
      <c r="AL713" s="328"/>
      <c r="AM713" s="328"/>
      <c r="AN713" s="328"/>
      <c r="AO713" s="328"/>
      <c r="AP713" s="328"/>
      <c r="AQ713" s="328"/>
      <c r="AR713" s="328"/>
      <c r="AS713" s="328"/>
      <c r="AT713" s="328"/>
      <c r="AU713" s="328"/>
      <c r="AV713" s="328"/>
      <c r="AW713" s="328"/>
      <c r="AX713" s="328"/>
      <c r="AY713" s="328"/>
      <c r="AZ713" s="328"/>
      <c r="BA713" s="328"/>
      <c r="BB713" s="328"/>
      <c r="BC713" s="328"/>
      <c r="BD713" s="328"/>
      <c r="BE713" s="328"/>
      <c r="BF713" s="328"/>
      <c r="BG713" s="328"/>
      <c r="BH713" s="328"/>
      <c r="BI713" s="328"/>
      <c r="BJ713" s="328"/>
      <c r="BK713" s="328"/>
      <c r="BL713" s="328"/>
      <c r="BM713" s="328"/>
      <c r="BN713" s="328"/>
      <c r="BO713" s="328"/>
      <c r="BP713" s="328"/>
      <c r="BQ713" s="328"/>
      <c r="BR713" s="328"/>
      <c r="BS713" s="328"/>
      <c r="BT713" s="328"/>
      <c r="BU713" s="332"/>
      <c r="BV713" s="333"/>
      <c r="BW713" s="328"/>
      <c r="BX713" s="328"/>
      <c r="BY713" s="328"/>
      <c r="BZ713" s="328"/>
      <c r="CA713" s="328"/>
    </row>
    <row r="714" spans="1:79" ht="15.75" customHeight="1">
      <c r="A714" s="328"/>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8"/>
      <c r="AD714" s="328"/>
      <c r="AE714" s="328"/>
      <c r="AF714" s="328"/>
      <c r="AG714" s="328"/>
      <c r="AH714" s="328"/>
      <c r="AI714" s="328"/>
      <c r="AJ714" s="328"/>
      <c r="AK714" s="328"/>
      <c r="AL714" s="328"/>
      <c r="AM714" s="328"/>
      <c r="AN714" s="328"/>
      <c r="AO714" s="328"/>
      <c r="AP714" s="328"/>
      <c r="AQ714" s="328"/>
      <c r="AR714" s="328"/>
      <c r="AS714" s="328"/>
      <c r="AT714" s="328"/>
      <c r="AU714" s="328"/>
      <c r="AV714" s="328"/>
      <c r="AW714" s="328"/>
      <c r="AX714" s="328"/>
      <c r="AY714" s="328"/>
      <c r="AZ714" s="328"/>
      <c r="BA714" s="328"/>
      <c r="BB714" s="328"/>
      <c r="BC714" s="328"/>
      <c r="BD714" s="328"/>
      <c r="BE714" s="328"/>
      <c r="BF714" s="328"/>
      <c r="BG714" s="328"/>
      <c r="BH714" s="328"/>
      <c r="BI714" s="328"/>
      <c r="BJ714" s="328"/>
      <c r="BK714" s="328"/>
      <c r="BL714" s="328"/>
      <c r="BM714" s="328"/>
      <c r="BN714" s="328"/>
      <c r="BO714" s="328"/>
      <c r="BP714" s="328"/>
      <c r="BQ714" s="328"/>
      <c r="BR714" s="328"/>
      <c r="BS714" s="328"/>
      <c r="BT714" s="328"/>
      <c r="BU714" s="332"/>
      <c r="BV714" s="333"/>
      <c r="BW714" s="328"/>
      <c r="BX714" s="328"/>
      <c r="BY714" s="328"/>
      <c r="BZ714" s="328"/>
      <c r="CA714" s="328"/>
    </row>
    <row r="715" spans="1:79" ht="15.75" customHeight="1">
      <c r="A715" s="328"/>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8"/>
      <c r="AD715" s="328"/>
      <c r="AE715" s="328"/>
      <c r="AF715" s="328"/>
      <c r="AG715" s="328"/>
      <c r="AH715" s="328"/>
      <c r="AI715" s="328"/>
      <c r="AJ715" s="328"/>
      <c r="AK715" s="328"/>
      <c r="AL715" s="328"/>
      <c r="AM715" s="328"/>
      <c r="AN715" s="328"/>
      <c r="AO715" s="328"/>
      <c r="AP715" s="328"/>
      <c r="AQ715" s="328"/>
      <c r="AR715" s="328"/>
      <c r="AS715" s="328"/>
      <c r="AT715" s="328"/>
      <c r="AU715" s="328"/>
      <c r="AV715" s="328"/>
      <c r="AW715" s="328"/>
      <c r="AX715" s="328"/>
      <c r="AY715" s="328"/>
      <c r="AZ715" s="328"/>
      <c r="BA715" s="328"/>
      <c r="BB715" s="328"/>
      <c r="BC715" s="328"/>
      <c r="BD715" s="328"/>
      <c r="BE715" s="328"/>
      <c r="BF715" s="328"/>
      <c r="BG715" s="328"/>
      <c r="BH715" s="328"/>
      <c r="BI715" s="328"/>
      <c r="BJ715" s="328"/>
      <c r="BK715" s="328"/>
      <c r="BL715" s="328"/>
      <c r="BM715" s="328"/>
      <c r="BN715" s="328"/>
      <c r="BO715" s="328"/>
      <c r="BP715" s="328"/>
      <c r="BQ715" s="328"/>
      <c r="BR715" s="328"/>
      <c r="BS715" s="328"/>
      <c r="BT715" s="328"/>
      <c r="BU715" s="332"/>
      <c r="BV715" s="333"/>
      <c r="BW715" s="328"/>
      <c r="BX715" s="328"/>
      <c r="BY715" s="328"/>
      <c r="BZ715" s="328"/>
      <c r="CA715" s="328"/>
    </row>
    <row r="716" spans="1:79" ht="15.75" customHeight="1">
      <c r="A716" s="328"/>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328"/>
      <c r="AF716" s="328"/>
      <c r="AG716" s="328"/>
      <c r="AH716" s="328"/>
      <c r="AI716" s="328"/>
      <c r="AJ716" s="328"/>
      <c r="AK716" s="328"/>
      <c r="AL716" s="328"/>
      <c r="AM716" s="328"/>
      <c r="AN716" s="328"/>
      <c r="AO716" s="328"/>
      <c r="AP716" s="328"/>
      <c r="AQ716" s="328"/>
      <c r="AR716" s="328"/>
      <c r="AS716" s="328"/>
      <c r="AT716" s="328"/>
      <c r="AU716" s="328"/>
      <c r="AV716" s="328"/>
      <c r="AW716" s="328"/>
      <c r="AX716" s="328"/>
      <c r="AY716" s="328"/>
      <c r="AZ716" s="328"/>
      <c r="BA716" s="328"/>
      <c r="BB716" s="328"/>
      <c r="BC716" s="328"/>
      <c r="BD716" s="328"/>
      <c r="BE716" s="328"/>
      <c r="BF716" s="328"/>
      <c r="BG716" s="328"/>
      <c r="BH716" s="328"/>
      <c r="BI716" s="328"/>
      <c r="BJ716" s="328"/>
      <c r="BK716" s="328"/>
      <c r="BL716" s="328"/>
      <c r="BM716" s="328"/>
      <c r="BN716" s="328"/>
      <c r="BO716" s="328"/>
      <c r="BP716" s="328"/>
      <c r="BQ716" s="328"/>
      <c r="BR716" s="328"/>
      <c r="BS716" s="328"/>
      <c r="BT716" s="328"/>
      <c r="BU716" s="332"/>
      <c r="BV716" s="333"/>
      <c r="BW716" s="328"/>
      <c r="BX716" s="328"/>
      <c r="BY716" s="328"/>
      <c r="BZ716" s="328"/>
      <c r="CA716" s="328"/>
    </row>
    <row r="717" spans="1:79" ht="15.75" customHeight="1">
      <c r="A717" s="328"/>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328"/>
      <c r="AF717" s="328"/>
      <c r="AG717" s="328"/>
      <c r="AH717" s="328"/>
      <c r="AI717" s="328"/>
      <c r="AJ717" s="328"/>
      <c r="AK717" s="328"/>
      <c r="AL717" s="328"/>
      <c r="AM717" s="328"/>
      <c r="AN717" s="328"/>
      <c r="AO717" s="328"/>
      <c r="AP717" s="328"/>
      <c r="AQ717" s="328"/>
      <c r="AR717" s="328"/>
      <c r="AS717" s="328"/>
      <c r="AT717" s="328"/>
      <c r="AU717" s="328"/>
      <c r="AV717" s="328"/>
      <c r="AW717" s="328"/>
      <c r="AX717" s="328"/>
      <c r="AY717" s="328"/>
      <c r="AZ717" s="328"/>
      <c r="BA717" s="328"/>
      <c r="BB717" s="328"/>
      <c r="BC717" s="328"/>
      <c r="BD717" s="328"/>
      <c r="BE717" s="328"/>
      <c r="BF717" s="328"/>
      <c r="BG717" s="328"/>
      <c r="BH717" s="328"/>
      <c r="BI717" s="328"/>
      <c r="BJ717" s="328"/>
      <c r="BK717" s="328"/>
      <c r="BL717" s="328"/>
      <c r="BM717" s="328"/>
      <c r="BN717" s="328"/>
      <c r="BO717" s="328"/>
      <c r="BP717" s="328"/>
      <c r="BQ717" s="328"/>
      <c r="BR717" s="328"/>
      <c r="BS717" s="328"/>
      <c r="BT717" s="328"/>
      <c r="BU717" s="332"/>
      <c r="BV717" s="333"/>
      <c r="BW717" s="328"/>
      <c r="BX717" s="328"/>
      <c r="BY717" s="328"/>
      <c r="BZ717" s="328"/>
      <c r="CA717" s="328"/>
    </row>
    <row r="718" spans="1:79" ht="15.75" customHeight="1">
      <c r="A718" s="328"/>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c r="AA718" s="328"/>
      <c r="AB718" s="328"/>
      <c r="AC718" s="328"/>
      <c r="AD718" s="328"/>
      <c r="AE718" s="328"/>
      <c r="AF718" s="328"/>
      <c r="AG718" s="328"/>
      <c r="AH718" s="328"/>
      <c r="AI718" s="328"/>
      <c r="AJ718" s="328"/>
      <c r="AK718" s="328"/>
      <c r="AL718" s="328"/>
      <c r="AM718" s="328"/>
      <c r="AN718" s="328"/>
      <c r="AO718" s="328"/>
      <c r="AP718" s="328"/>
      <c r="AQ718" s="328"/>
      <c r="AR718" s="328"/>
      <c r="AS718" s="328"/>
      <c r="AT718" s="328"/>
      <c r="AU718" s="328"/>
      <c r="AV718" s="328"/>
      <c r="AW718" s="328"/>
      <c r="AX718" s="328"/>
      <c r="AY718" s="328"/>
      <c r="AZ718" s="328"/>
      <c r="BA718" s="328"/>
      <c r="BB718" s="328"/>
      <c r="BC718" s="328"/>
      <c r="BD718" s="328"/>
      <c r="BE718" s="328"/>
      <c r="BF718" s="328"/>
      <c r="BG718" s="328"/>
      <c r="BH718" s="328"/>
      <c r="BI718" s="328"/>
      <c r="BJ718" s="328"/>
      <c r="BK718" s="328"/>
      <c r="BL718" s="328"/>
      <c r="BM718" s="328"/>
      <c r="BN718" s="328"/>
      <c r="BO718" s="328"/>
      <c r="BP718" s="328"/>
      <c r="BQ718" s="328"/>
      <c r="BR718" s="328"/>
      <c r="BS718" s="328"/>
      <c r="BT718" s="328"/>
      <c r="BU718" s="332"/>
      <c r="BV718" s="333"/>
      <c r="BW718" s="328"/>
      <c r="BX718" s="328"/>
      <c r="BY718" s="328"/>
      <c r="BZ718" s="328"/>
      <c r="CA718" s="328"/>
    </row>
    <row r="719" spans="1:79" ht="15.75" customHeight="1">
      <c r="A719" s="328"/>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8"/>
      <c r="AD719" s="328"/>
      <c r="AE719" s="328"/>
      <c r="AF719" s="328"/>
      <c r="AG719" s="328"/>
      <c r="AH719" s="328"/>
      <c r="AI719" s="328"/>
      <c r="AJ719" s="328"/>
      <c r="AK719" s="328"/>
      <c r="AL719" s="328"/>
      <c r="AM719" s="328"/>
      <c r="AN719" s="328"/>
      <c r="AO719" s="328"/>
      <c r="AP719" s="328"/>
      <c r="AQ719" s="328"/>
      <c r="AR719" s="328"/>
      <c r="AS719" s="328"/>
      <c r="AT719" s="328"/>
      <c r="AU719" s="328"/>
      <c r="AV719" s="328"/>
      <c r="AW719" s="328"/>
      <c r="AX719" s="328"/>
      <c r="AY719" s="328"/>
      <c r="AZ719" s="328"/>
      <c r="BA719" s="328"/>
      <c r="BB719" s="328"/>
      <c r="BC719" s="328"/>
      <c r="BD719" s="328"/>
      <c r="BE719" s="328"/>
      <c r="BF719" s="328"/>
      <c r="BG719" s="328"/>
      <c r="BH719" s="328"/>
      <c r="BI719" s="328"/>
      <c r="BJ719" s="328"/>
      <c r="BK719" s="328"/>
      <c r="BL719" s="328"/>
      <c r="BM719" s="328"/>
      <c r="BN719" s="328"/>
      <c r="BO719" s="328"/>
      <c r="BP719" s="328"/>
      <c r="BQ719" s="328"/>
      <c r="BR719" s="328"/>
      <c r="BS719" s="328"/>
      <c r="BT719" s="328"/>
      <c r="BU719" s="332"/>
      <c r="BV719" s="333"/>
      <c r="BW719" s="328"/>
      <c r="BX719" s="328"/>
      <c r="BY719" s="328"/>
      <c r="BZ719" s="328"/>
      <c r="CA719" s="328"/>
    </row>
    <row r="720" spans="1:79" ht="15.75" customHeight="1">
      <c r="A720" s="328"/>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c r="AA720" s="328"/>
      <c r="AB720" s="328"/>
      <c r="AC720" s="328"/>
      <c r="AD720" s="328"/>
      <c r="AE720" s="328"/>
      <c r="AF720" s="328"/>
      <c r="AG720" s="328"/>
      <c r="AH720" s="328"/>
      <c r="AI720" s="328"/>
      <c r="AJ720" s="328"/>
      <c r="AK720" s="328"/>
      <c r="AL720" s="328"/>
      <c r="AM720" s="328"/>
      <c r="AN720" s="328"/>
      <c r="AO720" s="328"/>
      <c r="AP720" s="328"/>
      <c r="AQ720" s="328"/>
      <c r="AR720" s="328"/>
      <c r="AS720" s="328"/>
      <c r="AT720" s="328"/>
      <c r="AU720" s="328"/>
      <c r="AV720" s="328"/>
      <c r="AW720" s="328"/>
      <c r="AX720" s="328"/>
      <c r="AY720" s="328"/>
      <c r="AZ720" s="328"/>
      <c r="BA720" s="328"/>
      <c r="BB720" s="328"/>
      <c r="BC720" s="328"/>
      <c r="BD720" s="328"/>
      <c r="BE720" s="328"/>
      <c r="BF720" s="328"/>
      <c r="BG720" s="328"/>
      <c r="BH720" s="328"/>
      <c r="BI720" s="328"/>
      <c r="BJ720" s="328"/>
      <c r="BK720" s="328"/>
      <c r="BL720" s="328"/>
      <c r="BM720" s="328"/>
      <c r="BN720" s="328"/>
      <c r="BO720" s="328"/>
      <c r="BP720" s="328"/>
      <c r="BQ720" s="328"/>
      <c r="BR720" s="328"/>
      <c r="BS720" s="328"/>
      <c r="BT720" s="328"/>
      <c r="BU720" s="332"/>
      <c r="BV720" s="333"/>
      <c r="BW720" s="328"/>
      <c r="BX720" s="328"/>
      <c r="BY720" s="328"/>
      <c r="BZ720" s="328"/>
      <c r="CA720" s="328"/>
    </row>
    <row r="721" spans="1:79" ht="15.75" customHeight="1">
      <c r="A721" s="328"/>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328"/>
      <c r="AE721" s="328"/>
      <c r="AF721" s="328"/>
      <c r="AG721" s="328"/>
      <c r="AH721" s="328"/>
      <c r="AI721" s="328"/>
      <c r="AJ721" s="328"/>
      <c r="AK721" s="328"/>
      <c r="AL721" s="328"/>
      <c r="AM721" s="328"/>
      <c r="AN721" s="328"/>
      <c r="AO721" s="328"/>
      <c r="AP721" s="328"/>
      <c r="AQ721" s="328"/>
      <c r="AR721" s="328"/>
      <c r="AS721" s="328"/>
      <c r="AT721" s="328"/>
      <c r="AU721" s="328"/>
      <c r="AV721" s="328"/>
      <c r="AW721" s="328"/>
      <c r="AX721" s="328"/>
      <c r="AY721" s="328"/>
      <c r="AZ721" s="328"/>
      <c r="BA721" s="328"/>
      <c r="BB721" s="328"/>
      <c r="BC721" s="328"/>
      <c r="BD721" s="328"/>
      <c r="BE721" s="328"/>
      <c r="BF721" s="328"/>
      <c r="BG721" s="328"/>
      <c r="BH721" s="328"/>
      <c r="BI721" s="328"/>
      <c r="BJ721" s="328"/>
      <c r="BK721" s="328"/>
      <c r="BL721" s="328"/>
      <c r="BM721" s="328"/>
      <c r="BN721" s="328"/>
      <c r="BO721" s="328"/>
      <c r="BP721" s="328"/>
      <c r="BQ721" s="328"/>
      <c r="BR721" s="328"/>
      <c r="BS721" s="328"/>
      <c r="BT721" s="328"/>
      <c r="BU721" s="332"/>
      <c r="BV721" s="333"/>
      <c r="BW721" s="328"/>
      <c r="BX721" s="328"/>
      <c r="BY721" s="328"/>
      <c r="BZ721" s="328"/>
      <c r="CA721" s="328"/>
    </row>
    <row r="722" spans="1:79" ht="15.75" customHeight="1">
      <c r="A722" s="328"/>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8"/>
      <c r="AD722" s="328"/>
      <c r="AE722" s="328"/>
      <c r="AF722" s="328"/>
      <c r="AG722" s="328"/>
      <c r="AH722" s="328"/>
      <c r="AI722" s="328"/>
      <c r="AJ722" s="328"/>
      <c r="AK722" s="328"/>
      <c r="AL722" s="328"/>
      <c r="AM722" s="328"/>
      <c r="AN722" s="328"/>
      <c r="AO722" s="328"/>
      <c r="AP722" s="328"/>
      <c r="AQ722" s="328"/>
      <c r="AR722" s="328"/>
      <c r="AS722" s="328"/>
      <c r="AT722" s="328"/>
      <c r="AU722" s="328"/>
      <c r="AV722" s="328"/>
      <c r="AW722" s="328"/>
      <c r="AX722" s="328"/>
      <c r="AY722" s="328"/>
      <c r="AZ722" s="328"/>
      <c r="BA722" s="328"/>
      <c r="BB722" s="328"/>
      <c r="BC722" s="328"/>
      <c r="BD722" s="328"/>
      <c r="BE722" s="328"/>
      <c r="BF722" s="328"/>
      <c r="BG722" s="328"/>
      <c r="BH722" s="328"/>
      <c r="BI722" s="328"/>
      <c r="BJ722" s="328"/>
      <c r="BK722" s="328"/>
      <c r="BL722" s="328"/>
      <c r="BM722" s="328"/>
      <c r="BN722" s="328"/>
      <c r="BO722" s="328"/>
      <c r="BP722" s="328"/>
      <c r="BQ722" s="328"/>
      <c r="BR722" s="328"/>
      <c r="BS722" s="328"/>
      <c r="BT722" s="328"/>
      <c r="BU722" s="332"/>
      <c r="BV722" s="333"/>
      <c r="BW722" s="328"/>
      <c r="BX722" s="328"/>
      <c r="BY722" s="328"/>
      <c r="BZ722" s="328"/>
      <c r="CA722" s="328"/>
    </row>
    <row r="723" spans="1:79" ht="15.75" customHeight="1">
      <c r="A723" s="328"/>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8"/>
      <c r="AD723" s="328"/>
      <c r="AE723" s="328"/>
      <c r="AF723" s="328"/>
      <c r="AG723" s="328"/>
      <c r="AH723" s="328"/>
      <c r="AI723" s="328"/>
      <c r="AJ723" s="328"/>
      <c r="AK723" s="328"/>
      <c r="AL723" s="328"/>
      <c r="AM723" s="328"/>
      <c r="AN723" s="328"/>
      <c r="AO723" s="328"/>
      <c r="AP723" s="328"/>
      <c r="AQ723" s="328"/>
      <c r="AR723" s="328"/>
      <c r="AS723" s="328"/>
      <c r="AT723" s="328"/>
      <c r="AU723" s="328"/>
      <c r="AV723" s="328"/>
      <c r="AW723" s="328"/>
      <c r="AX723" s="328"/>
      <c r="AY723" s="328"/>
      <c r="AZ723" s="328"/>
      <c r="BA723" s="328"/>
      <c r="BB723" s="328"/>
      <c r="BC723" s="328"/>
      <c r="BD723" s="328"/>
      <c r="BE723" s="328"/>
      <c r="BF723" s="328"/>
      <c r="BG723" s="328"/>
      <c r="BH723" s="328"/>
      <c r="BI723" s="328"/>
      <c r="BJ723" s="328"/>
      <c r="BK723" s="328"/>
      <c r="BL723" s="328"/>
      <c r="BM723" s="328"/>
      <c r="BN723" s="328"/>
      <c r="BO723" s="328"/>
      <c r="BP723" s="328"/>
      <c r="BQ723" s="328"/>
      <c r="BR723" s="328"/>
      <c r="BS723" s="328"/>
      <c r="BT723" s="328"/>
      <c r="BU723" s="332"/>
      <c r="BV723" s="333"/>
      <c r="BW723" s="328"/>
      <c r="BX723" s="328"/>
      <c r="BY723" s="328"/>
      <c r="BZ723" s="328"/>
      <c r="CA723" s="328"/>
    </row>
    <row r="724" spans="1:79" ht="15.75" customHeight="1">
      <c r="A724" s="328"/>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328"/>
      <c r="AE724" s="328"/>
      <c r="AF724" s="328"/>
      <c r="AG724" s="328"/>
      <c r="AH724" s="328"/>
      <c r="AI724" s="328"/>
      <c r="AJ724" s="328"/>
      <c r="AK724" s="328"/>
      <c r="AL724" s="328"/>
      <c r="AM724" s="328"/>
      <c r="AN724" s="328"/>
      <c r="AO724" s="328"/>
      <c r="AP724" s="328"/>
      <c r="AQ724" s="328"/>
      <c r="AR724" s="328"/>
      <c r="AS724" s="328"/>
      <c r="AT724" s="328"/>
      <c r="AU724" s="328"/>
      <c r="AV724" s="328"/>
      <c r="AW724" s="328"/>
      <c r="AX724" s="328"/>
      <c r="AY724" s="328"/>
      <c r="AZ724" s="328"/>
      <c r="BA724" s="328"/>
      <c r="BB724" s="328"/>
      <c r="BC724" s="328"/>
      <c r="BD724" s="328"/>
      <c r="BE724" s="328"/>
      <c r="BF724" s="328"/>
      <c r="BG724" s="328"/>
      <c r="BH724" s="328"/>
      <c r="BI724" s="328"/>
      <c r="BJ724" s="328"/>
      <c r="BK724" s="328"/>
      <c r="BL724" s="328"/>
      <c r="BM724" s="328"/>
      <c r="BN724" s="328"/>
      <c r="BO724" s="328"/>
      <c r="BP724" s="328"/>
      <c r="BQ724" s="328"/>
      <c r="BR724" s="328"/>
      <c r="BS724" s="328"/>
      <c r="BT724" s="328"/>
      <c r="BU724" s="332"/>
      <c r="BV724" s="333"/>
      <c r="BW724" s="328"/>
      <c r="BX724" s="328"/>
      <c r="BY724" s="328"/>
      <c r="BZ724" s="328"/>
      <c r="CA724" s="328"/>
    </row>
    <row r="725" spans="1:79" ht="15.75" customHeight="1">
      <c r="A725" s="328"/>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328"/>
      <c r="AF725" s="328"/>
      <c r="AG725" s="328"/>
      <c r="AH725" s="328"/>
      <c r="AI725" s="328"/>
      <c r="AJ725" s="328"/>
      <c r="AK725" s="328"/>
      <c r="AL725" s="328"/>
      <c r="AM725" s="328"/>
      <c r="AN725" s="328"/>
      <c r="AO725" s="328"/>
      <c r="AP725" s="328"/>
      <c r="AQ725" s="328"/>
      <c r="AR725" s="328"/>
      <c r="AS725" s="328"/>
      <c r="AT725" s="328"/>
      <c r="AU725" s="328"/>
      <c r="AV725" s="328"/>
      <c r="AW725" s="328"/>
      <c r="AX725" s="328"/>
      <c r="AY725" s="328"/>
      <c r="AZ725" s="328"/>
      <c r="BA725" s="328"/>
      <c r="BB725" s="328"/>
      <c r="BC725" s="328"/>
      <c r="BD725" s="328"/>
      <c r="BE725" s="328"/>
      <c r="BF725" s="328"/>
      <c r="BG725" s="328"/>
      <c r="BH725" s="328"/>
      <c r="BI725" s="328"/>
      <c r="BJ725" s="328"/>
      <c r="BK725" s="328"/>
      <c r="BL725" s="328"/>
      <c r="BM725" s="328"/>
      <c r="BN725" s="328"/>
      <c r="BO725" s="328"/>
      <c r="BP725" s="328"/>
      <c r="BQ725" s="328"/>
      <c r="BR725" s="328"/>
      <c r="BS725" s="328"/>
      <c r="BT725" s="328"/>
      <c r="BU725" s="332"/>
      <c r="BV725" s="333"/>
      <c r="BW725" s="328"/>
      <c r="BX725" s="328"/>
      <c r="BY725" s="328"/>
      <c r="BZ725" s="328"/>
      <c r="CA725" s="328"/>
    </row>
    <row r="726" spans="1:79" ht="15.75" customHeight="1">
      <c r="A726" s="328"/>
      <c r="B726" s="328"/>
      <c r="C726" s="328"/>
      <c r="D726" s="328"/>
      <c r="E726" s="328"/>
      <c r="F726" s="328"/>
      <c r="G726" s="328"/>
      <c r="H726" s="328"/>
      <c r="I726" s="328"/>
      <c r="J726" s="328"/>
      <c r="K726" s="328"/>
      <c r="L726" s="328"/>
      <c r="M726" s="328"/>
      <c r="N726" s="328"/>
      <c r="O726" s="328"/>
      <c r="P726" s="328"/>
      <c r="Q726" s="328"/>
      <c r="R726" s="328"/>
      <c r="S726" s="328"/>
      <c r="T726" s="328"/>
      <c r="U726" s="328"/>
      <c r="V726" s="328"/>
      <c r="W726" s="328"/>
      <c r="X726" s="328"/>
      <c r="Y726" s="328"/>
      <c r="Z726" s="328"/>
      <c r="AA726" s="328"/>
      <c r="AB726" s="328"/>
      <c r="AC726" s="328"/>
      <c r="AD726" s="328"/>
      <c r="AE726" s="328"/>
      <c r="AF726" s="328"/>
      <c r="AG726" s="328"/>
      <c r="AH726" s="328"/>
      <c r="AI726" s="328"/>
      <c r="AJ726" s="328"/>
      <c r="AK726" s="328"/>
      <c r="AL726" s="328"/>
      <c r="AM726" s="328"/>
      <c r="AN726" s="328"/>
      <c r="AO726" s="328"/>
      <c r="AP726" s="328"/>
      <c r="AQ726" s="328"/>
      <c r="AR726" s="328"/>
      <c r="AS726" s="328"/>
      <c r="AT726" s="328"/>
      <c r="AU726" s="328"/>
      <c r="AV726" s="328"/>
      <c r="AW726" s="328"/>
      <c r="AX726" s="328"/>
      <c r="AY726" s="328"/>
      <c r="AZ726" s="328"/>
      <c r="BA726" s="328"/>
      <c r="BB726" s="328"/>
      <c r="BC726" s="328"/>
      <c r="BD726" s="328"/>
      <c r="BE726" s="328"/>
      <c r="BF726" s="328"/>
      <c r="BG726" s="328"/>
      <c r="BH726" s="328"/>
      <c r="BI726" s="328"/>
      <c r="BJ726" s="328"/>
      <c r="BK726" s="328"/>
      <c r="BL726" s="328"/>
      <c r="BM726" s="328"/>
      <c r="BN726" s="328"/>
      <c r="BO726" s="328"/>
      <c r="BP726" s="328"/>
      <c r="BQ726" s="328"/>
      <c r="BR726" s="328"/>
      <c r="BS726" s="328"/>
      <c r="BT726" s="328"/>
      <c r="BU726" s="332"/>
      <c r="BV726" s="333"/>
      <c r="BW726" s="328"/>
      <c r="BX726" s="328"/>
      <c r="BY726" s="328"/>
      <c r="BZ726" s="328"/>
      <c r="CA726" s="328"/>
    </row>
    <row r="727" spans="1:79" ht="15.75" customHeight="1">
      <c r="A727" s="328"/>
      <c r="B727" s="328"/>
      <c r="C727" s="328"/>
      <c r="D727" s="328"/>
      <c r="E727" s="328"/>
      <c r="F727" s="328"/>
      <c r="G727" s="328"/>
      <c r="H727" s="328"/>
      <c r="I727" s="328"/>
      <c r="J727" s="328"/>
      <c r="K727" s="328"/>
      <c r="L727" s="328"/>
      <c r="M727" s="328"/>
      <c r="N727" s="328"/>
      <c r="O727" s="328"/>
      <c r="P727" s="328"/>
      <c r="Q727" s="328"/>
      <c r="R727" s="328"/>
      <c r="S727" s="328"/>
      <c r="T727" s="328"/>
      <c r="U727" s="328"/>
      <c r="V727" s="328"/>
      <c r="W727" s="328"/>
      <c r="X727" s="328"/>
      <c r="Y727" s="328"/>
      <c r="Z727" s="328"/>
      <c r="AA727" s="328"/>
      <c r="AB727" s="328"/>
      <c r="AC727" s="328"/>
      <c r="AD727" s="328"/>
      <c r="AE727" s="328"/>
      <c r="AF727" s="328"/>
      <c r="AG727" s="328"/>
      <c r="AH727" s="328"/>
      <c r="AI727" s="328"/>
      <c r="AJ727" s="328"/>
      <c r="AK727" s="328"/>
      <c r="AL727" s="328"/>
      <c r="AM727" s="328"/>
      <c r="AN727" s="328"/>
      <c r="AO727" s="328"/>
      <c r="AP727" s="328"/>
      <c r="AQ727" s="328"/>
      <c r="AR727" s="328"/>
      <c r="AS727" s="328"/>
      <c r="AT727" s="328"/>
      <c r="AU727" s="328"/>
      <c r="AV727" s="328"/>
      <c r="AW727" s="328"/>
      <c r="AX727" s="328"/>
      <c r="AY727" s="328"/>
      <c r="AZ727" s="328"/>
      <c r="BA727" s="328"/>
      <c r="BB727" s="328"/>
      <c r="BC727" s="328"/>
      <c r="BD727" s="328"/>
      <c r="BE727" s="328"/>
      <c r="BF727" s="328"/>
      <c r="BG727" s="328"/>
      <c r="BH727" s="328"/>
      <c r="BI727" s="328"/>
      <c r="BJ727" s="328"/>
      <c r="BK727" s="328"/>
      <c r="BL727" s="328"/>
      <c r="BM727" s="328"/>
      <c r="BN727" s="328"/>
      <c r="BO727" s="328"/>
      <c r="BP727" s="328"/>
      <c r="BQ727" s="328"/>
      <c r="BR727" s="328"/>
      <c r="BS727" s="328"/>
      <c r="BT727" s="328"/>
      <c r="BU727" s="332"/>
      <c r="BV727" s="333"/>
      <c r="BW727" s="328"/>
      <c r="BX727" s="328"/>
      <c r="BY727" s="328"/>
      <c r="BZ727" s="328"/>
      <c r="CA727" s="328"/>
    </row>
    <row r="728" spans="1:79" ht="15.75" customHeight="1">
      <c r="A728" s="328"/>
      <c r="B728" s="328"/>
      <c r="C728" s="328"/>
      <c r="D728" s="328"/>
      <c r="E728" s="328"/>
      <c r="F728" s="328"/>
      <c r="G728" s="328"/>
      <c r="H728" s="328"/>
      <c r="I728" s="328"/>
      <c r="J728" s="328"/>
      <c r="K728" s="328"/>
      <c r="L728" s="328"/>
      <c r="M728" s="328"/>
      <c r="N728" s="328"/>
      <c r="O728" s="328"/>
      <c r="P728" s="328"/>
      <c r="Q728" s="328"/>
      <c r="R728" s="328"/>
      <c r="S728" s="328"/>
      <c r="T728" s="328"/>
      <c r="U728" s="328"/>
      <c r="V728" s="328"/>
      <c r="W728" s="328"/>
      <c r="X728" s="328"/>
      <c r="Y728" s="328"/>
      <c r="Z728" s="328"/>
      <c r="AA728" s="328"/>
      <c r="AB728" s="328"/>
      <c r="AC728" s="328"/>
      <c r="AD728" s="328"/>
      <c r="AE728" s="328"/>
      <c r="AF728" s="328"/>
      <c r="AG728" s="328"/>
      <c r="AH728" s="328"/>
      <c r="AI728" s="328"/>
      <c r="AJ728" s="328"/>
      <c r="AK728" s="328"/>
      <c r="AL728" s="328"/>
      <c r="AM728" s="328"/>
      <c r="AN728" s="328"/>
      <c r="AO728" s="328"/>
      <c r="AP728" s="328"/>
      <c r="AQ728" s="328"/>
      <c r="AR728" s="328"/>
      <c r="AS728" s="328"/>
      <c r="AT728" s="328"/>
      <c r="AU728" s="328"/>
      <c r="AV728" s="328"/>
      <c r="AW728" s="328"/>
      <c r="AX728" s="328"/>
      <c r="AY728" s="328"/>
      <c r="AZ728" s="328"/>
      <c r="BA728" s="328"/>
      <c r="BB728" s="328"/>
      <c r="BC728" s="328"/>
      <c r="BD728" s="328"/>
      <c r="BE728" s="328"/>
      <c r="BF728" s="328"/>
      <c r="BG728" s="328"/>
      <c r="BH728" s="328"/>
      <c r="BI728" s="328"/>
      <c r="BJ728" s="328"/>
      <c r="BK728" s="328"/>
      <c r="BL728" s="328"/>
      <c r="BM728" s="328"/>
      <c r="BN728" s="328"/>
      <c r="BO728" s="328"/>
      <c r="BP728" s="328"/>
      <c r="BQ728" s="328"/>
      <c r="BR728" s="328"/>
      <c r="BS728" s="328"/>
      <c r="BT728" s="328"/>
      <c r="BU728" s="332"/>
      <c r="BV728" s="333"/>
      <c r="BW728" s="328"/>
      <c r="BX728" s="328"/>
      <c r="BY728" s="328"/>
      <c r="BZ728" s="328"/>
      <c r="CA728" s="328"/>
    </row>
    <row r="729" spans="1:79" ht="15.75" customHeight="1">
      <c r="A729" s="328"/>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328"/>
      <c r="AE729" s="328"/>
      <c r="AF729" s="328"/>
      <c r="AG729" s="328"/>
      <c r="AH729" s="328"/>
      <c r="AI729" s="328"/>
      <c r="AJ729" s="328"/>
      <c r="AK729" s="328"/>
      <c r="AL729" s="328"/>
      <c r="AM729" s="328"/>
      <c r="AN729" s="328"/>
      <c r="AO729" s="328"/>
      <c r="AP729" s="328"/>
      <c r="AQ729" s="328"/>
      <c r="AR729" s="328"/>
      <c r="AS729" s="328"/>
      <c r="AT729" s="328"/>
      <c r="AU729" s="328"/>
      <c r="AV729" s="328"/>
      <c r="AW729" s="328"/>
      <c r="AX729" s="328"/>
      <c r="AY729" s="328"/>
      <c r="AZ729" s="328"/>
      <c r="BA729" s="328"/>
      <c r="BB729" s="328"/>
      <c r="BC729" s="328"/>
      <c r="BD729" s="328"/>
      <c r="BE729" s="328"/>
      <c r="BF729" s="328"/>
      <c r="BG729" s="328"/>
      <c r="BH729" s="328"/>
      <c r="BI729" s="328"/>
      <c r="BJ729" s="328"/>
      <c r="BK729" s="328"/>
      <c r="BL729" s="328"/>
      <c r="BM729" s="328"/>
      <c r="BN729" s="328"/>
      <c r="BO729" s="328"/>
      <c r="BP729" s="328"/>
      <c r="BQ729" s="328"/>
      <c r="BR729" s="328"/>
      <c r="BS729" s="328"/>
      <c r="BT729" s="328"/>
      <c r="BU729" s="332"/>
      <c r="BV729" s="333"/>
      <c r="BW729" s="328"/>
      <c r="BX729" s="328"/>
      <c r="BY729" s="328"/>
      <c r="BZ729" s="328"/>
      <c r="CA729" s="328"/>
    </row>
    <row r="730" spans="1:79" ht="15.75" customHeight="1">
      <c r="A730" s="328"/>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8"/>
      <c r="AD730" s="328"/>
      <c r="AE730" s="328"/>
      <c r="AF730" s="328"/>
      <c r="AG730" s="328"/>
      <c r="AH730" s="328"/>
      <c r="AI730" s="328"/>
      <c r="AJ730" s="328"/>
      <c r="AK730" s="328"/>
      <c r="AL730" s="328"/>
      <c r="AM730" s="328"/>
      <c r="AN730" s="328"/>
      <c r="AO730" s="328"/>
      <c r="AP730" s="328"/>
      <c r="AQ730" s="328"/>
      <c r="AR730" s="328"/>
      <c r="AS730" s="328"/>
      <c r="AT730" s="328"/>
      <c r="AU730" s="328"/>
      <c r="AV730" s="328"/>
      <c r="AW730" s="328"/>
      <c r="AX730" s="328"/>
      <c r="AY730" s="328"/>
      <c r="AZ730" s="328"/>
      <c r="BA730" s="328"/>
      <c r="BB730" s="328"/>
      <c r="BC730" s="328"/>
      <c r="BD730" s="328"/>
      <c r="BE730" s="328"/>
      <c r="BF730" s="328"/>
      <c r="BG730" s="328"/>
      <c r="BH730" s="328"/>
      <c r="BI730" s="328"/>
      <c r="BJ730" s="328"/>
      <c r="BK730" s="328"/>
      <c r="BL730" s="328"/>
      <c r="BM730" s="328"/>
      <c r="BN730" s="328"/>
      <c r="BO730" s="328"/>
      <c r="BP730" s="328"/>
      <c r="BQ730" s="328"/>
      <c r="BR730" s="328"/>
      <c r="BS730" s="328"/>
      <c r="BT730" s="328"/>
      <c r="BU730" s="332"/>
      <c r="BV730" s="333"/>
      <c r="BW730" s="328"/>
      <c r="BX730" s="328"/>
      <c r="BY730" s="328"/>
      <c r="BZ730" s="328"/>
      <c r="CA730" s="328"/>
    </row>
    <row r="731" spans="1:79" ht="15.75" customHeight="1">
      <c r="A731" s="328"/>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8"/>
      <c r="AD731" s="328"/>
      <c r="AE731" s="328"/>
      <c r="AF731" s="328"/>
      <c r="AG731" s="328"/>
      <c r="AH731" s="328"/>
      <c r="AI731" s="328"/>
      <c r="AJ731" s="328"/>
      <c r="AK731" s="328"/>
      <c r="AL731" s="328"/>
      <c r="AM731" s="328"/>
      <c r="AN731" s="328"/>
      <c r="AO731" s="328"/>
      <c r="AP731" s="328"/>
      <c r="AQ731" s="328"/>
      <c r="AR731" s="328"/>
      <c r="AS731" s="328"/>
      <c r="AT731" s="328"/>
      <c r="AU731" s="328"/>
      <c r="AV731" s="328"/>
      <c r="AW731" s="328"/>
      <c r="AX731" s="328"/>
      <c r="AY731" s="328"/>
      <c r="AZ731" s="328"/>
      <c r="BA731" s="328"/>
      <c r="BB731" s="328"/>
      <c r="BC731" s="328"/>
      <c r="BD731" s="328"/>
      <c r="BE731" s="328"/>
      <c r="BF731" s="328"/>
      <c r="BG731" s="328"/>
      <c r="BH731" s="328"/>
      <c r="BI731" s="328"/>
      <c r="BJ731" s="328"/>
      <c r="BK731" s="328"/>
      <c r="BL731" s="328"/>
      <c r="BM731" s="328"/>
      <c r="BN731" s="328"/>
      <c r="BO731" s="328"/>
      <c r="BP731" s="328"/>
      <c r="BQ731" s="328"/>
      <c r="BR731" s="328"/>
      <c r="BS731" s="328"/>
      <c r="BT731" s="328"/>
      <c r="BU731" s="332"/>
      <c r="BV731" s="333"/>
      <c r="BW731" s="328"/>
      <c r="BX731" s="328"/>
      <c r="BY731" s="328"/>
      <c r="BZ731" s="328"/>
      <c r="CA731" s="328"/>
    </row>
    <row r="732" spans="1:79" ht="15.75" customHeight="1">
      <c r="A732" s="328"/>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328"/>
      <c r="AE732" s="328"/>
      <c r="AF732" s="328"/>
      <c r="AG732" s="328"/>
      <c r="AH732" s="328"/>
      <c r="AI732" s="328"/>
      <c r="AJ732" s="328"/>
      <c r="AK732" s="328"/>
      <c r="AL732" s="328"/>
      <c r="AM732" s="328"/>
      <c r="AN732" s="328"/>
      <c r="AO732" s="328"/>
      <c r="AP732" s="328"/>
      <c r="AQ732" s="328"/>
      <c r="AR732" s="328"/>
      <c r="AS732" s="328"/>
      <c r="AT732" s="328"/>
      <c r="AU732" s="328"/>
      <c r="AV732" s="328"/>
      <c r="AW732" s="328"/>
      <c r="AX732" s="328"/>
      <c r="AY732" s="328"/>
      <c r="AZ732" s="328"/>
      <c r="BA732" s="328"/>
      <c r="BB732" s="328"/>
      <c r="BC732" s="328"/>
      <c r="BD732" s="328"/>
      <c r="BE732" s="328"/>
      <c r="BF732" s="328"/>
      <c r="BG732" s="328"/>
      <c r="BH732" s="328"/>
      <c r="BI732" s="328"/>
      <c r="BJ732" s="328"/>
      <c r="BK732" s="328"/>
      <c r="BL732" s="328"/>
      <c r="BM732" s="328"/>
      <c r="BN732" s="328"/>
      <c r="BO732" s="328"/>
      <c r="BP732" s="328"/>
      <c r="BQ732" s="328"/>
      <c r="BR732" s="328"/>
      <c r="BS732" s="328"/>
      <c r="BT732" s="328"/>
      <c r="BU732" s="332"/>
      <c r="BV732" s="333"/>
      <c r="BW732" s="328"/>
      <c r="BX732" s="328"/>
      <c r="BY732" s="328"/>
      <c r="BZ732" s="328"/>
      <c r="CA732" s="328"/>
    </row>
    <row r="733" spans="1:79" ht="15.75" customHeight="1">
      <c r="A733" s="328"/>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8"/>
      <c r="AD733" s="328"/>
      <c r="AE733" s="328"/>
      <c r="AF733" s="328"/>
      <c r="AG733" s="328"/>
      <c r="AH733" s="328"/>
      <c r="AI733" s="328"/>
      <c r="AJ733" s="328"/>
      <c r="AK733" s="328"/>
      <c r="AL733" s="328"/>
      <c r="AM733" s="328"/>
      <c r="AN733" s="328"/>
      <c r="AO733" s="328"/>
      <c r="AP733" s="328"/>
      <c r="AQ733" s="328"/>
      <c r="AR733" s="328"/>
      <c r="AS733" s="328"/>
      <c r="AT733" s="328"/>
      <c r="AU733" s="328"/>
      <c r="AV733" s="328"/>
      <c r="AW733" s="328"/>
      <c r="AX733" s="328"/>
      <c r="AY733" s="328"/>
      <c r="AZ733" s="328"/>
      <c r="BA733" s="328"/>
      <c r="BB733" s="328"/>
      <c r="BC733" s="328"/>
      <c r="BD733" s="328"/>
      <c r="BE733" s="328"/>
      <c r="BF733" s="328"/>
      <c r="BG733" s="328"/>
      <c r="BH733" s="328"/>
      <c r="BI733" s="328"/>
      <c r="BJ733" s="328"/>
      <c r="BK733" s="328"/>
      <c r="BL733" s="328"/>
      <c r="BM733" s="328"/>
      <c r="BN733" s="328"/>
      <c r="BO733" s="328"/>
      <c r="BP733" s="328"/>
      <c r="BQ733" s="328"/>
      <c r="BR733" s="328"/>
      <c r="BS733" s="328"/>
      <c r="BT733" s="328"/>
      <c r="BU733" s="332"/>
      <c r="BV733" s="333"/>
      <c r="BW733" s="328"/>
      <c r="BX733" s="328"/>
      <c r="BY733" s="328"/>
      <c r="BZ733" s="328"/>
      <c r="CA733" s="328"/>
    </row>
    <row r="734" spans="1:79" ht="15.75" customHeight="1">
      <c r="A734" s="328"/>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8"/>
      <c r="AD734" s="328"/>
      <c r="AE734" s="328"/>
      <c r="AF734" s="328"/>
      <c r="AG734" s="328"/>
      <c r="AH734" s="328"/>
      <c r="AI734" s="328"/>
      <c r="AJ734" s="328"/>
      <c r="AK734" s="328"/>
      <c r="AL734" s="328"/>
      <c r="AM734" s="328"/>
      <c r="AN734" s="328"/>
      <c r="AO734" s="328"/>
      <c r="AP734" s="328"/>
      <c r="AQ734" s="328"/>
      <c r="AR734" s="328"/>
      <c r="AS734" s="328"/>
      <c r="AT734" s="328"/>
      <c r="AU734" s="328"/>
      <c r="AV734" s="328"/>
      <c r="AW734" s="328"/>
      <c r="AX734" s="328"/>
      <c r="AY734" s="328"/>
      <c r="AZ734" s="328"/>
      <c r="BA734" s="328"/>
      <c r="BB734" s="328"/>
      <c r="BC734" s="328"/>
      <c r="BD734" s="328"/>
      <c r="BE734" s="328"/>
      <c r="BF734" s="328"/>
      <c r="BG734" s="328"/>
      <c r="BH734" s="328"/>
      <c r="BI734" s="328"/>
      <c r="BJ734" s="328"/>
      <c r="BK734" s="328"/>
      <c r="BL734" s="328"/>
      <c r="BM734" s="328"/>
      <c r="BN734" s="328"/>
      <c r="BO734" s="328"/>
      <c r="BP734" s="328"/>
      <c r="BQ734" s="328"/>
      <c r="BR734" s="328"/>
      <c r="BS734" s="328"/>
      <c r="BT734" s="328"/>
      <c r="BU734" s="332"/>
      <c r="BV734" s="333"/>
      <c r="BW734" s="328"/>
      <c r="BX734" s="328"/>
      <c r="BY734" s="328"/>
      <c r="BZ734" s="328"/>
      <c r="CA734" s="328"/>
    </row>
    <row r="735" spans="1:79" ht="15.75" customHeight="1">
      <c r="A735" s="328"/>
      <c r="B735" s="328"/>
      <c r="C735" s="328"/>
      <c r="D735" s="328"/>
      <c r="E735" s="328"/>
      <c r="F735" s="328"/>
      <c r="G735" s="328"/>
      <c r="H735" s="328"/>
      <c r="I735" s="328"/>
      <c r="J735" s="328"/>
      <c r="K735" s="328"/>
      <c r="L735" s="328"/>
      <c r="M735" s="328"/>
      <c r="N735" s="328"/>
      <c r="O735" s="328"/>
      <c r="P735" s="328"/>
      <c r="Q735" s="328"/>
      <c r="R735" s="328"/>
      <c r="S735" s="328"/>
      <c r="T735" s="328"/>
      <c r="U735" s="328"/>
      <c r="V735" s="328"/>
      <c r="W735" s="328"/>
      <c r="X735" s="328"/>
      <c r="Y735" s="328"/>
      <c r="Z735" s="328"/>
      <c r="AA735" s="328"/>
      <c r="AB735" s="328"/>
      <c r="AC735" s="328"/>
      <c r="AD735" s="328"/>
      <c r="AE735" s="328"/>
      <c r="AF735" s="328"/>
      <c r="AG735" s="328"/>
      <c r="AH735" s="328"/>
      <c r="AI735" s="328"/>
      <c r="AJ735" s="328"/>
      <c r="AK735" s="328"/>
      <c r="AL735" s="328"/>
      <c r="AM735" s="328"/>
      <c r="AN735" s="328"/>
      <c r="AO735" s="328"/>
      <c r="AP735" s="328"/>
      <c r="AQ735" s="328"/>
      <c r="AR735" s="328"/>
      <c r="AS735" s="328"/>
      <c r="AT735" s="328"/>
      <c r="AU735" s="328"/>
      <c r="AV735" s="328"/>
      <c r="AW735" s="328"/>
      <c r="AX735" s="328"/>
      <c r="AY735" s="328"/>
      <c r="AZ735" s="328"/>
      <c r="BA735" s="328"/>
      <c r="BB735" s="328"/>
      <c r="BC735" s="328"/>
      <c r="BD735" s="328"/>
      <c r="BE735" s="328"/>
      <c r="BF735" s="328"/>
      <c r="BG735" s="328"/>
      <c r="BH735" s="328"/>
      <c r="BI735" s="328"/>
      <c r="BJ735" s="328"/>
      <c r="BK735" s="328"/>
      <c r="BL735" s="328"/>
      <c r="BM735" s="328"/>
      <c r="BN735" s="328"/>
      <c r="BO735" s="328"/>
      <c r="BP735" s="328"/>
      <c r="BQ735" s="328"/>
      <c r="BR735" s="328"/>
      <c r="BS735" s="328"/>
      <c r="BT735" s="328"/>
      <c r="BU735" s="332"/>
      <c r="BV735" s="333"/>
      <c r="BW735" s="328"/>
      <c r="BX735" s="328"/>
      <c r="BY735" s="328"/>
      <c r="BZ735" s="328"/>
      <c r="CA735" s="328"/>
    </row>
    <row r="736" spans="1:79" ht="15.75" customHeight="1">
      <c r="A736" s="328"/>
      <c r="B736" s="328"/>
      <c r="C736" s="328"/>
      <c r="D736" s="328"/>
      <c r="E736" s="328"/>
      <c r="F736" s="328"/>
      <c r="G736" s="328"/>
      <c r="H736" s="328"/>
      <c r="I736" s="328"/>
      <c r="J736" s="328"/>
      <c r="K736" s="328"/>
      <c r="L736" s="328"/>
      <c r="M736" s="328"/>
      <c r="N736" s="328"/>
      <c r="O736" s="328"/>
      <c r="P736" s="328"/>
      <c r="Q736" s="328"/>
      <c r="R736" s="328"/>
      <c r="S736" s="328"/>
      <c r="T736" s="328"/>
      <c r="U736" s="328"/>
      <c r="V736" s="328"/>
      <c r="W736" s="328"/>
      <c r="X736" s="328"/>
      <c r="Y736" s="328"/>
      <c r="Z736" s="328"/>
      <c r="AA736" s="328"/>
      <c r="AB736" s="328"/>
      <c r="AC736" s="328"/>
      <c r="AD736" s="328"/>
      <c r="AE736" s="328"/>
      <c r="AF736" s="328"/>
      <c r="AG736" s="328"/>
      <c r="AH736" s="328"/>
      <c r="AI736" s="328"/>
      <c r="AJ736" s="328"/>
      <c r="AK736" s="328"/>
      <c r="AL736" s="328"/>
      <c r="AM736" s="328"/>
      <c r="AN736" s="328"/>
      <c r="AO736" s="328"/>
      <c r="AP736" s="328"/>
      <c r="AQ736" s="328"/>
      <c r="AR736" s="328"/>
      <c r="AS736" s="328"/>
      <c r="AT736" s="328"/>
      <c r="AU736" s="328"/>
      <c r="AV736" s="328"/>
      <c r="AW736" s="328"/>
      <c r="AX736" s="328"/>
      <c r="AY736" s="328"/>
      <c r="AZ736" s="328"/>
      <c r="BA736" s="328"/>
      <c r="BB736" s="328"/>
      <c r="BC736" s="328"/>
      <c r="BD736" s="328"/>
      <c r="BE736" s="328"/>
      <c r="BF736" s="328"/>
      <c r="BG736" s="328"/>
      <c r="BH736" s="328"/>
      <c r="BI736" s="328"/>
      <c r="BJ736" s="328"/>
      <c r="BK736" s="328"/>
      <c r="BL736" s="328"/>
      <c r="BM736" s="328"/>
      <c r="BN736" s="328"/>
      <c r="BO736" s="328"/>
      <c r="BP736" s="328"/>
      <c r="BQ736" s="328"/>
      <c r="BR736" s="328"/>
      <c r="BS736" s="328"/>
      <c r="BT736" s="328"/>
      <c r="BU736" s="332"/>
      <c r="BV736" s="333"/>
      <c r="BW736" s="328"/>
      <c r="BX736" s="328"/>
      <c r="BY736" s="328"/>
      <c r="BZ736" s="328"/>
      <c r="CA736" s="328"/>
    </row>
    <row r="737" spans="1:79" ht="15.75" customHeight="1">
      <c r="A737" s="328"/>
      <c r="B737" s="328"/>
      <c r="C737" s="328"/>
      <c r="D737" s="328"/>
      <c r="E737" s="328"/>
      <c r="F737" s="328"/>
      <c r="G737" s="328"/>
      <c r="H737" s="328"/>
      <c r="I737" s="328"/>
      <c r="J737" s="328"/>
      <c r="K737" s="328"/>
      <c r="L737" s="328"/>
      <c r="M737" s="328"/>
      <c r="N737" s="328"/>
      <c r="O737" s="328"/>
      <c r="P737" s="328"/>
      <c r="Q737" s="328"/>
      <c r="R737" s="328"/>
      <c r="S737" s="328"/>
      <c r="T737" s="328"/>
      <c r="U737" s="328"/>
      <c r="V737" s="328"/>
      <c r="W737" s="328"/>
      <c r="X737" s="328"/>
      <c r="Y737" s="328"/>
      <c r="Z737" s="328"/>
      <c r="AA737" s="328"/>
      <c r="AB737" s="328"/>
      <c r="AC737" s="328"/>
      <c r="AD737" s="328"/>
      <c r="AE737" s="328"/>
      <c r="AF737" s="328"/>
      <c r="AG737" s="328"/>
      <c r="AH737" s="328"/>
      <c r="AI737" s="328"/>
      <c r="AJ737" s="328"/>
      <c r="AK737" s="328"/>
      <c r="AL737" s="328"/>
      <c r="AM737" s="328"/>
      <c r="AN737" s="328"/>
      <c r="AO737" s="328"/>
      <c r="AP737" s="328"/>
      <c r="AQ737" s="328"/>
      <c r="AR737" s="328"/>
      <c r="AS737" s="328"/>
      <c r="AT737" s="328"/>
      <c r="AU737" s="328"/>
      <c r="AV737" s="328"/>
      <c r="AW737" s="328"/>
      <c r="AX737" s="328"/>
      <c r="AY737" s="328"/>
      <c r="AZ737" s="328"/>
      <c r="BA737" s="328"/>
      <c r="BB737" s="328"/>
      <c r="BC737" s="328"/>
      <c r="BD737" s="328"/>
      <c r="BE737" s="328"/>
      <c r="BF737" s="328"/>
      <c r="BG737" s="328"/>
      <c r="BH737" s="328"/>
      <c r="BI737" s="328"/>
      <c r="BJ737" s="328"/>
      <c r="BK737" s="328"/>
      <c r="BL737" s="328"/>
      <c r="BM737" s="328"/>
      <c r="BN737" s="328"/>
      <c r="BO737" s="328"/>
      <c r="BP737" s="328"/>
      <c r="BQ737" s="328"/>
      <c r="BR737" s="328"/>
      <c r="BS737" s="328"/>
      <c r="BT737" s="328"/>
      <c r="BU737" s="332"/>
      <c r="BV737" s="333"/>
      <c r="BW737" s="328"/>
      <c r="BX737" s="328"/>
      <c r="BY737" s="328"/>
      <c r="BZ737" s="328"/>
      <c r="CA737" s="328"/>
    </row>
    <row r="738" spans="1:79" ht="15.75" customHeight="1">
      <c r="A738" s="328"/>
      <c r="B738" s="328"/>
      <c r="C738" s="328"/>
      <c r="D738" s="328"/>
      <c r="E738" s="328"/>
      <c r="F738" s="328"/>
      <c r="G738" s="328"/>
      <c r="H738" s="328"/>
      <c r="I738" s="328"/>
      <c r="J738" s="328"/>
      <c r="K738" s="328"/>
      <c r="L738" s="328"/>
      <c r="M738" s="328"/>
      <c r="N738" s="328"/>
      <c r="O738" s="328"/>
      <c r="P738" s="328"/>
      <c r="Q738" s="328"/>
      <c r="R738" s="328"/>
      <c r="S738" s="328"/>
      <c r="T738" s="328"/>
      <c r="U738" s="328"/>
      <c r="V738" s="328"/>
      <c r="W738" s="328"/>
      <c r="X738" s="328"/>
      <c r="Y738" s="328"/>
      <c r="Z738" s="328"/>
      <c r="AA738" s="328"/>
      <c r="AB738" s="328"/>
      <c r="AC738" s="328"/>
      <c r="AD738" s="328"/>
      <c r="AE738" s="328"/>
      <c r="AF738" s="328"/>
      <c r="AG738" s="328"/>
      <c r="AH738" s="328"/>
      <c r="AI738" s="328"/>
      <c r="AJ738" s="328"/>
      <c r="AK738" s="328"/>
      <c r="AL738" s="328"/>
      <c r="AM738" s="328"/>
      <c r="AN738" s="328"/>
      <c r="AO738" s="328"/>
      <c r="AP738" s="328"/>
      <c r="AQ738" s="328"/>
      <c r="AR738" s="328"/>
      <c r="AS738" s="328"/>
      <c r="AT738" s="328"/>
      <c r="AU738" s="328"/>
      <c r="AV738" s="328"/>
      <c r="AW738" s="328"/>
      <c r="AX738" s="328"/>
      <c r="AY738" s="328"/>
      <c r="AZ738" s="328"/>
      <c r="BA738" s="328"/>
      <c r="BB738" s="328"/>
      <c r="BC738" s="328"/>
      <c r="BD738" s="328"/>
      <c r="BE738" s="328"/>
      <c r="BF738" s="328"/>
      <c r="BG738" s="328"/>
      <c r="BH738" s="328"/>
      <c r="BI738" s="328"/>
      <c r="BJ738" s="328"/>
      <c r="BK738" s="328"/>
      <c r="BL738" s="328"/>
      <c r="BM738" s="328"/>
      <c r="BN738" s="328"/>
      <c r="BO738" s="328"/>
      <c r="BP738" s="328"/>
      <c r="BQ738" s="328"/>
      <c r="BR738" s="328"/>
      <c r="BS738" s="328"/>
      <c r="BT738" s="328"/>
      <c r="BU738" s="332"/>
      <c r="BV738" s="333"/>
      <c r="BW738" s="328"/>
      <c r="BX738" s="328"/>
      <c r="BY738" s="328"/>
      <c r="BZ738" s="328"/>
      <c r="CA738" s="328"/>
    </row>
    <row r="739" spans="1:79" ht="15.75" customHeight="1">
      <c r="A739" s="328"/>
      <c r="B739" s="328"/>
      <c r="C739" s="328"/>
      <c r="D739" s="328"/>
      <c r="E739" s="328"/>
      <c r="F739" s="328"/>
      <c r="G739" s="328"/>
      <c r="H739" s="328"/>
      <c r="I739" s="328"/>
      <c r="J739" s="328"/>
      <c r="K739" s="328"/>
      <c r="L739" s="328"/>
      <c r="M739" s="328"/>
      <c r="N739" s="328"/>
      <c r="O739" s="328"/>
      <c r="P739" s="328"/>
      <c r="Q739" s="328"/>
      <c r="R739" s="328"/>
      <c r="S739" s="328"/>
      <c r="T739" s="328"/>
      <c r="U739" s="328"/>
      <c r="V739" s="328"/>
      <c r="W739" s="328"/>
      <c r="X739" s="328"/>
      <c r="Y739" s="328"/>
      <c r="Z739" s="328"/>
      <c r="AA739" s="328"/>
      <c r="AB739" s="328"/>
      <c r="AC739" s="328"/>
      <c r="AD739" s="328"/>
      <c r="AE739" s="328"/>
      <c r="AF739" s="328"/>
      <c r="AG739" s="328"/>
      <c r="AH739" s="328"/>
      <c r="AI739" s="328"/>
      <c r="AJ739" s="328"/>
      <c r="AK739" s="328"/>
      <c r="AL739" s="328"/>
      <c r="AM739" s="328"/>
      <c r="AN739" s="328"/>
      <c r="AO739" s="328"/>
      <c r="AP739" s="328"/>
      <c r="AQ739" s="328"/>
      <c r="AR739" s="328"/>
      <c r="AS739" s="328"/>
      <c r="AT739" s="328"/>
      <c r="AU739" s="328"/>
      <c r="AV739" s="328"/>
      <c r="AW739" s="328"/>
      <c r="AX739" s="328"/>
      <c r="AY739" s="328"/>
      <c r="AZ739" s="328"/>
      <c r="BA739" s="328"/>
      <c r="BB739" s="328"/>
      <c r="BC739" s="328"/>
      <c r="BD739" s="328"/>
      <c r="BE739" s="328"/>
      <c r="BF739" s="328"/>
      <c r="BG739" s="328"/>
      <c r="BH739" s="328"/>
      <c r="BI739" s="328"/>
      <c r="BJ739" s="328"/>
      <c r="BK739" s="328"/>
      <c r="BL739" s="328"/>
      <c r="BM739" s="328"/>
      <c r="BN739" s="328"/>
      <c r="BO739" s="328"/>
      <c r="BP739" s="328"/>
      <c r="BQ739" s="328"/>
      <c r="BR739" s="328"/>
      <c r="BS739" s="328"/>
      <c r="BT739" s="328"/>
      <c r="BU739" s="332"/>
      <c r="BV739" s="333"/>
      <c r="BW739" s="328"/>
      <c r="BX739" s="328"/>
      <c r="BY739" s="328"/>
      <c r="BZ739" s="328"/>
      <c r="CA739" s="328"/>
    </row>
    <row r="740" spans="1:79" ht="15.75" customHeight="1">
      <c r="A740" s="328"/>
      <c r="B740" s="328"/>
      <c r="C740" s="328"/>
      <c r="D740" s="328"/>
      <c r="E740" s="328"/>
      <c r="F740" s="328"/>
      <c r="G740" s="328"/>
      <c r="H740" s="328"/>
      <c r="I740" s="328"/>
      <c r="J740" s="328"/>
      <c r="K740" s="328"/>
      <c r="L740" s="328"/>
      <c r="M740" s="328"/>
      <c r="N740" s="328"/>
      <c r="O740" s="328"/>
      <c r="P740" s="328"/>
      <c r="Q740" s="328"/>
      <c r="R740" s="328"/>
      <c r="S740" s="328"/>
      <c r="T740" s="328"/>
      <c r="U740" s="328"/>
      <c r="V740" s="328"/>
      <c r="W740" s="328"/>
      <c r="X740" s="328"/>
      <c r="Y740" s="328"/>
      <c r="Z740" s="328"/>
      <c r="AA740" s="328"/>
      <c r="AB740" s="328"/>
      <c r="AC740" s="328"/>
      <c r="AD740" s="328"/>
      <c r="AE740" s="328"/>
      <c r="AF740" s="328"/>
      <c r="AG740" s="328"/>
      <c r="AH740" s="328"/>
      <c r="AI740" s="328"/>
      <c r="AJ740" s="328"/>
      <c r="AK740" s="328"/>
      <c r="AL740" s="328"/>
      <c r="AM740" s="328"/>
      <c r="AN740" s="328"/>
      <c r="AO740" s="328"/>
      <c r="AP740" s="328"/>
      <c r="AQ740" s="328"/>
      <c r="AR740" s="328"/>
      <c r="AS740" s="328"/>
      <c r="AT740" s="328"/>
      <c r="AU740" s="328"/>
      <c r="AV740" s="328"/>
      <c r="AW740" s="328"/>
      <c r="AX740" s="328"/>
      <c r="AY740" s="328"/>
      <c r="AZ740" s="328"/>
      <c r="BA740" s="328"/>
      <c r="BB740" s="328"/>
      <c r="BC740" s="328"/>
      <c r="BD740" s="328"/>
      <c r="BE740" s="328"/>
      <c r="BF740" s="328"/>
      <c r="BG740" s="328"/>
      <c r="BH740" s="328"/>
      <c r="BI740" s="328"/>
      <c r="BJ740" s="328"/>
      <c r="BK740" s="328"/>
      <c r="BL740" s="328"/>
      <c r="BM740" s="328"/>
      <c r="BN740" s="328"/>
      <c r="BO740" s="328"/>
      <c r="BP740" s="328"/>
      <c r="BQ740" s="328"/>
      <c r="BR740" s="328"/>
      <c r="BS740" s="328"/>
      <c r="BT740" s="328"/>
      <c r="BU740" s="332"/>
      <c r="BV740" s="333"/>
      <c r="BW740" s="328"/>
      <c r="BX740" s="328"/>
      <c r="BY740" s="328"/>
      <c r="BZ740" s="328"/>
      <c r="CA740" s="328"/>
    </row>
    <row r="741" spans="1:79" ht="15.75" customHeight="1">
      <c r="A741" s="328"/>
      <c r="B741" s="328"/>
      <c r="C741" s="328"/>
      <c r="D741" s="328"/>
      <c r="E741" s="328"/>
      <c r="F741" s="328"/>
      <c r="G741" s="328"/>
      <c r="H741" s="328"/>
      <c r="I741" s="328"/>
      <c r="J741" s="328"/>
      <c r="K741" s="328"/>
      <c r="L741" s="328"/>
      <c r="M741" s="328"/>
      <c r="N741" s="328"/>
      <c r="O741" s="328"/>
      <c r="P741" s="328"/>
      <c r="Q741" s="328"/>
      <c r="R741" s="328"/>
      <c r="S741" s="328"/>
      <c r="T741" s="328"/>
      <c r="U741" s="328"/>
      <c r="V741" s="328"/>
      <c r="W741" s="328"/>
      <c r="X741" s="328"/>
      <c r="Y741" s="328"/>
      <c r="Z741" s="328"/>
      <c r="AA741" s="328"/>
      <c r="AB741" s="328"/>
      <c r="AC741" s="328"/>
      <c r="AD741" s="328"/>
      <c r="AE741" s="328"/>
      <c r="AF741" s="328"/>
      <c r="AG741" s="328"/>
      <c r="AH741" s="328"/>
      <c r="AI741" s="328"/>
      <c r="AJ741" s="328"/>
      <c r="AK741" s="328"/>
      <c r="AL741" s="328"/>
      <c r="AM741" s="328"/>
      <c r="AN741" s="328"/>
      <c r="AO741" s="328"/>
      <c r="AP741" s="328"/>
      <c r="AQ741" s="328"/>
      <c r="AR741" s="328"/>
      <c r="AS741" s="328"/>
      <c r="AT741" s="328"/>
      <c r="AU741" s="328"/>
      <c r="AV741" s="328"/>
      <c r="AW741" s="328"/>
      <c r="AX741" s="328"/>
      <c r="AY741" s="328"/>
      <c r="AZ741" s="328"/>
      <c r="BA741" s="328"/>
      <c r="BB741" s="328"/>
      <c r="BC741" s="328"/>
      <c r="BD741" s="328"/>
      <c r="BE741" s="328"/>
      <c r="BF741" s="328"/>
      <c r="BG741" s="328"/>
      <c r="BH741" s="328"/>
      <c r="BI741" s="328"/>
      <c r="BJ741" s="328"/>
      <c r="BK741" s="328"/>
      <c r="BL741" s="328"/>
      <c r="BM741" s="328"/>
      <c r="BN741" s="328"/>
      <c r="BO741" s="328"/>
      <c r="BP741" s="328"/>
      <c r="BQ741" s="328"/>
      <c r="BR741" s="328"/>
      <c r="BS741" s="328"/>
      <c r="BT741" s="328"/>
      <c r="BU741" s="332"/>
      <c r="BV741" s="333"/>
      <c r="BW741" s="328"/>
      <c r="BX741" s="328"/>
      <c r="BY741" s="328"/>
      <c r="BZ741" s="328"/>
      <c r="CA741" s="328"/>
    </row>
    <row r="742" spans="1:79" ht="15.75" customHeight="1">
      <c r="A742" s="328"/>
      <c r="B742" s="328"/>
      <c r="C742" s="328"/>
      <c r="D742" s="328"/>
      <c r="E742" s="328"/>
      <c r="F742" s="328"/>
      <c r="G742" s="328"/>
      <c r="H742" s="328"/>
      <c r="I742" s="328"/>
      <c r="J742" s="328"/>
      <c r="K742" s="328"/>
      <c r="L742" s="328"/>
      <c r="M742" s="328"/>
      <c r="N742" s="328"/>
      <c r="O742" s="328"/>
      <c r="P742" s="328"/>
      <c r="Q742" s="328"/>
      <c r="R742" s="328"/>
      <c r="S742" s="328"/>
      <c r="T742" s="328"/>
      <c r="U742" s="328"/>
      <c r="V742" s="328"/>
      <c r="W742" s="328"/>
      <c r="X742" s="328"/>
      <c r="Y742" s="328"/>
      <c r="Z742" s="328"/>
      <c r="AA742" s="328"/>
      <c r="AB742" s="328"/>
      <c r="AC742" s="328"/>
      <c r="AD742" s="328"/>
      <c r="AE742" s="328"/>
      <c r="AF742" s="328"/>
      <c r="AG742" s="328"/>
      <c r="AH742" s="328"/>
      <c r="AI742" s="328"/>
      <c r="AJ742" s="328"/>
      <c r="AK742" s="328"/>
      <c r="AL742" s="328"/>
      <c r="AM742" s="328"/>
      <c r="AN742" s="328"/>
      <c r="AO742" s="328"/>
      <c r="AP742" s="328"/>
      <c r="AQ742" s="328"/>
      <c r="AR742" s="328"/>
      <c r="AS742" s="328"/>
      <c r="AT742" s="328"/>
      <c r="AU742" s="328"/>
      <c r="AV742" s="328"/>
      <c r="AW742" s="328"/>
      <c r="AX742" s="328"/>
      <c r="AY742" s="328"/>
      <c r="AZ742" s="328"/>
      <c r="BA742" s="328"/>
      <c r="BB742" s="328"/>
      <c r="BC742" s="328"/>
      <c r="BD742" s="328"/>
      <c r="BE742" s="328"/>
      <c r="BF742" s="328"/>
      <c r="BG742" s="328"/>
      <c r="BH742" s="328"/>
      <c r="BI742" s="328"/>
      <c r="BJ742" s="328"/>
      <c r="BK742" s="328"/>
      <c r="BL742" s="328"/>
      <c r="BM742" s="328"/>
      <c r="BN742" s="328"/>
      <c r="BO742" s="328"/>
      <c r="BP742" s="328"/>
      <c r="BQ742" s="328"/>
      <c r="BR742" s="328"/>
      <c r="BS742" s="328"/>
      <c r="BT742" s="328"/>
      <c r="BU742" s="332"/>
      <c r="BV742" s="333"/>
      <c r="BW742" s="328"/>
      <c r="BX742" s="328"/>
      <c r="BY742" s="328"/>
      <c r="BZ742" s="328"/>
      <c r="CA742" s="328"/>
    </row>
    <row r="743" spans="1:79" ht="15.75" customHeight="1">
      <c r="A743" s="328"/>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8"/>
      <c r="AD743" s="328"/>
      <c r="AE743" s="328"/>
      <c r="AF743" s="328"/>
      <c r="AG743" s="328"/>
      <c r="AH743" s="328"/>
      <c r="AI743" s="328"/>
      <c r="AJ743" s="328"/>
      <c r="AK743" s="328"/>
      <c r="AL743" s="328"/>
      <c r="AM743" s="328"/>
      <c r="AN743" s="328"/>
      <c r="AO743" s="328"/>
      <c r="AP743" s="328"/>
      <c r="AQ743" s="328"/>
      <c r="AR743" s="328"/>
      <c r="AS743" s="328"/>
      <c r="AT743" s="328"/>
      <c r="AU743" s="328"/>
      <c r="AV743" s="328"/>
      <c r="AW743" s="328"/>
      <c r="AX743" s="328"/>
      <c r="AY743" s="328"/>
      <c r="AZ743" s="328"/>
      <c r="BA743" s="328"/>
      <c r="BB743" s="328"/>
      <c r="BC743" s="328"/>
      <c r="BD743" s="328"/>
      <c r="BE743" s="328"/>
      <c r="BF743" s="328"/>
      <c r="BG743" s="328"/>
      <c r="BH743" s="328"/>
      <c r="BI743" s="328"/>
      <c r="BJ743" s="328"/>
      <c r="BK743" s="328"/>
      <c r="BL743" s="328"/>
      <c r="BM743" s="328"/>
      <c r="BN743" s="328"/>
      <c r="BO743" s="328"/>
      <c r="BP743" s="328"/>
      <c r="BQ743" s="328"/>
      <c r="BR743" s="328"/>
      <c r="BS743" s="328"/>
      <c r="BT743" s="328"/>
      <c r="BU743" s="332"/>
      <c r="BV743" s="333"/>
      <c r="BW743" s="328"/>
      <c r="BX743" s="328"/>
      <c r="BY743" s="328"/>
      <c r="BZ743" s="328"/>
      <c r="CA743" s="328"/>
    </row>
    <row r="744" spans="1:79" ht="15.75" customHeight="1">
      <c r="A744" s="328"/>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328"/>
      <c r="AF744" s="328"/>
      <c r="AG744" s="328"/>
      <c r="AH744" s="328"/>
      <c r="AI744" s="328"/>
      <c r="AJ744" s="328"/>
      <c r="AK744" s="328"/>
      <c r="AL744" s="328"/>
      <c r="AM744" s="328"/>
      <c r="AN744" s="328"/>
      <c r="AO744" s="328"/>
      <c r="AP744" s="328"/>
      <c r="AQ744" s="328"/>
      <c r="AR744" s="328"/>
      <c r="AS744" s="328"/>
      <c r="AT744" s="328"/>
      <c r="AU744" s="328"/>
      <c r="AV744" s="328"/>
      <c r="AW744" s="328"/>
      <c r="AX744" s="328"/>
      <c r="AY744" s="328"/>
      <c r="AZ744" s="328"/>
      <c r="BA744" s="328"/>
      <c r="BB744" s="328"/>
      <c r="BC744" s="328"/>
      <c r="BD744" s="328"/>
      <c r="BE744" s="328"/>
      <c r="BF744" s="328"/>
      <c r="BG744" s="328"/>
      <c r="BH744" s="328"/>
      <c r="BI744" s="328"/>
      <c r="BJ744" s="328"/>
      <c r="BK744" s="328"/>
      <c r="BL744" s="328"/>
      <c r="BM744" s="328"/>
      <c r="BN744" s="328"/>
      <c r="BO744" s="328"/>
      <c r="BP744" s="328"/>
      <c r="BQ744" s="328"/>
      <c r="BR744" s="328"/>
      <c r="BS744" s="328"/>
      <c r="BT744" s="328"/>
      <c r="BU744" s="332"/>
      <c r="BV744" s="333"/>
      <c r="BW744" s="328"/>
      <c r="BX744" s="328"/>
      <c r="BY744" s="328"/>
      <c r="BZ744" s="328"/>
      <c r="CA744" s="328"/>
    </row>
    <row r="745" spans="1:79" ht="15.75" customHeight="1">
      <c r="A745" s="328"/>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8"/>
      <c r="AD745" s="328"/>
      <c r="AE745" s="328"/>
      <c r="AF745" s="328"/>
      <c r="AG745" s="328"/>
      <c r="AH745" s="328"/>
      <c r="AI745" s="328"/>
      <c r="AJ745" s="328"/>
      <c r="AK745" s="328"/>
      <c r="AL745" s="328"/>
      <c r="AM745" s="328"/>
      <c r="AN745" s="328"/>
      <c r="AO745" s="328"/>
      <c r="AP745" s="328"/>
      <c r="AQ745" s="328"/>
      <c r="AR745" s="328"/>
      <c r="AS745" s="328"/>
      <c r="AT745" s="328"/>
      <c r="AU745" s="328"/>
      <c r="AV745" s="328"/>
      <c r="AW745" s="328"/>
      <c r="AX745" s="328"/>
      <c r="AY745" s="328"/>
      <c r="AZ745" s="328"/>
      <c r="BA745" s="328"/>
      <c r="BB745" s="328"/>
      <c r="BC745" s="328"/>
      <c r="BD745" s="328"/>
      <c r="BE745" s="328"/>
      <c r="BF745" s="328"/>
      <c r="BG745" s="328"/>
      <c r="BH745" s="328"/>
      <c r="BI745" s="328"/>
      <c r="BJ745" s="328"/>
      <c r="BK745" s="328"/>
      <c r="BL745" s="328"/>
      <c r="BM745" s="328"/>
      <c r="BN745" s="328"/>
      <c r="BO745" s="328"/>
      <c r="BP745" s="328"/>
      <c r="BQ745" s="328"/>
      <c r="BR745" s="328"/>
      <c r="BS745" s="328"/>
      <c r="BT745" s="328"/>
      <c r="BU745" s="332"/>
      <c r="BV745" s="333"/>
      <c r="BW745" s="328"/>
      <c r="BX745" s="328"/>
      <c r="BY745" s="328"/>
      <c r="BZ745" s="328"/>
      <c r="CA745" s="328"/>
    </row>
    <row r="746" spans="1:79" ht="15.75" customHeight="1">
      <c r="A746" s="328"/>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c r="AA746" s="328"/>
      <c r="AB746" s="328"/>
      <c r="AC746" s="328"/>
      <c r="AD746" s="328"/>
      <c r="AE746" s="328"/>
      <c r="AF746" s="328"/>
      <c r="AG746" s="328"/>
      <c r="AH746" s="328"/>
      <c r="AI746" s="328"/>
      <c r="AJ746" s="328"/>
      <c r="AK746" s="328"/>
      <c r="AL746" s="328"/>
      <c r="AM746" s="328"/>
      <c r="AN746" s="328"/>
      <c r="AO746" s="328"/>
      <c r="AP746" s="328"/>
      <c r="AQ746" s="328"/>
      <c r="AR746" s="328"/>
      <c r="AS746" s="328"/>
      <c r="AT746" s="328"/>
      <c r="AU746" s="328"/>
      <c r="AV746" s="328"/>
      <c r="AW746" s="328"/>
      <c r="AX746" s="328"/>
      <c r="AY746" s="328"/>
      <c r="AZ746" s="328"/>
      <c r="BA746" s="328"/>
      <c r="BB746" s="328"/>
      <c r="BC746" s="328"/>
      <c r="BD746" s="328"/>
      <c r="BE746" s="328"/>
      <c r="BF746" s="328"/>
      <c r="BG746" s="328"/>
      <c r="BH746" s="328"/>
      <c r="BI746" s="328"/>
      <c r="BJ746" s="328"/>
      <c r="BK746" s="328"/>
      <c r="BL746" s="328"/>
      <c r="BM746" s="328"/>
      <c r="BN746" s="328"/>
      <c r="BO746" s="328"/>
      <c r="BP746" s="328"/>
      <c r="BQ746" s="328"/>
      <c r="BR746" s="328"/>
      <c r="BS746" s="328"/>
      <c r="BT746" s="328"/>
      <c r="BU746" s="332"/>
      <c r="BV746" s="333"/>
      <c r="BW746" s="328"/>
      <c r="BX746" s="328"/>
      <c r="BY746" s="328"/>
      <c r="BZ746" s="328"/>
      <c r="CA746" s="328"/>
    </row>
    <row r="747" spans="1:79" ht="15.75" customHeight="1">
      <c r="A747" s="328"/>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8"/>
      <c r="AD747" s="328"/>
      <c r="AE747" s="328"/>
      <c r="AF747" s="328"/>
      <c r="AG747" s="328"/>
      <c r="AH747" s="328"/>
      <c r="AI747" s="328"/>
      <c r="AJ747" s="328"/>
      <c r="AK747" s="328"/>
      <c r="AL747" s="328"/>
      <c r="AM747" s="328"/>
      <c r="AN747" s="328"/>
      <c r="AO747" s="328"/>
      <c r="AP747" s="328"/>
      <c r="AQ747" s="328"/>
      <c r="AR747" s="328"/>
      <c r="AS747" s="328"/>
      <c r="AT747" s="328"/>
      <c r="AU747" s="328"/>
      <c r="AV747" s="328"/>
      <c r="AW747" s="328"/>
      <c r="AX747" s="328"/>
      <c r="AY747" s="328"/>
      <c r="AZ747" s="328"/>
      <c r="BA747" s="328"/>
      <c r="BB747" s="328"/>
      <c r="BC747" s="328"/>
      <c r="BD747" s="328"/>
      <c r="BE747" s="328"/>
      <c r="BF747" s="328"/>
      <c r="BG747" s="328"/>
      <c r="BH747" s="328"/>
      <c r="BI747" s="328"/>
      <c r="BJ747" s="328"/>
      <c r="BK747" s="328"/>
      <c r="BL747" s="328"/>
      <c r="BM747" s="328"/>
      <c r="BN747" s="328"/>
      <c r="BO747" s="328"/>
      <c r="BP747" s="328"/>
      <c r="BQ747" s="328"/>
      <c r="BR747" s="328"/>
      <c r="BS747" s="328"/>
      <c r="BT747" s="328"/>
      <c r="BU747" s="332"/>
      <c r="BV747" s="333"/>
      <c r="BW747" s="328"/>
      <c r="BX747" s="328"/>
      <c r="BY747" s="328"/>
      <c r="BZ747" s="328"/>
      <c r="CA747" s="328"/>
    </row>
    <row r="748" spans="1:79" ht="15.75" customHeight="1">
      <c r="A748" s="328"/>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c r="AA748" s="328"/>
      <c r="AB748" s="328"/>
      <c r="AC748" s="328"/>
      <c r="AD748" s="328"/>
      <c r="AE748" s="328"/>
      <c r="AF748" s="328"/>
      <c r="AG748" s="328"/>
      <c r="AH748" s="328"/>
      <c r="AI748" s="328"/>
      <c r="AJ748" s="328"/>
      <c r="AK748" s="328"/>
      <c r="AL748" s="328"/>
      <c r="AM748" s="328"/>
      <c r="AN748" s="328"/>
      <c r="AO748" s="328"/>
      <c r="AP748" s="328"/>
      <c r="AQ748" s="328"/>
      <c r="AR748" s="328"/>
      <c r="AS748" s="328"/>
      <c r="AT748" s="328"/>
      <c r="AU748" s="328"/>
      <c r="AV748" s="328"/>
      <c r="AW748" s="328"/>
      <c r="AX748" s="328"/>
      <c r="AY748" s="328"/>
      <c r="AZ748" s="328"/>
      <c r="BA748" s="328"/>
      <c r="BB748" s="328"/>
      <c r="BC748" s="328"/>
      <c r="BD748" s="328"/>
      <c r="BE748" s="328"/>
      <c r="BF748" s="328"/>
      <c r="BG748" s="328"/>
      <c r="BH748" s="328"/>
      <c r="BI748" s="328"/>
      <c r="BJ748" s="328"/>
      <c r="BK748" s="328"/>
      <c r="BL748" s="328"/>
      <c r="BM748" s="328"/>
      <c r="BN748" s="328"/>
      <c r="BO748" s="328"/>
      <c r="BP748" s="328"/>
      <c r="BQ748" s="328"/>
      <c r="BR748" s="328"/>
      <c r="BS748" s="328"/>
      <c r="BT748" s="328"/>
      <c r="BU748" s="332"/>
      <c r="BV748" s="333"/>
      <c r="BW748" s="328"/>
      <c r="BX748" s="328"/>
      <c r="BY748" s="328"/>
      <c r="BZ748" s="328"/>
      <c r="CA748" s="328"/>
    </row>
    <row r="749" spans="1:79" ht="15.75" customHeight="1">
      <c r="A749" s="328"/>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c r="AA749" s="328"/>
      <c r="AB749" s="328"/>
      <c r="AC749" s="328"/>
      <c r="AD749" s="328"/>
      <c r="AE749" s="328"/>
      <c r="AF749" s="328"/>
      <c r="AG749" s="328"/>
      <c r="AH749" s="328"/>
      <c r="AI749" s="328"/>
      <c r="AJ749" s="328"/>
      <c r="AK749" s="328"/>
      <c r="AL749" s="328"/>
      <c r="AM749" s="328"/>
      <c r="AN749" s="328"/>
      <c r="AO749" s="328"/>
      <c r="AP749" s="328"/>
      <c r="AQ749" s="328"/>
      <c r="AR749" s="328"/>
      <c r="AS749" s="328"/>
      <c r="AT749" s="328"/>
      <c r="AU749" s="328"/>
      <c r="AV749" s="328"/>
      <c r="AW749" s="328"/>
      <c r="AX749" s="328"/>
      <c r="AY749" s="328"/>
      <c r="AZ749" s="328"/>
      <c r="BA749" s="328"/>
      <c r="BB749" s="328"/>
      <c r="BC749" s="328"/>
      <c r="BD749" s="328"/>
      <c r="BE749" s="328"/>
      <c r="BF749" s="328"/>
      <c r="BG749" s="328"/>
      <c r="BH749" s="328"/>
      <c r="BI749" s="328"/>
      <c r="BJ749" s="328"/>
      <c r="BK749" s="328"/>
      <c r="BL749" s="328"/>
      <c r="BM749" s="328"/>
      <c r="BN749" s="328"/>
      <c r="BO749" s="328"/>
      <c r="BP749" s="328"/>
      <c r="BQ749" s="328"/>
      <c r="BR749" s="328"/>
      <c r="BS749" s="328"/>
      <c r="BT749" s="328"/>
      <c r="BU749" s="332"/>
      <c r="BV749" s="333"/>
      <c r="BW749" s="328"/>
      <c r="BX749" s="328"/>
      <c r="BY749" s="328"/>
      <c r="BZ749" s="328"/>
      <c r="CA749" s="328"/>
    </row>
    <row r="750" spans="1:79" ht="15.75" customHeight="1">
      <c r="A750" s="328"/>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8"/>
      <c r="AD750" s="328"/>
      <c r="AE750" s="328"/>
      <c r="AF750" s="328"/>
      <c r="AG750" s="328"/>
      <c r="AH750" s="328"/>
      <c r="AI750" s="328"/>
      <c r="AJ750" s="328"/>
      <c r="AK750" s="328"/>
      <c r="AL750" s="328"/>
      <c r="AM750" s="328"/>
      <c r="AN750" s="328"/>
      <c r="AO750" s="328"/>
      <c r="AP750" s="328"/>
      <c r="AQ750" s="328"/>
      <c r="AR750" s="328"/>
      <c r="AS750" s="328"/>
      <c r="AT750" s="328"/>
      <c r="AU750" s="328"/>
      <c r="AV750" s="328"/>
      <c r="AW750" s="328"/>
      <c r="AX750" s="328"/>
      <c r="AY750" s="328"/>
      <c r="AZ750" s="328"/>
      <c r="BA750" s="328"/>
      <c r="BB750" s="328"/>
      <c r="BC750" s="328"/>
      <c r="BD750" s="328"/>
      <c r="BE750" s="328"/>
      <c r="BF750" s="328"/>
      <c r="BG750" s="328"/>
      <c r="BH750" s="328"/>
      <c r="BI750" s="328"/>
      <c r="BJ750" s="328"/>
      <c r="BK750" s="328"/>
      <c r="BL750" s="328"/>
      <c r="BM750" s="328"/>
      <c r="BN750" s="328"/>
      <c r="BO750" s="328"/>
      <c r="BP750" s="328"/>
      <c r="BQ750" s="328"/>
      <c r="BR750" s="328"/>
      <c r="BS750" s="328"/>
      <c r="BT750" s="328"/>
      <c r="BU750" s="332"/>
      <c r="BV750" s="333"/>
      <c r="BW750" s="328"/>
      <c r="BX750" s="328"/>
      <c r="BY750" s="328"/>
      <c r="BZ750" s="328"/>
      <c r="CA750" s="328"/>
    </row>
    <row r="751" spans="1:79" ht="15.75" customHeight="1">
      <c r="A751" s="328"/>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c r="AA751" s="328"/>
      <c r="AB751" s="328"/>
      <c r="AC751" s="328"/>
      <c r="AD751" s="328"/>
      <c r="AE751" s="328"/>
      <c r="AF751" s="328"/>
      <c r="AG751" s="328"/>
      <c r="AH751" s="328"/>
      <c r="AI751" s="328"/>
      <c r="AJ751" s="328"/>
      <c r="AK751" s="328"/>
      <c r="AL751" s="328"/>
      <c r="AM751" s="328"/>
      <c r="AN751" s="328"/>
      <c r="AO751" s="328"/>
      <c r="AP751" s="328"/>
      <c r="AQ751" s="328"/>
      <c r="AR751" s="328"/>
      <c r="AS751" s="328"/>
      <c r="AT751" s="328"/>
      <c r="AU751" s="328"/>
      <c r="AV751" s="328"/>
      <c r="AW751" s="328"/>
      <c r="AX751" s="328"/>
      <c r="AY751" s="328"/>
      <c r="AZ751" s="328"/>
      <c r="BA751" s="328"/>
      <c r="BB751" s="328"/>
      <c r="BC751" s="328"/>
      <c r="BD751" s="328"/>
      <c r="BE751" s="328"/>
      <c r="BF751" s="328"/>
      <c r="BG751" s="328"/>
      <c r="BH751" s="328"/>
      <c r="BI751" s="328"/>
      <c r="BJ751" s="328"/>
      <c r="BK751" s="328"/>
      <c r="BL751" s="328"/>
      <c r="BM751" s="328"/>
      <c r="BN751" s="328"/>
      <c r="BO751" s="328"/>
      <c r="BP751" s="328"/>
      <c r="BQ751" s="328"/>
      <c r="BR751" s="328"/>
      <c r="BS751" s="328"/>
      <c r="BT751" s="328"/>
      <c r="BU751" s="332"/>
      <c r="BV751" s="333"/>
      <c r="BW751" s="328"/>
      <c r="BX751" s="328"/>
      <c r="BY751" s="328"/>
      <c r="BZ751" s="328"/>
      <c r="CA751" s="328"/>
    </row>
    <row r="752" spans="1:79" ht="15.75" customHeight="1">
      <c r="A752" s="328"/>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c r="AA752" s="328"/>
      <c r="AB752" s="328"/>
      <c r="AC752" s="328"/>
      <c r="AD752" s="328"/>
      <c r="AE752" s="328"/>
      <c r="AF752" s="328"/>
      <c r="AG752" s="328"/>
      <c r="AH752" s="328"/>
      <c r="AI752" s="328"/>
      <c r="AJ752" s="328"/>
      <c r="AK752" s="328"/>
      <c r="AL752" s="328"/>
      <c r="AM752" s="328"/>
      <c r="AN752" s="328"/>
      <c r="AO752" s="328"/>
      <c r="AP752" s="328"/>
      <c r="AQ752" s="328"/>
      <c r="AR752" s="328"/>
      <c r="AS752" s="328"/>
      <c r="AT752" s="328"/>
      <c r="AU752" s="328"/>
      <c r="AV752" s="328"/>
      <c r="AW752" s="328"/>
      <c r="AX752" s="328"/>
      <c r="AY752" s="328"/>
      <c r="AZ752" s="328"/>
      <c r="BA752" s="328"/>
      <c r="BB752" s="328"/>
      <c r="BC752" s="328"/>
      <c r="BD752" s="328"/>
      <c r="BE752" s="328"/>
      <c r="BF752" s="328"/>
      <c r="BG752" s="328"/>
      <c r="BH752" s="328"/>
      <c r="BI752" s="328"/>
      <c r="BJ752" s="328"/>
      <c r="BK752" s="328"/>
      <c r="BL752" s="328"/>
      <c r="BM752" s="328"/>
      <c r="BN752" s="328"/>
      <c r="BO752" s="328"/>
      <c r="BP752" s="328"/>
      <c r="BQ752" s="328"/>
      <c r="BR752" s="328"/>
      <c r="BS752" s="328"/>
      <c r="BT752" s="328"/>
      <c r="BU752" s="332"/>
      <c r="BV752" s="333"/>
      <c r="BW752" s="328"/>
      <c r="BX752" s="328"/>
      <c r="BY752" s="328"/>
      <c r="BZ752" s="328"/>
      <c r="CA752" s="328"/>
    </row>
    <row r="753" spans="1:79" ht="15.75" customHeight="1">
      <c r="A753" s="328"/>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328"/>
      <c r="AF753" s="328"/>
      <c r="AG753" s="328"/>
      <c r="AH753" s="328"/>
      <c r="AI753" s="328"/>
      <c r="AJ753" s="328"/>
      <c r="AK753" s="328"/>
      <c r="AL753" s="328"/>
      <c r="AM753" s="328"/>
      <c r="AN753" s="328"/>
      <c r="AO753" s="328"/>
      <c r="AP753" s="328"/>
      <c r="AQ753" s="328"/>
      <c r="AR753" s="328"/>
      <c r="AS753" s="328"/>
      <c r="AT753" s="328"/>
      <c r="AU753" s="328"/>
      <c r="AV753" s="328"/>
      <c r="AW753" s="328"/>
      <c r="AX753" s="328"/>
      <c r="AY753" s="328"/>
      <c r="AZ753" s="328"/>
      <c r="BA753" s="328"/>
      <c r="BB753" s="328"/>
      <c r="BC753" s="328"/>
      <c r="BD753" s="328"/>
      <c r="BE753" s="328"/>
      <c r="BF753" s="328"/>
      <c r="BG753" s="328"/>
      <c r="BH753" s="328"/>
      <c r="BI753" s="328"/>
      <c r="BJ753" s="328"/>
      <c r="BK753" s="328"/>
      <c r="BL753" s="328"/>
      <c r="BM753" s="328"/>
      <c r="BN753" s="328"/>
      <c r="BO753" s="328"/>
      <c r="BP753" s="328"/>
      <c r="BQ753" s="328"/>
      <c r="BR753" s="328"/>
      <c r="BS753" s="328"/>
      <c r="BT753" s="328"/>
      <c r="BU753" s="332"/>
      <c r="BV753" s="333"/>
      <c r="BW753" s="328"/>
      <c r="BX753" s="328"/>
      <c r="BY753" s="328"/>
      <c r="BZ753" s="328"/>
      <c r="CA753" s="328"/>
    </row>
    <row r="754" spans="1:79" ht="15.75" customHeight="1">
      <c r="A754" s="328"/>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c r="AA754" s="328"/>
      <c r="AB754" s="328"/>
      <c r="AC754" s="328"/>
      <c r="AD754" s="328"/>
      <c r="AE754" s="328"/>
      <c r="AF754" s="328"/>
      <c r="AG754" s="328"/>
      <c r="AH754" s="328"/>
      <c r="AI754" s="328"/>
      <c r="AJ754" s="328"/>
      <c r="AK754" s="328"/>
      <c r="AL754" s="328"/>
      <c r="AM754" s="328"/>
      <c r="AN754" s="328"/>
      <c r="AO754" s="328"/>
      <c r="AP754" s="328"/>
      <c r="AQ754" s="328"/>
      <c r="AR754" s="328"/>
      <c r="AS754" s="328"/>
      <c r="AT754" s="328"/>
      <c r="AU754" s="328"/>
      <c r="AV754" s="328"/>
      <c r="AW754" s="328"/>
      <c r="AX754" s="328"/>
      <c r="AY754" s="328"/>
      <c r="AZ754" s="328"/>
      <c r="BA754" s="328"/>
      <c r="BB754" s="328"/>
      <c r="BC754" s="328"/>
      <c r="BD754" s="328"/>
      <c r="BE754" s="328"/>
      <c r="BF754" s="328"/>
      <c r="BG754" s="328"/>
      <c r="BH754" s="328"/>
      <c r="BI754" s="328"/>
      <c r="BJ754" s="328"/>
      <c r="BK754" s="328"/>
      <c r="BL754" s="328"/>
      <c r="BM754" s="328"/>
      <c r="BN754" s="328"/>
      <c r="BO754" s="328"/>
      <c r="BP754" s="328"/>
      <c r="BQ754" s="328"/>
      <c r="BR754" s="328"/>
      <c r="BS754" s="328"/>
      <c r="BT754" s="328"/>
      <c r="BU754" s="332"/>
      <c r="BV754" s="333"/>
      <c r="BW754" s="328"/>
      <c r="BX754" s="328"/>
      <c r="BY754" s="328"/>
      <c r="BZ754" s="328"/>
      <c r="CA754" s="328"/>
    </row>
    <row r="755" spans="1:79" ht="15.75" customHeight="1">
      <c r="A755" s="328"/>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8"/>
      <c r="AD755" s="328"/>
      <c r="AE755" s="328"/>
      <c r="AF755" s="328"/>
      <c r="AG755" s="328"/>
      <c r="AH755" s="328"/>
      <c r="AI755" s="328"/>
      <c r="AJ755" s="328"/>
      <c r="AK755" s="328"/>
      <c r="AL755" s="328"/>
      <c r="AM755" s="328"/>
      <c r="AN755" s="328"/>
      <c r="AO755" s="328"/>
      <c r="AP755" s="328"/>
      <c r="AQ755" s="328"/>
      <c r="AR755" s="328"/>
      <c r="AS755" s="328"/>
      <c r="AT755" s="328"/>
      <c r="AU755" s="328"/>
      <c r="AV755" s="328"/>
      <c r="AW755" s="328"/>
      <c r="AX755" s="328"/>
      <c r="AY755" s="328"/>
      <c r="AZ755" s="328"/>
      <c r="BA755" s="328"/>
      <c r="BB755" s="328"/>
      <c r="BC755" s="328"/>
      <c r="BD755" s="328"/>
      <c r="BE755" s="328"/>
      <c r="BF755" s="328"/>
      <c r="BG755" s="328"/>
      <c r="BH755" s="328"/>
      <c r="BI755" s="328"/>
      <c r="BJ755" s="328"/>
      <c r="BK755" s="328"/>
      <c r="BL755" s="328"/>
      <c r="BM755" s="328"/>
      <c r="BN755" s="328"/>
      <c r="BO755" s="328"/>
      <c r="BP755" s="328"/>
      <c r="BQ755" s="328"/>
      <c r="BR755" s="328"/>
      <c r="BS755" s="328"/>
      <c r="BT755" s="328"/>
      <c r="BU755" s="332"/>
      <c r="BV755" s="333"/>
      <c r="BW755" s="328"/>
      <c r="BX755" s="328"/>
      <c r="BY755" s="328"/>
      <c r="BZ755" s="328"/>
      <c r="CA755" s="328"/>
    </row>
    <row r="756" spans="1:79" ht="15.75" customHeight="1">
      <c r="A756" s="328"/>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328"/>
      <c r="AF756" s="328"/>
      <c r="AG756" s="328"/>
      <c r="AH756" s="328"/>
      <c r="AI756" s="328"/>
      <c r="AJ756" s="328"/>
      <c r="AK756" s="328"/>
      <c r="AL756" s="328"/>
      <c r="AM756" s="328"/>
      <c r="AN756" s="328"/>
      <c r="AO756" s="328"/>
      <c r="AP756" s="328"/>
      <c r="AQ756" s="328"/>
      <c r="AR756" s="328"/>
      <c r="AS756" s="328"/>
      <c r="AT756" s="328"/>
      <c r="AU756" s="328"/>
      <c r="AV756" s="328"/>
      <c r="AW756" s="328"/>
      <c r="AX756" s="328"/>
      <c r="AY756" s="328"/>
      <c r="AZ756" s="328"/>
      <c r="BA756" s="328"/>
      <c r="BB756" s="328"/>
      <c r="BC756" s="328"/>
      <c r="BD756" s="328"/>
      <c r="BE756" s="328"/>
      <c r="BF756" s="328"/>
      <c r="BG756" s="328"/>
      <c r="BH756" s="328"/>
      <c r="BI756" s="328"/>
      <c r="BJ756" s="328"/>
      <c r="BK756" s="328"/>
      <c r="BL756" s="328"/>
      <c r="BM756" s="328"/>
      <c r="BN756" s="328"/>
      <c r="BO756" s="328"/>
      <c r="BP756" s="328"/>
      <c r="BQ756" s="328"/>
      <c r="BR756" s="328"/>
      <c r="BS756" s="328"/>
      <c r="BT756" s="328"/>
      <c r="BU756" s="332"/>
      <c r="BV756" s="333"/>
      <c r="BW756" s="328"/>
      <c r="BX756" s="328"/>
      <c r="BY756" s="328"/>
      <c r="BZ756" s="328"/>
      <c r="CA756" s="328"/>
    </row>
    <row r="757" spans="1:79" ht="15.75" customHeight="1">
      <c r="A757" s="328"/>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328"/>
      <c r="AF757" s="328"/>
      <c r="AG757" s="328"/>
      <c r="AH757" s="328"/>
      <c r="AI757" s="328"/>
      <c r="AJ757" s="328"/>
      <c r="AK757" s="328"/>
      <c r="AL757" s="328"/>
      <c r="AM757" s="328"/>
      <c r="AN757" s="328"/>
      <c r="AO757" s="328"/>
      <c r="AP757" s="328"/>
      <c r="AQ757" s="328"/>
      <c r="AR757" s="328"/>
      <c r="AS757" s="328"/>
      <c r="AT757" s="328"/>
      <c r="AU757" s="328"/>
      <c r="AV757" s="328"/>
      <c r="AW757" s="328"/>
      <c r="AX757" s="328"/>
      <c r="AY757" s="328"/>
      <c r="AZ757" s="328"/>
      <c r="BA757" s="328"/>
      <c r="BB757" s="328"/>
      <c r="BC757" s="328"/>
      <c r="BD757" s="328"/>
      <c r="BE757" s="328"/>
      <c r="BF757" s="328"/>
      <c r="BG757" s="328"/>
      <c r="BH757" s="328"/>
      <c r="BI757" s="328"/>
      <c r="BJ757" s="328"/>
      <c r="BK757" s="328"/>
      <c r="BL757" s="328"/>
      <c r="BM757" s="328"/>
      <c r="BN757" s="328"/>
      <c r="BO757" s="328"/>
      <c r="BP757" s="328"/>
      <c r="BQ757" s="328"/>
      <c r="BR757" s="328"/>
      <c r="BS757" s="328"/>
      <c r="BT757" s="328"/>
      <c r="BU757" s="332"/>
      <c r="BV757" s="333"/>
      <c r="BW757" s="328"/>
      <c r="BX757" s="328"/>
      <c r="BY757" s="328"/>
      <c r="BZ757" s="328"/>
      <c r="CA757" s="328"/>
    </row>
    <row r="758" spans="1:79" ht="15.75" customHeight="1">
      <c r="A758" s="328"/>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8"/>
      <c r="AD758" s="328"/>
      <c r="AE758" s="328"/>
      <c r="AF758" s="328"/>
      <c r="AG758" s="328"/>
      <c r="AH758" s="328"/>
      <c r="AI758" s="328"/>
      <c r="AJ758" s="328"/>
      <c r="AK758" s="328"/>
      <c r="AL758" s="328"/>
      <c r="AM758" s="328"/>
      <c r="AN758" s="328"/>
      <c r="AO758" s="328"/>
      <c r="AP758" s="328"/>
      <c r="AQ758" s="328"/>
      <c r="AR758" s="328"/>
      <c r="AS758" s="328"/>
      <c r="AT758" s="328"/>
      <c r="AU758" s="328"/>
      <c r="AV758" s="328"/>
      <c r="AW758" s="328"/>
      <c r="AX758" s="328"/>
      <c r="AY758" s="328"/>
      <c r="AZ758" s="328"/>
      <c r="BA758" s="328"/>
      <c r="BB758" s="328"/>
      <c r="BC758" s="328"/>
      <c r="BD758" s="328"/>
      <c r="BE758" s="328"/>
      <c r="BF758" s="328"/>
      <c r="BG758" s="328"/>
      <c r="BH758" s="328"/>
      <c r="BI758" s="328"/>
      <c r="BJ758" s="328"/>
      <c r="BK758" s="328"/>
      <c r="BL758" s="328"/>
      <c r="BM758" s="328"/>
      <c r="BN758" s="328"/>
      <c r="BO758" s="328"/>
      <c r="BP758" s="328"/>
      <c r="BQ758" s="328"/>
      <c r="BR758" s="328"/>
      <c r="BS758" s="328"/>
      <c r="BT758" s="328"/>
      <c r="BU758" s="332"/>
      <c r="BV758" s="333"/>
      <c r="BW758" s="328"/>
      <c r="BX758" s="328"/>
      <c r="BY758" s="328"/>
      <c r="BZ758" s="328"/>
      <c r="CA758" s="328"/>
    </row>
    <row r="759" spans="1:79" ht="15.75" customHeight="1">
      <c r="A759" s="328"/>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328"/>
      <c r="AF759" s="328"/>
      <c r="AG759" s="328"/>
      <c r="AH759" s="328"/>
      <c r="AI759" s="328"/>
      <c r="AJ759" s="328"/>
      <c r="AK759" s="328"/>
      <c r="AL759" s="328"/>
      <c r="AM759" s="328"/>
      <c r="AN759" s="328"/>
      <c r="AO759" s="328"/>
      <c r="AP759" s="328"/>
      <c r="AQ759" s="328"/>
      <c r="AR759" s="328"/>
      <c r="AS759" s="328"/>
      <c r="AT759" s="328"/>
      <c r="AU759" s="328"/>
      <c r="AV759" s="328"/>
      <c r="AW759" s="328"/>
      <c r="AX759" s="328"/>
      <c r="AY759" s="328"/>
      <c r="AZ759" s="328"/>
      <c r="BA759" s="328"/>
      <c r="BB759" s="328"/>
      <c r="BC759" s="328"/>
      <c r="BD759" s="328"/>
      <c r="BE759" s="328"/>
      <c r="BF759" s="328"/>
      <c r="BG759" s="328"/>
      <c r="BH759" s="328"/>
      <c r="BI759" s="328"/>
      <c r="BJ759" s="328"/>
      <c r="BK759" s="328"/>
      <c r="BL759" s="328"/>
      <c r="BM759" s="328"/>
      <c r="BN759" s="328"/>
      <c r="BO759" s="328"/>
      <c r="BP759" s="328"/>
      <c r="BQ759" s="328"/>
      <c r="BR759" s="328"/>
      <c r="BS759" s="328"/>
      <c r="BT759" s="328"/>
      <c r="BU759" s="332"/>
      <c r="BV759" s="333"/>
      <c r="BW759" s="328"/>
      <c r="BX759" s="328"/>
      <c r="BY759" s="328"/>
      <c r="BZ759" s="328"/>
      <c r="CA759" s="328"/>
    </row>
    <row r="760" spans="1:79" ht="15.75" customHeight="1">
      <c r="A760" s="328"/>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328"/>
      <c r="AE760" s="328"/>
      <c r="AF760" s="328"/>
      <c r="AG760" s="328"/>
      <c r="AH760" s="328"/>
      <c r="AI760" s="328"/>
      <c r="AJ760" s="328"/>
      <c r="AK760" s="328"/>
      <c r="AL760" s="328"/>
      <c r="AM760" s="328"/>
      <c r="AN760" s="328"/>
      <c r="AO760" s="328"/>
      <c r="AP760" s="328"/>
      <c r="AQ760" s="328"/>
      <c r="AR760" s="328"/>
      <c r="AS760" s="328"/>
      <c r="AT760" s="328"/>
      <c r="AU760" s="328"/>
      <c r="AV760" s="328"/>
      <c r="AW760" s="328"/>
      <c r="AX760" s="328"/>
      <c r="AY760" s="328"/>
      <c r="AZ760" s="328"/>
      <c r="BA760" s="328"/>
      <c r="BB760" s="328"/>
      <c r="BC760" s="328"/>
      <c r="BD760" s="328"/>
      <c r="BE760" s="328"/>
      <c r="BF760" s="328"/>
      <c r="BG760" s="328"/>
      <c r="BH760" s="328"/>
      <c r="BI760" s="328"/>
      <c r="BJ760" s="328"/>
      <c r="BK760" s="328"/>
      <c r="BL760" s="328"/>
      <c r="BM760" s="328"/>
      <c r="BN760" s="328"/>
      <c r="BO760" s="328"/>
      <c r="BP760" s="328"/>
      <c r="BQ760" s="328"/>
      <c r="BR760" s="328"/>
      <c r="BS760" s="328"/>
      <c r="BT760" s="328"/>
      <c r="BU760" s="332"/>
      <c r="BV760" s="333"/>
      <c r="BW760" s="328"/>
      <c r="BX760" s="328"/>
      <c r="BY760" s="328"/>
      <c r="BZ760" s="328"/>
      <c r="CA760" s="328"/>
    </row>
    <row r="761" spans="1:79" ht="15.75" customHeight="1">
      <c r="A761" s="328"/>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c r="AA761" s="328"/>
      <c r="AB761" s="328"/>
      <c r="AC761" s="328"/>
      <c r="AD761" s="328"/>
      <c r="AE761" s="328"/>
      <c r="AF761" s="328"/>
      <c r="AG761" s="328"/>
      <c r="AH761" s="328"/>
      <c r="AI761" s="328"/>
      <c r="AJ761" s="328"/>
      <c r="AK761" s="328"/>
      <c r="AL761" s="328"/>
      <c r="AM761" s="328"/>
      <c r="AN761" s="328"/>
      <c r="AO761" s="328"/>
      <c r="AP761" s="328"/>
      <c r="AQ761" s="328"/>
      <c r="AR761" s="328"/>
      <c r="AS761" s="328"/>
      <c r="AT761" s="328"/>
      <c r="AU761" s="328"/>
      <c r="AV761" s="328"/>
      <c r="AW761" s="328"/>
      <c r="AX761" s="328"/>
      <c r="AY761" s="328"/>
      <c r="AZ761" s="328"/>
      <c r="BA761" s="328"/>
      <c r="BB761" s="328"/>
      <c r="BC761" s="328"/>
      <c r="BD761" s="328"/>
      <c r="BE761" s="328"/>
      <c r="BF761" s="328"/>
      <c r="BG761" s="328"/>
      <c r="BH761" s="328"/>
      <c r="BI761" s="328"/>
      <c r="BJ761" s="328"/>
      <c r="BK761" s="328"/>
      <c r="BL761" s="328"/>
      <c r="BM761" s="328"/>
      <c r="BN761" s="328"/>
      <c r="BO761" s="328"/>
      <c r="BP761" s="328"/>
      <c r="BQ761" s="328"/>
      <c r="BR761" s="328"/>
      <c r="BS761" s="328"/>
      <c r="BT761" s="328"/>
      <c r="BU761" s="332"/>
      <c r="BV761" s="333"/>
      <c r="BW761" s="328"/>
      <c r="BX761" s="328"/>
      <c r="BY761" s="328"/>
      <c r="BZ761" s="328"/>
      <c r="CA761" s="328"/>
    </row>
    <row r="762" spans="1:79" ht="15.75" customHeight="1">
      <c r="A762" s="328"/>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8"/>
      <c r="AD762" s="328"/>
      <c r="AE762" s="328"/>
      <c r="AF762" s="328"/>
      <c r="AG762" s="328"/>
      <c r="AH762" s="328"/>
      <c r="AI762" s="328"/>
      <c r="AJ762" s="328"/>
      <c r="AK762" s="328"/>
      <c r="AL762" s="328"/>
      <c r="AM762" s="328"/>
      <c r="AN762" s="328"/>
      <c r="AO762" s="328"/>
      <c r="AP762" s="328"/>
      <c r="AQ762" s="328"/>
      <c r="AR762" s="328"/>
      <c r="AS762" s="328"/>
      <c r="AT762" s="328"/>
      <c r="AU762" s="328"/>
      <c r="AV762" s="328"/>
      <c r="AW762" s="328"/>
      <c r="AX762" s="328"/>
      <c r="AY762" s="328"/>
      <c r="AZ762" s="328"/>
      <c r="BA762" s="328"/>
      <c r="BB762" s="328"/>
      <c r="BC762" s="328"/>
      <c r="BD762" s="328"/>
      <c r="BE762" s="328"/>
      <c r="BF762" s="328"/>
      <c r="BG762" s="328"/>
      <c r="BH762" s="328"/>
      <c r="BI762" s="328"/>
      <c r="BJ762" s="328"/>
      <c r="BK762" s="328"/>
      <c r="BL762" s="328"/>
      <c r="BM762" s="328"/>
      <c r="BN762" s="328"/>
      <c r="BO762" s="328"/>
      <c r="BP762" s="328"/>
      <c r="BQ762" s="328"/>
      <c r="BR762" s="328"/>
      <c r="BS762" s="328"/>
      <c r="BT762" s="328"/>
      <c r="BU762" s="332"/>
      <c r="BV762" s="333"/>
      <c r="BW762" s="328"/>
      <c r="BX762" s="328"/>
      <c r="BY762" s="328"/>
      <c r="BZ762" s="328"/>
      <c r="CA762" s="328"/>
    </row>
    <row r="763" spans="1:79" ht="15.75" customHeight="1">
      <c r="A763" s="328"/>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8"/>
      <c r="AD763" s="328"/>
      <c r="AE763" s="328"/>
      <c r="AF763" s="328"/>
      <c r="AG763" s="328"/>
      <c r="AH763" s="328"/>
      <c r="AI763" s="328"/>
      <c r="AJ763" s="328"/>
      <c r="AK763" s="328"/>
      <c r="AL763" s="328"/>
      <c r="AM763" s="328"/>
      <c r="AN763" s="328"/>
      <c r="AO763" s="328"/>
      <c r="AP763" s="328"/>
      <c r="AQ763" s="328"/>
      <c r="AR763" s="328"/>
      <c r="AS763" s="328"/>
      <c r="AT763" s="328"/>
      <c r="AU763" s="328"/>
      <c r="AV763" s="328"/>
      <c r="AW763" s="328"/>
      <c r="AX763" s="328"/>
      <c r="AY763" s="328"/>
      <c r="AZ763" s="328"/>
      <c r="BA763" s="328"/>
      <c r="BB763" s="328"/>
      <c r="BC763" s="328"/>
      <c r="BD763" s="328"/>
      <c r="BE763" s="328"/>
      <c r="BF763" s="328"/>
      <c r="BG763" s="328"/>
      <c r="BH763" s="328"/>
      <c r="BI763" s="328"/>
      <c r="BJ763" s="328"/>
      <c r="BK763" s="328"/>
      <c r="BL763" s="328"/>
      <c r="BM763" s="328"/>
      <c r="BN763" s="328"/>
      <c r="BO763" s="328"/>
      <c r="BP763" s="328"/>
      <c r="BQ763" s="328"/>
      <c r="BR763" s="328"/>
      <c r="BS763" s="328"/>
      <c r="BT763" s="328"/>
      <c r="BU763" s="332"/>
      <c r="BV763" s="333"/>
      <c r="BW763" s="328"/>
      <c r="BX763" s="328"/>
      <c r="BY763" s="328"/>
      <c r="BZ763" s="328"/>
      <c r="CA763" s="328"/>
    </row>
    <row r="764" spans="1:79" ht="15.75" customHeight="1">
      <c r="A764" s="328"/>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c r="AE764" s="328"/>
      <c r="AF764" s="328"/>
      <c r="AG764" s="328"/>
      <c r="AH764" s="328"/>
      <c r="AI764" s="328"/>
      <c r="AJ764" s="328"/>
      <c r="AK764" s="328"/>
      <c r="AL764" s="328"/>
      <c r="AM764" s="328"/>
      <c r="AN764" s="328"/>
      <c r="AO764" s="328"/>
      <c r="AP764" s="328"/>
      <c r="AQ764" s="328"/>
      <c r="AR764" s="328"/>
      <c r="AS764" s="328"/>
      <c r="AT764" s="328"/>
      <c r="AU764" s="328"/>
      <c r="AV764" s="328"/>
      <c r="AW764" s="328"/>
      <c r="AX764" s="328"/>
      <c r="AY764" s="328"/>
      <c r="AZ764" s="328"/>
      <c r="BA764" s="328"/>
      <c r="BB764" s="328"/>
      <c r="BC764" s="328"/>
      <c r="BD764" s="328"/>
      <c r="BE764" s="328"/>
      <c r="BF764" s="328"/>
      <c r="BG764" s="328"/>
      <c r="BH764" s="328"/>
      <c r="BI764" s="328"/>
      <c r="BJ764" s="328"/>
      <c r="BK764" s="328"/>
      <c r="BL764" s="328"/>
      <c r="BM764" s="328"/>
      <c r="BN764" s="328"/>
      <c r="BO764" s="328"/>
      <c r="BP764" s="328"/>
      <c r="BQ764" s="328"/>
      <c r="BR764" s="328"/>
      <c r="BS764" s="328"/>
      <c r="BT764" s="328"/>
      <c r="BU764" s="332"/>
      <c r="BV764" s="333"/>
      <c r="BW764" s="328"/>
      <c r="BX764" s="328"/>
      <c r="BY764" s="328"/>
      <c r="BZ764" s="328"/>
      <c r="CA764" s="328"/>
    </row>
    <row r="765" spans="1:79" ht="15.75" customHeight="1">
      <c r="A765" s="328"/>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8"/>
      <c r="AD765" s="328"/>
      <c r="AE765" s="328"/>
      <c r="AF765" s="328"/>
      <c r="AG765" s="328"/>
      <c r="AH765" s="328"/>
      <c r="AI765" s="328"/>
      <c r="AJ765" s="328"/>
      <c r="AK765" s="328"/>
      <c r="AL765" s="328"/>
      <c r="AM765" s="328"/>
      <c r="AN765" s="328"/>
      <c r="AO765" s="328"/>
      <c r="AP765" s="328"/>
      <c r="AQ765" s="328"/>
      <c r="AR765" s="328"/>
      <c r="AS765" s="328"/>
      <c r="AT765" s="328"/>
      <c r="AU765" s="328"/>
      <c r="AV765" s="328"/>
      <c r="AW765" s="328"/>
      <c r="AX765" s="328"/>
      <c r="AY765" s="328"/>
      <c r="AZ765" s="328"/>
      <c r="BA765" s="328"/>
      <c r="BB765" s="328"/>
      <c r="BC765" s="328"/>
      <c r="BD765" s="328"/>
      <c r="BE765" s="328"/>
      <c r="BF765" s="328"/>
      <c r="BG765" s="328"/>
      <c r="BH765" s="328"/>
      <c r="BI765" s="328"/>
      <c r="BJ765" s="328"/>
      <c r="BK765" s="328"/>
      <c r="BL765" s="328"/>
      <c r="BM765" s="328"/>
      <c r="BN765" s="328"/>
      <c r="BO765" s="328"/>
      <c r="BP765" s="328"/>
      <c r="BQ765" s="328"/>
      <c r="BR765" s="328"/>
      <c r="BS765" s="328"/>
      <c r="BT765" s="328"/>
      <c r="BU765" s="332"/>
      <c r="BV765" s="333"/>
      <c r="BW765" s="328"/>
      <c r="BX765" s="328"/>
      <c r="BY765" s="328"/>
      <c r="BZ765" s="328"/>
      <c r="CA765" s="328"/>
    </row>
    <row r="766" spans="1:79" ht="15.75" customHeight="1">
      <c r="A766" s="328"/>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8"/>
      <c r="AD766" s="328"/>
      <c r="AE766" s="328"/>
      <c r="AF766" s="328"/>
      <c r="AG766" s="328"/>
      <c r="AH766" s="328"/>
      <c r="AI766" s="328"/>
      <c r="AJ766" s="328"/>
      <c r="AK766" s="328"/>
      <c r="AL766" s="328"/>
      <c r="AM766" s="328"/>
      <c r="AN766" s="328"/>
      <c r="AO766" s="328"/>
      <c r="AP766" s="328"/>
      <c r="AQ766" s="328"/>
      <c r="AR766" s="328"/>
      <c r="AS766" s="328"/>
      <c r="AT766" s="328"/>
      <c r="AU766" s="328"/>
      <c r="AV766" s="328"/>
      <c r="AW766" s="328"/>
      <c r="AX766" s="328"/>
      <c r="AY766" s="328"/>
      <c r="AZ766" s="328"/>
      <c r="BA766" s="328"/>
      <c r="BB766" s="328"/>
      <c r="BC766" s="328"/>
      <c r="BD766" s="328"/>
      <c r="BE766" s="328"/>
      <c r="BF766" s="328"/>
      <c r="BG766" s="328"/>
      <c r="BH766" s="328"/>
      <c r="BI766" s="328"/>
      <c r="BJ766" s="328"/>
      <c r="BK766" s="328"/>
      <c r="BL766" s="328"/>
      <c r="BM766" s="328"/>
      <c r="BN766" s="328"/>
      <c r="BO766" s="328"/>
      <c r="BP766" s="328"/>
      <c r="BQ766" s="328"/>
      <c r="BR766" s="328"/>
      <c r="BS766" s="328"/>
      <c r="BT766" s="328"/>
      <c r="BU766" s="332"/>
      <c r="BV766" s="333"/>
      <c r="BW766" s="328"/>
      <c r="BX766" s="328"/>
      <c r="BY766" s="328"/>
      <c r="BZ766" s="328"/>
      <c r="CA766" s="328"/>
    </row>
    <row r="767" spans="1:79" ht="15.75" customHeight="1">
      <c r="A767" s="328"/>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c r="AA767" s="328"/>
      <c r="AB767" s="328"/>
      <c r="AC767" s="328"/>
      <c r="AD767" s="328"/>
      <c r="AE767" s="328"/>
      <c r="AF767" s="328"/>
      <c r="AG767" s="328"/>
      <c r="AH767" s="328"/>
      <c r="AI767" s="328"/>
      <c r="AJ767" s="328"/>
      <c r="AK767" s="328"/>
      <c r="AL767" s="328"/>
      <c r="AM767" s="328"/>
      <c r="AN767" s="328"/>
      <c r="AO767" s="328"/>
      <c r="AP767" s="328"/>
      <c r="AQ767" s="328"/>
      <c r="AR767" s="328"/>
      <c r="AS767" s="328"/>
      <c r="AT767" s="328"/>
      <c r="AU767" s="328"/>
      <c r="AV767" s="328"/>
      <c r="AW767" s="328"/>
      <c r="AX767" s="328"/>
      <c r="AY767" s="328"/>
      <c r="AZ767" s="328"/>
      <c r="BA767" s="328"/>
      <c r="BB767" s="328"/>
      <c r="BC767" s="328"/>
      <c r="BD767" s="328"/>
      <c r="BE767" s="328"/>
      <c r="BF767" s="328"/>
      <c r="BG767" s="328"/>
      <c r="BH767" s="328"/>
      <c r="BI767" s="328"/>
      <c r="BJ767" s="328"/>
      <c r="BK767" s="328"/>
      <c r="BL767" s="328"/>
      <c r="BM767" s="328"/>
      <c r="BN767" s="328"/>
      <c r="BO767" s="328"/>
      <c r="BP767" s="328"/>
      <c r="BQ767" s="328"/>
      <c r="BR767" s="328"/>
      <c r="BS767" s="328"/>
      <c r="BT767" s="328"/>
      <c r="BU767" s="332"/>
      <c r="BV767" s="333"/>
      <c r="BW767" s="328"/>
      <c r="BX767" s="328"/>
      <c r="BY767" s="328"/>
      <c r="BZ767" s="328"/>
      <c r="CA767" s="328"/>
    </row>
    <row r="768" spans="1:79" ht="15.75" customHeight="1">
      <c r="A768" s="328"/>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328"/>
      <c r="AF768" s="328"/>
      <c r="AG768" s="328"/>
      <c r="AH768" s="328"/>
      <c r="AI768" s="328"/>
      <c r="AJ768" s="328"/>
      <c r="AK768" s="328"/>
      <c r="AL768" s="328"/>
      <c r="AM768" s="328"/>
      <c r="AN768" s="328"/>
      <c r="AO768" s="328"/>
      <c r="AP768" s="328"/>
      <c r="AQ768" s="328"/>
      <c r="AR768" s="328"/>
      <c r="AS768" s="328"/>
      <c r="AT768" s="328"/>
      <c r="AU768" s="328"/>
      <c r="AV768" s="328"/>
      <c r="AW768" s="328"/>
      <c r="AX768" s="328"/>
      <c r="AY768" s="328"/>
      <c r="AZ768" s="328"/>
      <c r="BA768" s="328"/>
      <c r="BB768" s="328"/>
      <c r="BC768" s="328"/>
      <c r="BD768" s="328"/>
      <c r="BE768" s="328"/>
      <c r="BF768" s="328"/>
      <c r="BG768" s="328"/>
      <c r="BH768" s="328"/>
      <c r="BI768" s="328"/>
      <c r="BJ768" s="328"/>
      <c r="BK768" s="328"/>
      <c r="BL768" s="328"/>
      <c r="BM768" s="328"/>
      <c r="BN768" s="328"/>
      <c r="BO768" s="328"/>
      <c r="BP768" s="328"/>
      <c r="BQ768" s="328"/>
      <c r="BR768" s="328"/>
      <c r="BS768" s="328"/>
      <c r="BT768" s="328"/>
      <c r="BU768" s="332"/>
      <c r="BV768" s="333"/>
      <c r="BW768" s="328"/>
      <c r="BX768" s="328"/>
      <c r="BY768" s="328"/>
      <c r="BZ768" s="328"/>
      <c r="CA768" s="328"/>
    </row>
    <row r="769" spans="1:79" ht="15.75" customHeight="1">
      <c r="A769" s="328"/>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328"/>
      <c r="AF769" s="328"/>
      <c r="AG769" s="328"/>
      <c r="AH769" s="328"/>
      <c r="AI769" s="328"/>
      <c r="AJ769" s="328"/>
      <c r="AK769" s="328"/>
      <c r="AL769" s="328"/>
      <c r="AM769" s="328"/>
      <c r="AN769" s="328"/>
      <c r="AO769" s="328"/>
      <c r="AP769" s="328"/>
      <c r="AQ769" s="328"/>
      <c r="AR769" s="328"/>
      <c r="AS769" s="328"/>
      <c r="AT769" s="328"/>
      <c r="AU769" s="328"/>
      <c r="AV769" s="328"/>
      <c r="AW769" s="328"/>
      <c r="AX769" s="328"/>
      <c r="AY769" s="328"/>
      <c r="AZ769" s="328"/>
      <c r="BA769" s="328"/>
      <c r="BB769" s="328"/>
      <c r="BC769" s="328"/>
      <c r="BD769" s="328"/>
      <c r="BE769" s="328"/>
      <c r="BF769" s="328"/>
      <c r="BG769" s="328"/>
      <c r="BH769" s="328"/>
      <c r="BI769" s="328"/>
      <c r="BJ769" s="328"/>
      <c r="BK769" s="328"/>
      <c r="BL769" s="328"/>
      <c r="BM769" s="328"/>
      <c r="BN769" s="328"/>
      <c r="BO769" s="328"/>
      <c r="BP769" s="328"/>
      <c r="BQ769" s="328"/>
      <c r="BR769" s="328"/>
      <c r="BS769" s="328"/>
      <c r="BT769" s="328"/>
      <c r="BU769" s="332"/>
      <c r="BV769" s="333"/>
      <c r="BW769" s="328"/>
      <c r="BX769" s="328"/>
      <c r="BY769" s="328"/>
      <c r="BZ769" s="328"/>
      <c r="CA769" s="328"/>
    </row>
    <row r="770" spans="1:79" ht="15.75" customHeight="1">
      <c r="A770" s="328"/>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c r="AA770" s="328"/>
      <c r="AB770" s="328"/>
      <c r="AC770" s="328"/>
      <c r="AD770" s="328"/>
      <c r="AE770" s="328"/>
      <c r="AF770" s="328"/>
      <c r="AG770" s="328"/>
      <c r="AH770" s="328"/>
      <c r="AI770" s="328"/>
      <c r="AJ770" s="328"/>
      <c r="AK770" s="328"/>
      <c r="AL770" s="328"/>
      <c r="AM770" s="328"/>
      <c r="AN770" s="328"/>
      <c r="AO770" s="328"/>
      <c r="AP770" s="328"/>
      <c r="AQ770" s="328"/>
      <c r="AR770" s="328"/>
      <c r="AS770" s="328"/>
      <c r="AT770" s="328"/>
      <c r="AU770" s="328"/>
      <c r="AV770" s="328"/>
      <c r="AW770" s="328"/>
      <c r="AX770" s="328"/>
      <c r="AY770" s="328"/>
      <c r="AZ770" s="328"/>
      <c r="BA770" s="328"/>
      <c r="BB770" s="328"/>
      <c r="BC770" s="328"/>
      <c r="BD770" s="328"/>
      <c r="BE770" s="328"/>
      <c r="BF770" s="328"/>
      <c r="BG770" s="328"/>
      <c r="BH770" s="328"/>
      <c r="BI770" s="328"/>
      <c r="BJ770" s="328"/>
      <c r="BK770" s="328"/>
      <c r="BL770" s="328"/>
      <c r="BM770" s="328"/>
      <c r="BN770" s="328"/>
      <c r="BO770" s="328"/>
      <c r="BP770" s="328"/>
      <c r="BQ770" s="328"/>
      <c r="BR770" s="328"/>
      <c r="BS770" s="328"/>
      <c r="BT770" s="328"/>
      <c r="BU770" s="332"/>
      <c r="BV770" s="333"/>
      <c r="BW770" s="328"/>
      <c r="BX770" s="328"/>
      <c r="BY770" s="328"/>
      <c r="BZ770" s="328"/>
      <c r="CA770" s="328"/>
    </row>
    <row r="771" spans="1:79" ht="15.75" customHeight="1">
      <c r="A771" s="328"/>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c r="AA771" s="328"/>
      <c r="AB771" s="328"/>
      <c r="AC771" s="328"/>
      <c r="AD771" s="328"/>
      <c r="AE771" s="328"/>
      <c r="AF771" s="328"/>
      <c r="AG771" s="328"/>
      <c r="AH771" s="328"/>
      <c r="AI771" s="328"/>
      <c r="AJ771" s="328"/>
      <c r="AK771" s="328"/>
      <c r="AL771" s="328"/>
      <c r="AM771" s="328"/>
      <c r="AN771" s="328"/>
      <c r="AO771" s="328"/>
      <c r="AP771" s="328"/>
      <c r="AQ771" s="328"/>
      <c r="AR771" s="328"/>
      <c r="AS771" s="328"/>
      <c r="AT771" s="328"/>
      <c r="AU771" s="328"/>
      <c r="AV771" s="328"/>
      <c r="AW771" s="328"/>
      <c r="AX771" s="328"/>
      <c r="AY771" s="328"/>
      <c r="AZ771" s="328"/>
      <c r="BA771" s="328"/>
      <c r="BB771" s="328"/>
      <c r="BC771" s="328"/>
      <c r="BD771" s="328"/>
      <c r="BE771" s="328"/>
      <c r="BF771" s="328"/>
      <c r="BG771" s="328"/>
      <c r="BH771" s="328"/>
      <c r="BI771" s="328"/>
      <c r="BJ771" s="328"/>
      <c r="BK771" s="328"/>
      <c r="BL771" s="328"/>
      <c r="BM771" s="328"/>
      <c r="BN771" s="328"/>
      <c r="BO771" s="328"/>
      <c r="BP771" s="328"/>
      <c r="BQ771" s="328"/>
      <c r="BR771" s="328"/>
      <c r="BS771" s="328"/>
      <c r="BT771" s="328"/>
      <c r="BU771" s="332"/>
      <c r="BV771" s="333"/>
      <c r="BW771" s="328"/>
      <c r="BX771" s="328"/>
      <c r="BY771" s="328"/>
      <c r="BZ771" s="328"/>
      <c r="CA771" s="328"/>
    </row>
    <row r="772" spans="1:79" ht="15.75" customHeight="1">
      <c r="A772" s="328"/>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328"/>
      <c r="AE772" s="328"/>
      <c r="AF772" s="328"/>
      <c r="AG772" s="328"/>
      <c r="AH772" s="328"/>
      <c r="AI772" s="328"/>
      <c r="AJ772" s="328"/>
      <c r="AK772" s="328"/>
      <c r="AL772" s="328"/>
      <c r="AM772" s="328"/>
      <c r="AN772" s="328"/>
      <c r="AO772" s="328"/>
      <c r="AP772" s="328"/>
      <c r="AQ772" s="328"/>
      <c r="AR772" s="328"/>
      <c r="AS772" s="328"/>
      <c r="AT772" s="328"/>
      <c r="AU772" s="328"/>
      <c r="AV772" s="328"/>
      <c r="AW772" s="328"/>
      <c r="AX772" s="328"/>
      <c r="AY772" s="328"/>
      <c r="AZ772" s="328"/>
      <c r="BA772" s="328"/>
      <c r="BB772" s="328"/>
      <c r="BC772" s="328"/>
      <c r="BD772" s="328"/>
      <c r="BE772" s="328"/>
      <c r="BF772" s="328"/>
      <c r="BG772" s="328"/>
      <c r="BH772" s="328"/>
      <c r="BI772" s="328"/>
      <c r="BJ772" s="328"/>
      <c r="BK772" s="328"/>
      <c r="BL772" s="328"/>
      <c r="BM772" s="328"/>
      <c r="BN772" s="328"/>
      <c r="BO772" s="328"/>
      <c r="BP772" s="328"/>
      <c r="BQ772" s="328"/>
      <c r="BR772" s="328"/>
      <c r="BS772" s="328"/>
      <c r="BT772" s="328"/>
      <c r="BU772" s="332"/>
      <c r="BV772" s="333"/>
      <c r="BW772" s="328"/>
      <c r="BX772" s="328"/>
      <c r="BY772" s="328"/>
      <c r="BZ772" s="328"/>
      <c r="CA772" s="328"/>
    </row>
    <row r="773" spans="1:79" ht="15.75" customHeight="1">
      <c r="A773" s="328"/>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8"/>
      <c r="AD773" s="328"/>
      <c r="AE773" s="328"/>
      <c r="AF773" s="328"/>
      <c r="AG773" s="328"/>
      <c r="AH773" s="328"/>
      <c r="AI773" s="328"/>
      <c r="AJ773" s="328"/>
      <c r="AK773" s="328"/>
      <c r="AL773" s="328"/>
      <c r="AM773" s="328"/>
      <c r="AN773" s="328"/>
      <c r="AO773" s="328"/>
      <c r="AP773" s="328"/>
      <c r="AQ773" s="328"/>
      <c r="AR773" s="328"/>
      <c r="AS773" s="328"/>
      <c r="AT773" s="328"/>
      <c r="AU773" s="328"/>
      <c r="AV773" s="328"/>
      <c r="AW773" s="328"/>
      <c r="AX773" s="328"/>
      <c r="AY773" s="328"/>
      <c r="AZ773" s="328"/>
      <c r="BA773" s="328"/>
      <c r="BB773" s="328"/>
      <c r="BC773" s="328"/>
      <c r="BD773" s="328"/>
      <c r="BE773" s="328"/>
      <c r="BF773" s="328"/>
      <c r="BG773" s="328"/>
      <c r="BH773" s="328"/>
      <c r="BI773" s="328"/>
      <c r="BJ773" s="328"/>
      <c r="BK773" s="328"/>
      <c r="BL773" s="328"/>
      <c r="BM773" s="328"/>
      <c r="BN773" s="328"/>
      <c r="BO773" s="328"/>
      <c r="BP773" s="328"/>
      <c r="BQ773" s="328"/>
      <c r="BR773" s="328"/>
      <c r="BS773" s="328"/>
      <c r="BT773" s="328"/>
      <c r="BU773" s="332"/>
      <c r="BV773" s="333"/>
      <c r="BW773" s="328"/>
      <c r="BX773" s="328"/>
      <c r="BY773" s="328"/>
      <c r="BZ773" s="328"/>
      <c r="CA773" s="328"/>
    </row>
    <row r="774" spans="1:79" ht="15.75" customHeight="1">
      <c r="A774" s="328"/>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8"/>
      <c r="AD774" s="328"/>
      <c r="AE774" s="328"/>
      <c r="AF774" s="328"/>
      <c r="AG774" s="328"/>
      <c r="AH774" s="328"/>
      <c r="AI774" s="328"/>
      <c r="AJ774" s="328"/>
      <c r="AK774" s="328"/>
      <c r="AL774" s="328"/>
      <c r="AM774" s="328"/>
      <c r="AN774" s="328"/>
      <c r="AO774" s="328"/>
      <c r="AP774" s="328"/>
      <c r="AQ774" s="328"/>
      <c r="AR774" s="328"/>
      <c r="AS774" s="328"/>
      <c r="AT774" s="328"/>
      <c r="AU774" s="328"/>
      <c r="AV774" s="328"/>
      <c r="AW774" s="328"/>
      <c r="AX774" s="328"/>
      <c r="AY774" s="328"/>
      <c r="AZ774" s="328"/>
      <c r="BA774" s="328"/>
      <c r="BB774" s="328"/>
      <c r="BC774" s="328"/>
      <c r="BD774" s="328"/>
      <c r="BE774" s="328"/>
      <c r="BF774" s="328"/>
      <c r="BG774" s="328"/>
      <c r="BH774" s="328"/>
      <c r="BI774" s="328"/>
      <c r="BJ774" s="328"/>
      <c r="BK774" s="328"/>
      <c r="BL774" s="328"/>
      <c r="BM774" s="328"/>
      <c r="BN774" s="328"/>
      <c r="BO774" s="328"/>
      <c r="BP774" s="328"/>
      <c r="BQ774" s="328"/>
      <c r="BR774" s="328"/>
      <c r="BS774" s="328"/>
      <c r="BT774" s="328"/>
      <c r="BU774" s="332"/>
      <c r="BV774" s="333"/>
      <c r="BW774" s="328"/>
      <c r="BX774" s="328"/>
      <c r="BY774" s="328"/>
      <c r="BZ774" s="328"/>
      <c r="CA774" s="328"/>
    </row>
    <row r="775" spans="1:79" ht="15.75" customHeight="1">
      <c r="A775" s="328"/>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328"/>
      <c r="AE775" s="328"/>
      <c r="AF775" s="328"/>
      <c r="AG775" s="328"/>
      <c r="AH775" s="328"/>
      <c r="AI775" s="328"/>
      <c r="AJ775" s="328"/>
      <c r="AK775" s="328"/>
      <c r="AL775" s="328"/>
      <c r="AM775" s="328"/>
      <c r="AN775" s="328"/>
      <c r="AO775" s="328"/>
      <c r="AP775" s="328"/>
      <c r="AQ775" s="328"/>
      <c r="AR775" s="328"/>
      <c r="AS775" s="328"/>
      <c r="AT775" s="328"/>
      <c r="AU775" s="328"/>
      <c r="AV775" s="328"/>
      <c r="AW775" s="328"/>
      <c r="AX775" s="328"/>
      <c r="AY775" s="328"/>
      <c r="AZ775" s="328"/>
      <c r="BA775" s="328"/>
      <c r="BB775" s="328"/>
      <c r="BC775" s="328"/>
      <c r="BD775" s="328"/>
      <c r="BE775" s="328"/>
      <c r="BF775" s="328"/>
      <c r="BG775" s="328"/>
      <c r="BH775" s="328"/>
      <c r="BI775" s="328"/>
      <c r="BJ775" s="328"/>
      <c r="BK775" s="328"/>
      <c r="BL775" s="328"/>
      <c r="BM775" s="328"/>
      <c r="BN775" s="328"/>
      <c r="BO775" s="328"/>
      <c r="BP775" s="328"/>
      <c r="BQ775" s="328"/>
      <c r="BR775" s="328"/>
      <c r="BS775" s="328"/>
      <c r="BT775" s="328"/>
      <c r="BU775" s="332"/>
      <c r="BV775" s="333"/>
      <c r="BW775" s="328"/>
      <c r="BX775" s="328"/>
      <c r="BY775" s="328"/>
      <c r="BZ775" s="328"/>
      <c r="CA775" s="328"/>
    </row>
    <row r="776" spans="1:79" ht="15.75" customHeight="1">
      <c r="A776" s="328"/>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c r="AA776" s="328"/>
      <c r="AB776" s="328"/>
      <c r="AC776" s="328"/>
      <c r="AD776" s="328"/>
      <c r="AE776" s="328"/>
      <c r="AF776" s="328"/>
      <c r="AG776" s="328"/>
      <c r="AH776" s="328"/>
      <c r="AI776" s="328"/>
      <c r="AJ776" s="328"/>
      <c r="AK776" s="328"/>
      <c r="AL776" s="328"/>
      <c r="AM776" s="328"/>
      <c r="AN776" s="328"/>
      <c r="AO776" s="328"/>
      <c r="AP776" s="328"/>
      <c r="AQ776" s="328"/>
      <c r="AR776" s="328"/>
      <c r="AS776" s="328"/>
      <c r="AT776" s="328"/>
      <c r="AU776" s="328"/>
      <c r="AV776" s="328"/>
      <c r="AW776" s="328"/>
      <c r="AX776" s="328"/>
      <c r="AY776" s="328"/>
      <c r="AZ776" s="328"/>
      <c r="BA776" s="328"/>
      <c r="BB776" s="328"/>
      <c r="BC776" s="328"/>
      <c r="BD776" s="328"/>
      <c r="BE776" s="328"/>
      <c r="BF776" s="328"/>
      <c r="BG776" s="328"/>
      <c r="BH776" s="328"/>
      <c r="BI776" s="328"/>
      <c r="BJ776" s="328"/>
      <c r="BK776" s="328"/>
      <c r="BL776" s="328"/>
      <c r="BM776" s="328"/>
      <c r="BN776" s="328"/>
      <c r="BO776" s="328"/>
      <c r="BP776" s="328"/>
      <c r="BQ776" s="328"/>
      <c r="BR776" s="328"/>
      <c r="BS776" s="328"/>
      <c r="BT776" s="328"/>
      <c r="BU776" s="332"/>
      <c r="BV776" s="333"/>
      <c r="BW776" s="328"/>
      <c r="BX776" s="328"/>
      <c r="BY776" s="328"/>
      <c r="BZ776" s="328"/>
      <c r="CA776" s="328"/>
    </row>
    <row r="777" spans="1:79" ht="15.75" customHeight="1">
      <c r="A777" s="328"/>
      <c r="B777" s="328"/>
      <c r="C777" s="328"/>
      <c r="D777" s="328"/>
      <c r="E777" s="328"/>
      <c r="F777" s="328"/>
      <c r="G777" s="328"/>
      <c r="H777" s="328"/>
      <c r="I777" s="328"/>
      <c r="J777" s="328"/>
      <c r="K777" s="328"/>
      <c r="L777" s="328"/>
      <c r="M777" s="328"/>
      <c r="N777" s="328"/>
      <c r="O777" s="328"/>
      <c r="P777" s="328"/>
      <c r="Q777" s="328"/>
      <c r="R777" s="328"/>
      <c r="S777" s="328"/>
      <c r="T777" s="328"/>
      <c r="U777" s="328"/>
      <c r="V777" s="328"/>
      <c r="W777" s="328"/>
      <c r="X777" s="328"/>
      <c r="Y777" s="328"/>
      <c r="Z777" s="328"/>
      <c r="AA777" s="328"/>
      <c r="AB777" s="328"/>
      <c r="AC777" s="328"/>
      <c r="AD777" s="328"/>
      <c r="AE777" s="328"/>
      <c r="AF777" s="328"/>
      <c r="AG777" s="328"/>
      <c r="AH777" s="328"/>
      <c r="AI777" s="328"/>
      <c r="AJ777" s="328"/>
      <c r="AK777" s="328"/>
      <c r="AL777" s="328"/>
      <c r="AM777" s="328"/>
      <c r="AN777" s="328"/>
      <c r="AO777" s="328"/>
      <c r="AP777" s="328"/>
      <c r="AQ777" s="328"/>
      <c r="AR777" s="328"/>
      <c r="AS777" s="328"/>
      <c r="AT777" s="328"/>
      <c r="AU777" s="328"/>
      <c r="AV777" s="328"/>
      <c r="AW777" s="328"/>
      <c r="AX777" s="328"/>
      <c r="AY777" s="328"/>
      <c r="AZ777" s="328"/>
      <c r="BA777" s="328"/>
      <c r="BB777" s="328"/>
      <c r="BC777" s="328"/>
      <c r="BD777" s="328"/>
      <c r="BE777" s="328"/>
      <c r="BF777" s="328"/>
      <c r="BG777" s="328"/>
      <c r="BH777" s="328"/>
      <c r="BI777" s="328"/>
      <c r="BJ777" s="328"/>
      <c r="BK777" s="328"/>
      <c r="BL777" s="328"/>
      <c r="BM777" s="328"/>
      <c r="BN777" s="328"/>
      <c r="BO777" s="328"/>
      <c r="BP777" s="328"/>
      <c r="BQ777" s="328"/>
      <c r="BR777" s="328"/>
      <c r="BS777" s="328"/>
      <c r="BT777" s="328"/>
      <c r="BU777" s="332"/>
      <c r="BV777" s="333"/>
      <c r="BW777" s="328"/>
      <c r="BX777" s="328"/>
      <c r="BY777" s="328"/>
      <c r="BZ777" s="328"/>
      <c r="CA777" s="328"/>
    </row>
    <row r="778" spans="1:79" ht="15.75" customHeight="1">
      <c r="A778" s="328"/>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328"/>
      <c r="AF778" s="328"/>
      <c r="AG778" s="328"/>
      <c r="AH778" s="328"/>
      <c r="AI778" s="328"/>
      <c r="AJ778" s="328"/>
      <c r="AK778" s="328"/>
      <c r="AL778" s="328"/>
      <c r="AM778" s="328"/>
      <c r="AN778" s="328"/>
      <c r="AO778" s="328"/>
      <c r="AP778" s="328"/>
      <c r="AQ778" s="328"/>
      <c r="AR778" s="328"/>
      <c r="AS778" s="328"/>
      <c r="AT778" s="328"/>
      <c r="AU778" s="328"/>
      <c r="AV778" s="328"/>
      <c r="AW778" s="328"/>
      <c r="AX778" s="328"/>
      <c r="AY778" s="328"/>
      <c r="AZ778" s="328"/>
      <c r="BA778" s="328"/>
      <c r="BB778" s="328"/>
      <c r="BC778" s="328"/>
      <c r="BD778" s="328"/>
      <c r="BE778" s="328"/>
      <c r="BF778" s="328"/>
      <c r="BG778" s="328"/>
      <c r="BH778" s="328"/>
      <c r="BI778" s="328"/>
      <c r="BJ778" s="328"/>
      <c r="BK778" s="328"/>
      <c r="BL778" s="328"/>
      <c r="BM778" s="328"/>
      <c r="BN778" s="328"/>
      <c r="BO778" s="328"/>
      <c r="BP778" s="328"/>
      <c r="BQ778" s="328"/>
      <c r="BR778" s="328"/>
      <c r="BS778" s="328"/>
      <c r="BT778" s="328"/>
      <c r="BU778" s="332"/>
      <c r="BV778" s="333"/>
      <c r="BW778" s="328"/>
      <c r="BX778" s="328"/>
      <c r="BY778" s="328"/>
      <c r="BZ778" s="328"/>
      <c r="CA778" s="328"/>
    </row>
    <row r="779" spans="1:79" ht="15.75" customHeight="1">
      <c r="A779" s="328"/>
      <c r="B779" s="328"/>
      <c r="C779" s="328"/>
      <c r="D779" s="328"/>
      <c r="E779" s="328"/>
      <c r="F779" s="328"/>
      <c r="G779" s="328"/>
      <c r="H779" s="328"/>
      <c r="I779" s="328"/>
      <c r="J779" s="328"/>
      <c r="K779" s="328"/>
      <c r="L779" s="328"/>
      <c r="M779" s="328"/>
      <c r="N779" s="328"/>
      <c r="O779" s="328"/>
      <c r="P779" s="328"/>
      <c r="Q779" s="328"/>
      <c r="R779" s="328"/>
      <c r="S779" s="328"/>
      <c r="T779" s="328"/>
      <c r="U779" s="328"/>
      <c r="V779" s="328"/>
      <c r="W779" s="328"/>
      <c r="X779" s="328"/>
      <c r="Y779" s="328"/>
      <c r="Z779" s="328"/>
      <c r="AA779" s="328"/>
      <c r="AB779" s="328"/>
      <c r="AC779" s="328"/>
      <c r="AD779" s="328"/>
      <c r="AE779" s="328"/>
      <c r="AF779" s="328"/>
      <c r="AG779" s="328"/>
      <c r="AH779" s="328"/>
      <c r="AI779" s="328"/>
      <c r="AJ779" s="328"/>
      <c r="AK779" s="328"/>
      <c r="AL779" s="328"/>
      <c r="AM779" s="328"/>
      <c r="AN779" s="328"/>
      <c r="AO779" s="328"/>
      <c r="AP779" s="328"/>
      <c r="AQ779" s="328"/>
      <c r="AR779" s="328"/>
      <c r="AS779" s="328"/>
      <c r="AT779" s="328"/>
      <c r="AU779" s="328"/>
      <c r="AV779" s="328"/>
      <c r="AW779" s="328"/>
      <c r="AX779" s="328"/>
      <c r="AY779" s="328"/>
      <c r="AZ779" s="328"/>
      <c r="BA779" s="328"/>
      <c r="BB779" s="328"/>
      <c r="BC779" s="328"/>
      <c r="BD779" s="328"/>
      <c r="BE779" s="328"/>
      <c r="BF779" s="328"/>
      <c r="BG779" s="328"/>
      <c r="BH779" s="328"/>
      <c r="BI779" s="328"/>
      <c r="BJ779" s="328"/>
      <c r="BK779" s="328"/>
      <c r="BL779" s="328"/>
      <c r="BM779" s="328"/>
      <c r="BN779" s="328"/>
      <c r="BO779" s="328"/>
      <c r="BP779" s="328"/>
      <c r="BQ779" s="328"/>
      <c r="BR779" s="328"/>
      <c r="BS779" s="328"/>
      <c r="BT779" s="328"/>
      <c r="BU779" s="332"/>
      <c r="BV779" s="333"/>
      <c r="BW779" s="328"/>
      <c r="BX779" s="328"/>
      <c r="BY779" s="328"/>
      <c r="BZ779" s="328"/>
      <c r="CA779" s="328"/>
    </row>
    <row r="780" spans="1:79" ht="15.75" customHeight="1">
      <c r="A780" s="328"/>
      <c r="B780" s="328"/>
      <c r="C780" s="328"/>
      <c r="D780" s="328"/>
      <c r="E780" s="328"/>
      <c r="F780" s="328"/>
      <c r="G780" s="328"/>
      <c r="H780" s="328"/>
      <c r="I780" s="328"/>
      <c r="J780" s="328"/>
      <c r="K780" s="328"/>
      <c r="L780" s="328"/>
      <c r="M780" s="328"/>
      <c r="N780" s="328"/>
      <c r="O780" s="328"/>
      <c r="P780" s="328"/>
      <c r="Q780" s="328"/>
      <c r="R780" s="328"/>
      <c r="S780" s="328"/>
      <c r="T780" s="328"/>
      <c r="U780" s="328"/>
      <c r="V780" s="328"/>
      <c r="W780" s="328"/>
      <c r="X780" s="328"/>
      <c r="Y780" s="328"/>
      <c r="Z780" s="328"/>
      <c r="AA780" s="328"/>
      <c r="AB780" s="328"/>
      <c r="AC780" s="328"/>
      <c r="AD780" s="328"/>
      <c r="AE780" s="328"/>
      <c r="AF780" s="328"/>
      <c r="AG780" s="328"/>
      <c r="AH780" s="328"/>
      <c r="AI780" s="328"/>
      <c r="AJ780" s="328"/>
      <c r="AK780" s="328"/>
      <c r="AL780" s="328"/>
      <c r="AM780" s="328"/>
      <c r="AN780" s="328"/>
      <c r="AO780" s="328"/>
      <c r="AP780" s="328"/>
      <c r="AQ780" s="328"/>
      <c r="AR780" s="328"/>
      <c r="AS780" s="328"/>
      <c r="AT780" s="328"/>
      <c r="AU780" s="328"/>
      <c r="AV780" s="328"/>
      <c r="AW780" s="328"/>
      <c r="AX780" s="328"/>
      <c r="AY780" s="328"/>
      <c r="AZ780" s="328"/>
      <c r="BA780" s="328"/>
      <c r="BB780" s="328"/>
      <c r="BC780" s="328"/>
      <c r="BD780" s="328"/>
      <c r="BE780" s="328"/>
      <c r="BF780" s="328"/>
      <c r="BG780" s="328"/>
      <c r="BH780" s="328"/>
      <c r="BI780" s="328"/>
      <c r="BJ780" s="328"/>
      <c r="BK780" s="328"/>
      <c r="BL780" s="328"/>
      <c r="BM780" s="328"/>
      <c r="BN780" s="328"/>
      <c r="BO780" s="328"/>
      <c r="BP780" s="328"/>
      <c r="BQ780" s="328"/>
      <c r="BR780" s="328"/>
      <c r="BS780" s="328"/>
      <c r="BT780" s="328"/>
      <c r="BU780" s="332"/>
      <c r="BV780" s="333"/>
      <c r="BW780" s="328"/>
      <c r="BX780" s="328"/>
      <c r="BY780" s="328"/>
      <c r="BZ780" s="328"/>
      <c r="CA780" s="328"/>
    </row>
    <row r="781" spans="1:79" ht="15.75" customHeight="1">
      <c r="A781" s="328"/>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c r="AA781" s="328"/>
      <c r="AB781" s="328"/>
      <c r="AC781" s="328"/>
      <c r="AD781" s="328"/>
      <c r="AE781" s="328"/>
      <c r="AF781" s="328"/>
      <c r="AG781" s="328"/>
      <c r="AH781" s="328"/>
      <c r="AI781" s="328"/>
      <c r="AJ781" s="328"/>
      <c r="AK781" s="328"/>
      <c r="AL781" s="328"/>
      <c r="AM781" s="328"/>
      <c r="AN781" s="328"/>
      <c r="AO781" s="328"/>
      <c r="AP781" s="328"/>
      <c r="AQ781" s="328"/>
      <c r="AR781" s="328"/>
      <c r="AS781" s="328"/>
      <c r="AT781" s="328"/>
      <c r="AU781" s="328"/>
      <c r="AV781" s="328"/>
      <c r="AW781" s="328"/>
      <c r="AX781" s="328"/>
      <c r="AY781" s="328"/>
      <c r="AZ781" s="328"/>
      <c r="BA781" s="328"/>
      <c r="BB781" s="328"/>
      <c r="BC781" s="328"/>
      <c r="BD781" s="328"/>
      <c r="BE781" s="328"/>
      <c r="BF781" s="328"/>
      <c r="BG781" s="328"/>
      <c r="BH781" s="328"/>
      <c r="BI781" s="328"/>
      <c r="BJ781" s="328"/>
      <c r="BK781" s="328"/>
      <c r="BL781" s="328"/>
      <c r="BM781" s="328"/>
      <c r="BN781" s="328"/>
      <c r="BO781" s="328"/>
      <c r="BP781" s="328"/>
      <c r="BQ781" s="328"/>
      <c r="BR781" s="328"/>
      <c r="BS781" s="328"/>
      <c r="BT781" s="328"/>
      <c r="BU781" s="332"/>
      <c r="BV781" s="333"/>
      <c r="BW781" s="328"/>
      <c r="BX781" s="328"/>
      <c r="BY781" s="328"/>
      <c r="BZ781" s="328"/>
      <c r="CA781" s="328"/>
    </row>
    <row r="782" spans="1:79" ht="15.75" customHeight="1">
      <c r="A782" s="328"/>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328"/>
      <c r="AE782" s="328"/>
      <c r="AF782" s="328"/>
      <c r="AG782" s="328"/>
      <c r="AH782" s="328"/>
      <c r="AI782" s="328"/>
      <c r="AJ782" s="328"/>
      <c r="AK782" s="328"/>
      <c r="AL782" s="328"/>
      <c r="AM782" s="328"/>
      <c r="AN782" s="328"/>
      <c r="AO782" s="328"/>
      <c r="AP782" s="328"/>
      <c r="AQ782" s="328"/>
      <c r="AR782" s="328"/>
      <c r="AS782" s="328"/>
      <c r="AT782" s="328"/>
      <c r="AU782" s="328"/>
      <c r="AV782" s="328"/>
      <c r="AW782" s="328"/>
      <c r="AX782" s="328"/>
      <c r="AY782" s="328"/>
      <c r="AZ782" s="328"/>
      <c r="BA782" s="328"/>
      <c r="BB782" s="328"/>
      <c r="BC782" s="328"/>
      <c r="BD782" s="328"/>
      <c r="BE782" s="328"/>
      <c r="BF782" s="328"/>
      <c r="BG782" s="328"/>
      <c r="BH782" s="328"/>
      <c r="BI782" s="328"/>
      <c r="BJ782" s="328"/>
      <c r="BK782" s="328"/>
      <c r="BL782" s="328"/>
      <c r="BM782" s="328"/>
      <c r="BN782" s="328"/>
      <c r="BO782" s="328"/>
      <c r="BP782" s="328"/>
      <c r="BQ782" s="328"/>
      <c r="BR782" s="328"/>
      <c r="BS782" s="328"/>
      <c r="BT782" s="328"/>
      <c r="BU782" s="332"/>
      <c r="BV782" s="333"/>
      <c r="BW782" s="328"/>
      <c r="BX782" s="328"/>
      <c r="BY782" s="328"/>
      <c r="BZ782" s="328"/>
      <c r="CA782" s="328"/>
    </row>
    <row r="783" spans="1:79" ht="15.75" customHeight="1">
      <c r="A783" s="328"/>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c r="AA783" s="328"/>
      <c r="AB783" s="328"/>
      <c r="AC783" s="328"/>
      <c r="AD783" s="328"/>
      <c r="AE783" s="328"/>
      <c r="AF783" s="328"/>
      <c r="AG783" s="328"/>
      <c r="AH783" s="328"/>
      <c r="AI783" s="328"/>
      <c r="AJ783" s="328"/>
      <c r="AK783" s="328"/>
      <c r="AL783" s="328"/>
      <c r="AM783" s="328"/>
      <c r="AN783" s="328"/>
      <c r="AO783" s="328"/>
      <c r="AP783" s="328"/>
      <c r="AQ783" s="328"/>
      <c r="AR783" s="328"/>
      <c r="AS783" s="328"/>
      <c r="AT783" s="328"/>
      <c r="AU783" s="328"/>
      <c r="AV783" s="328"/>
      <c r="AW783" s="328"/>
      <c r="AX783" s="328"/>
      <c r="AY783" s="328"/>
      <c r="AZ783" s="328"/>
      <c r="BA783" s="328"/>
      <c r="BB783" s="328"/>
      <c r="BC783" s="328"/>
      <c r="BD783" s="328"/>
      <c r="BE783" s="328"/>
      <c r="BF783" s="328"/>
      <c r="BG783" s="328"/>
      <c r="BH783" s="328"/>
      <c r="BI783" s="328"/>
      <c r="BJ783" s="328"/>
      <c r="BK783" s="328"/>
      <c r="BL783" s="328"/>
      <c r="BM783" s="328"/>
      <c r="BN783" s="328"/>
      <c r="BO783" s="328"/>
      <c r="BP783" s="328"/>
      <c r="BQ783" s="328"/>
      <c r="BR783" s="328"/>
      <c r="BS783" s="328"/>
      <c r="BT783" s="328"/>
      <c r="BU783" s="332"/>
      <c r="BV783" s="333"/>
      <c r="BW783" s="328"/>
      <c r="BX783" s="328"/>
      <c r="BY783" s="328"/>
      <c r="BZ783" s="328"/>
      <c r="CA783" s="328"/>
    </row>
    <row r="784" spans="1:79" ht="15.75" customHeight="1">
      <c r="A784" s="328"/>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8"/>
      <c r="AD784" s="328"/>
      <c r="AE784" s="328"/>
      <c r="AF784" s="328"/>
      <c r="AG784" s="328"/>
      <c r="AH784" s="328"/>
      <c r="AI784" s="328"/>
      <c r="AJ784" s="328"/>
      <c r="AK784" s="328"/>
      <c r="AL784" s="328"/>
      <c r="AM784" s="328"/>
      <c r="AN784" s="328"/>
      <c r="AO784" s="328"/>
      <c r="AP784" s="328"/>
      <c r="AQ784" s="328"/>
      <c r="AR784" s="328"/>
      <c r="AS784" s="328"/>
      <c r="AT784" s="328"/>
      <c r="AU784" s="328"/>
      <c r="AV784" s="328"/>
      <c r="AW784" s="328"/>
      <c r="AX784" s="328"/>
      <c r="AY784" s="328"/>
      <c r="AZ784" s="328"/>
      <c r="BA784" s="328"/>
      <c r="BB784" s="328"/>
      <c r="BC784" s="328"/>
      <c r="BD784" s="328"/>
      <c r="BE784" s="328"/>
      <c r="BF784" s="328"/>
      <c r="BG784" s="328"/>
      <c r="BH784" s="328"/>
      <c r="BI784" s="328"/>
      <c r="BJ784" s="328"/>
      <c r="BK784" s="328"/>
      <c r="BL784" s="328"/>
      <c r="BM784" s="328"/>
      <c r="BN784" s="328"/>
      <c r="BO784" s="328"/>
      <c r="BP784" s="328"/>
      <c r="BQ784" s="328"/>
      <c r="BR784" s="328"/>
      <c r="BS784" s="328"/>
      <c r="BT784" s="328"/>
      <c r="BU784" s="332"/>
      <c r="BV784" s="333"/>
      <c r="BW784" s="328"/>
      <c r="BX784" s="328"/>
      <c r="BY784" s="328"/>
      <c r="BZ784" s="328"/>
      <c r="CA784" s="328"/>
    </row>
    <row r="785" spans="1:79" ht="15.75" customHeight="1">
      <c r="A785" s="328"/>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328"/>
      <c r="AE785" s="328"/>
      <c r="AF785" s="328"/>
      <c r="AG785" s="328"/>
      <c r="AH785" s="328"/>
      <c r="AI785" s="328"/>
      <c r="AJ785" s="328"/>
      <c r="AK785" s="328"/>
      <c r="AL785" s="328"/>
      <c r="AM785" s="328"/>
      <c r="AN785" s="328"/>
      <c r="AO785" s="328"/>
      <c r="AP785" s="328"/>
      <c r="AQ785" s="328"/>
      <c r="AR785" s="328"/>
      <c r="AS785" s="328"/>
      <c r="AT785" s="328"/>
      <c r="AU785" s="328"/>
      <c r="AV785" s="328"/>
      <c r="AW785" s="328"/>
      <c r="AX785" s="328"/>
      <c r="AY785" s="328"/>
      <c r="AZ785" s="328"/>
      <c r="BA785" s="328"/>
      <c r="BB785" s="328"/>
      <c r="BC785" s="328"/>
      <c r="BD785" s="328"/>
      <c r="BE785" s="328"/>
      <c r="BF785" s="328"/>
      <c r="BG785" s="328"/>
      <c r="BH785" s="328"/>
      <c r="BI785" s="328"/>
      <c r="BJ785" s="328"/>
      <c r="BK785" s="328"/>
      <c r="BL785" s="328"/>
      <c r="BM785" s="328"/>
      <c r="BN785" s="328"/>
      <c r="BO785" s="328"/>
      <c r="BP785" s="328"/>
      <c r="BQ785" s="328"/>
      <c r="BR785" s="328"/>
      <c r="BS785" s="328"/>
      <c r="BT785" s="328"/>
      <c r="BU785" s="332"/>
      <c r="BV785" s="333"/>
      <c r="BW785" s="328"/>
      <c r="BX785" s="328"/>
      <c r="BY785" s="328"/>
      <c r="BZ785" s="328"/>
      <c r="CA785" s="328"/>
    </row>
    <row r="786" spans="1:79" ht="15.75" customHeight="1">
      <c r="A786" s="328"/>
      <c r="B786" s="328"/>
      <c r="C786" s="328"/>
      <c r="D786" s="328"/>
      <c r="E786" s="328"/>
      <c r="F786" s="328"/>
      <c r="G786" s="328"/>
      <c r="H786" s="328"/>
      <c r="I786" s="328"/>
      <c r="J786" s="328"/>
      <c r="K786" s="328"/>
      <c r="L786" s="328"/>
      <c r="M786" s="328"/>
      <c r="N786" s="328"/>
      <c r="O786" s="328"/>
      <c r="P786" s="328"/>
      <c r="Q786" s="328"/>
      <c r="R786" s="328"/>
      <c r="S786" s="328"/>
      <c r="T786" s="328"/>
      <c r="U786" s="328"/>
      <c r="V786" s="328"/>
      <c r="W786" s="328"/>
      <c r="X786" s="328"/>
      <c r="Y786" s="328"/>
      <c r="Z786" s="328"/>
      <c r="AA786" s="328"/>
      <c r="AB786" s="328"/>
      <c r="AC786" s="328"/>
      <c r="AD786" s="328"/>
      <c r="AE786" s="328"/>
      <c r="AF786" s="328"/>
      <c r="AG786" s="328"/>
      <c r="AH786" s="328"/>
      <c r="AI786" s="328"/>
      <c r="AJ786" s="328"/>
      <c r="AK786" s="328"/>
      <c r="AL786" s="328"/>
      <c r="AM786" s="328"/>
      <c r="AN786" s="328"/>
      <c r="AO786" s="328"/>
      <c r="AP786" s="328"/>
      <c r="AQ786" s="328"/>
      <c r="AR786" s="328"/>
      <c r="AS786" s="328"/>
      <c r="AT786" s="328"/>
      <c r="AU786" s="328"/>
      <c r="AV786" s="328"/>
      <c r="AW786" s="328"/>
      <c r="AX786" s="328"/>
      <c r="AY786" s="328"/>
      <c r="AZ786" s="328"/>
      <c r="BA786" s="328"/>
      <c r="BB786" s="328"/>
      <c r="BC786" s="328"/>
      <c r="BD786" s="328"/>
      <c r="BE786" s="328"/>
      <c r="BF786" s="328"/>
      <c r="BG786" s="328"/>
      <c r="BH786" s="328"/>
      <c r="BI786" s="328"/>
      <c r="BJ786" s="328"/>
      <c r="BK786" s="328"/>
      <c r="BL786" s="328"/>
      <c r="BM786" s="328"/>
      <c r="BN786" s="328"/>
      <c r="BO786" s="328"/>
      <c r="BP786" s="328"/>
      <c r="BQ786" s="328"/>
      <c r="BR786" s="328"/>
      <c r="BS786" s="328"/>
      <c r="BT786" s="328"/>
      <c r="BU786" s="332"/>
      <c r="BV786" s="333"/>
      <c r="BW786" s="328"/>
      <c r="BX786" s="328"/>
      <c r="BY786" s="328"/>
      <c r="BZ786" s="328"/>
      <c r="CA786" s="328"/>
    </row>
    <row r="787" spans="1:79" ht="15.75" customHeight="1">
      <c r="A787" s="328"/>
      <c r="B787" s="328"/>
      <c r="C787" s="328"/>
      <c r="D787" s="328"/>
      <c r="E787" s="328"/>
      <c r="F787" s="328"/>
      <c r="G787" s="328"/>
      <c r="H787" s="328"/>
      <c r="I787" s="328"/>
      <c r="J787" s="328"/>
      <c r="K787" s="328"/>
      <c r="L787" s="328"/>
      <c r="M787" s="328"/>
      <c r="N787" s="328"/>
      <c r="O787" s="328"/>
      <c r="P787" s="328"/>
      <c r="Q787" s="328"/>
      <c r="R787" s="328"/>
      <c r="S787" s="328"/>
      <c r="T787" s="328"/>
      <c r="U787" s="328"/>
      <c r="V787" s="328"/>
      <c r="W787" s="328"/>
      <c r="X787" s="328"/>
      <c r="Y787" s="328"/>
      <c r="Z787" s="328"/>
      <c r="AA787" s="328"/>
      <c r="AB787" s="328"/>
      <c r="AC787" s="328"/>
      <c r="AD787" s="328"/>
      <c r="AE787" s="328"/>
      <c r="AF787" s="328"/>
      <c r="AG787" s="328"/>
      <c r="AH787" s="328"/>
      <c r="AI787" s="328"/>
      <c r="AJ787" s="328"/>
      <c r="AK787" s="328"/>
      <c r="AL787" s="328"/>
      <c r="AM787" s="328"/>
      <c r="AN787" s="328"/>
      <c r="AO787" s="328"/>
      <c r="AP787" s="328"/>
      <c r="AQ787" s="328"/>
      <c r="AR787" s="328"/>
      <c r="AS787" s="328"/>
      <c r="AT787" s="328"/>
      <c r="AU787" s="328"/>
      <c r="AV787" s="328"/>
      <c r="AW787" s="328"/>
      <c r="AX787" s="328"/>
      <c r="AY787" s="328"/>
      <c r="AZ787" s="328"/>
      <c r="BA787" s="328"/>
      <c r="BB787" s="328"/>
      <c r="BC787" s="328"/>
      <c r="BD787" s="328"/>
      <c r="BE787" s="328"/>
      <c r="BF787" s="328"/>
      <c r="BG787" s="328"/>
      <c r="BH787" s="328"/>
      <c r="BI787" s="328"/>
      <c r="BJ787" s="328"/>
      <c r="BK787" s="328"/>
      <c r="BL787" s="328"/>
      <c r="BM787" s="328"/>
      <c r="BN787" s="328"/>
      <c r="BO787" s="328"/>
      <c r="BP787" s="328"/>
      <c r="BQ787" s="328"/>
      <c r="BR787" s="328"/>
      <c r="BS787" s="328"/>
      <c r="BT787" s="328"/>
      <c r="BU787" s="332"/>
      <c r="BV787" s="333"/>
      <c r="BW787" s="328"/>
      <c r="BX787" s="328"/>
      <c r="BY787" s="328"/>
      <c r="BZ787" s="328"/>
      <c r="CA787" s="328"/>
    </row>
    <row r="788" spans="1:79" ht="15.75" customHeight="1">
      <c r="A788" s="328"/>
      <c r="B788" s="328"/>
      <c r="C788" s="328"/>
      <c r="D788" s="328"/>
      <c r="E788" s="328"/>
      <c r="F788" s="328"/>
      <c r="G788" s="328"/>
      <c r="H788" s="328"/>
      <c r="I788" s="328"/>
      <c r="J788" s="328"/>
      <c r="K788" s="328"/>
      <c r="L788" s="328"/>
      <c r="M788" s="328"/>
      <c r="N788" s="328"/>
      <c r="O788" s="328"/>
      <c r="P788" s="328"/>
      <c r="Q788" s="328"/>
      <c r="R788" s="328"/>
      <c r="S788" s="328"/>
      <c r="T788" s="328"/>
      <c r="U788" s="328"/>
      <c r="V788" s="328"/>
      <c r="W788" s="328"/>
      <c r="X788" s="328"/>
      <c r="Y788" s="328"/>
      <c r="Z788" s="328"/>
      <c r="AA788" s="328"/>
      <c r="AB788" s="328"/>
      <c r="AC788" s="328"/>
      <c r="AD788" s="328"/>
      <c r="AE788" s="328"/>
      <c r="AF788" s="328"/>
      <c r="AG788" s="328"/>
      <c r="AH788" s="328"/>
      <c r="AI788" s="328"/>
      <c r="AJ788" s="328"/>
      <c r="AK788" s="328"/>
      <c r="AL788" s="328"/>
      <c r="AM788" s="328"/>
      <c r="AN788" s="328"/>
      <c r="AO788" s="328"/>
      <c r="AP788" s="328"/>
      <c r="AQ788" s="328"/>
      <c r="AR788" s="328"/>
      <c r="AS788" s="328"/>
      <c r="AT788" s="328"/>
      <c r="AU788" s="328"/>
      <c r="AV788" s="328"/>
      <c r="AW788" s="328"/>
      <c r="AX788" s="328"/>
      <c r="AY788" s="328"/>
      <c r="AZ788" s="328"/>
      <c r="BA788" s="328"/>
      <c r="BB788" s="328"/>
      <c r="BC788" s="328"/>
      <c r="BD788" s="328"/>
      <c r="BE788" s="328"/>
      <c r="BF788" s="328"/>
      <c r="BG788" s="328"/>
      <c r="BH788" s="328"/>
      <c r="BI788" s="328"/>
      <c r="BJ788" s="328"/>
      <c r="BK788" s="328"/>
      <c r="BL788" s="328"/>
      <c r="BM788" s="328"/>
      <c r="BN788" s="328"/>
      <c r="BO788" s="328"/>
      <c r="BP788" s="328"/>
      <c r="BQ788" s="328"/>
      <c r="BR788" s="328"/>
      <c r="BS788" s="328"/>
      <c r="BT788" s="328"/>
      <c r="BU788" s="332"/>
      <c r="BV788" s="333"/>
      <c r="BW788" s="328"/>
      <c r="BX788" s="328"/>
      <c r="BY788" s="328"/>
      <c r="BZ788" s="328"/>
      <c r="CA788" s="328"/>
    </row>
    <row r="789" spans="1:79" ht="15.75" customHeight="1">
      <c r="A789" s="328"/>
      <c r="B789" s="328"/>
      <c r="C789" s="328"/>
      <c r="D789" s="328"/>
      <c r="E789" s="328"/>
      <c r="F789" s="328"/>
      <c r="G789" s="328"/>
      <c r="H789" s="328"/>
      <c r="I789" s="328"/>
      <c r="J789" s="328"/>
      <c r="K789" s="328"/>
      <c r="L789" s="328"/>
      <c r="M789" s="328"/>
      <c r="N789" s="328"/>
      <c r="O789" s="328"/>
      <c r="P789" s="328"/>
      <c r="Q789" s="328"/>
      <c r="R789" s="328"/>
      <c r="S789" s="328"/>
      <c r="T789" s="328"/>
      <c r="U789" s="328"/>
      <c r="V789" s="328"/>
      <c r="W789" s="328"/>
      <c r="X789" s="328"/>
      <c r="Y789" s="328"/>
      <c r="Z789" s="328"/>
      <c r="AA789" s="328"/>
      <c r="AB789" s="328"/>
      <c r="AC789" s="328"/>
      <c r="AD789" s="328"/>
      <c r="AE789" s="328"/>
      <c r="AF789" s="328"/>
      <c r="AG789" s="328"/>
      <c r="AH789" s="328"/>
      <c r="AI789" s="328"/>
      <c r="AJ789" s="328"/>
      <c r="AK789" s="328"/>
      <c r="AL789" s="328"/>
      <c r="AM789" s="328"/>
      <c r="AN789" s="328"/>
      <c r="AO789" s="328"/>
      <c r="AP789" s="328"/>
      <c r="AQ789" s="328"/>
      <c r="AR789" s="328"/>
      <c r="AS789" s="328"/>
      <c r="AT789" s="328"/>
      <c r="AU789" s="328"/>
      <c r="AV789" s="328"/>
      <c r="AW789" s="328"/>
      <c r="AX789" s="328"/>
      <c r="AY789" s="328"/>
      <c r="AZ789" s="328"/>
      <c r="BA789" s="328"/>
      <c r="BB789" s="328"/>
      <c r="BC789" s="328"/>
      <c r="BD789" s="328"/>
      <c r="BE789" s="328"/>
      <c r="BF789" s="328"/>
      <c r="BG789" s="328"/>
      <c r="BH789" s="328"/>
      <c r="BI789" s="328"/>
      <c r="BJ789" s="328"/>
      <c r="BK789" s="328"/>
      <c r="BL789" s="328"/>
      <c r="BM789" s="328"/>
      <c r="BN789" s="328"/>
      <c r="BO789" s="328"/>
      <c r="BP789" s="328"/>
      <c r="BQ789" s="328"/>
      <c r="BR789" s="328"/>
      <c r="BS789" s="328"/>
      <c r="BT789" s="328"/>
      <c r="BU789" s="332"/>
      <c r="BV789" s="333"/>
      <c r="BW789" s="328"/>
      <c r="BX789" s="328"/>
      <c r="BY789" s="328"/>
      <c r="BZ789" s="328"/>
      <c r="CA789" s="328"/>
    </row>
    <row r="790" spans="1:79" ht="15.75" customHeight="1">
      <c r="A790" s="328"/>
      <c r="B790" s="328"/>
      <c r="C790" s="328"/>
      <c r="D790" s="328"/>
      <c r="E790" s="328"/>
      <c r="F790" s="328"/>
      <c r="G790" s="328"/>
      <c r="H790" s="328"/>
      <c r="I790" s="328"/>
      <c r="J790" s="328"/>
      <c r="K790" s="328"/>
      <c r="L790" s="328"/>
      <c r="M790" s="328"/>
      <c r="N790" s="328"/>
      <c r="O790" s="328"/>
      <c r="P790" s="328"/>
      <c r="Q790" s="328"/>
      <c r="R790" s="328"/>
      <c r="S790" s="328"/>
      <c r="T790" s="328"/>
      <c r="U790" s="328"/>
      <c r="V790" s="328"/>
      <c r="W790" s="328"/>
      <c r="X790" s="328"/>
      <c r="Y790" s="328"/>
      <c r="Z790" s="328"/>
      <c r="AA790" s="328"/>
      <c r="AB790" s="328"/>
      <c r="AC790" s="328"/>
      <c r="AD790" s="328"/>
      <c r="AE790" s="328"/>
      <c r="AF790" s="328"/>
      <c r="AG790" s="328"/>
      <c r="AH790" s="328"/>
      <c r="AI790" s="328"/>
      <c r="AJ790" s="328"/>
      <c r="AK790" s="328"/>
      <c r="AL790" s="328"/>
      <c r="AM790" s="328"/>
      <c r="AN790" s="328"/>
      <c r="AO790" s="328"/>
      <c r="AP790" s="328"/>
      <c r="AQ790" s="328"/>
      <c r="AR790" s="328"/>
      <c r="AS790" s="328"/>
      <c r="AT790" s="328"/>
      <c r="AU790" s="328"/>
      <c r="AV790" s="328"/>
      <c r="AW790" s="328"/>
      <c r="AX790" s="328"/>
      <c r="AY790" s="328"/>
      <c r="AZ790" s="328"/>
      <c r="BA790" s="328"/>
      <c r="BB790" s="328"/>
      <c r="BC790" s="328"/>
      <c r="BD790" s="328"/>
      <c r="BE790" s="328"/>
      <c r="BF790" s="328"/>
      <c r="BG790" s="328"/>
      <c r="BH790" s="328"/>
      <c r="BI790" s="328"/>
      <c r="BJ790" s="328"/>
      <c r="BK790" s="328"/>
      <c r="BL790" s="328"/>
      <c r="BM790" s="328"/>
      <c r="BN790" s="328"/>
      <c r="BO790" s="328"/>
      <c r="BP790" s="328"/>
      <c r="BQ790" s="328"/>
      <c r="BR790" s="328"/>
      <c r="BS790" s="328"/>
      <c r="BT790" s="328"/>
      <c r="BU790" s="332"/>
      <c r="BV790" s="333"/>
      <c r="BW790" s="328"/>
      <c r="BX790" s="328"/>
      <c r="BY790" s="328"/>
      <c r="BZ790" s="328"/>
      <c r="CA790" s="328"/>
    </row>
    <row r="791" spans="1:79" ht="15.75" customHeight="1">
      <c r="A791" s="328"/>
      <c r="B791" s="328"/>
      <c r="C791" s="328"/>
      <c r="D791" s="328"/>
      <c r="E791" s="328"/>
      <c r="F791" s="328"/>
      <c r="G791" s="328"/>
      <c r="H791" s="328"/>
      <c r="I791" s="328"/>
      <c r="J791" s="328"/>
      <c r="K791" s="328"/>
      <c r="L791" s="328"/>
      <c r="M791" s="328"/>
      <c r="N791" s="328"/>
      <c r="O791" s="328"/>
      <c r="P791" s="328"/>
      <c r="Q791" s="328"/>
      <c r="R791" s="328"/>
      <c r="S791" s="328"/>
      <c r="T791" s="328"/>
      <c r="U791" s="328"/>
      <c r="V791" s="328"/>
      <c r="W791" s="328"/>
      <c r="X791" s="328"/>
      <c r="Y791" s="328"/>
      <c r="Z791" s="328"/>
      <c r="AA791" s="328"/>
      <c r="AB791" s="328"/>
      <c r="AC791" s="328"/>
      <c r="AD791" s="328"/>
      <c r="AE791" s="328"/>
      <c r="AF791" s="328"/>
      <c r="AG791" s="328"/>
      <c r="AH791" s="328"/>
      <c r="AI791" s="328"/>
      <c r="AJ791" s="328"/>
      <c r="AK791" s="328"/>
      <c r="AL791" s="328"/>
      <c r="AM791" s="328"/>
      <c r="AN791" s="328"/>
      <c r="AO791" s="328"/>
      <c r="AP791" s="328"/>
      <c r="AQ791" s="328"/>
      <c r="AR791" s="328"/>
      <c r="AS791" s="328"/>
      <c r="AT791" s="328"/>
      <c r="AU791" s="328"/>
      <c r="AV791" s="328"/>
      <c r="AW791" s="328"/>
      <c r="AX791" s="328"/>
      <c r="AY791" s="328"/>
      <c r="AZ791" s="328"/>
      <c r="BA791" s="328"/>
      <c r="BB791" s="328"/>
      <c r="BC791" s="328"/>
      <c r="BD791" s="328"/>
      <c r="BE791" s="328"/>
      <c r="BF791" s="328"/>
      <c r="BG791" s="328"/>
      <c r="BH791" s="328"/>
      <c r="BI791" s="328"/>
      <c r="BJ791" s="328"/>
      <c r="BK791" s="328"/>
      <c r="BL791" s="328"/>
      <c r="BM791" s="328"/>
      <c r="BN791" s="328"/>
      <c r="BO791" s="328"/>
      <c r="BP791" s="328"/>
      <c r="BQ791" s="328"/>
      <c r="BR791" s="328"/>
      <c r="BS791" s="328"/>
      <c r="BT791" s="328"/>
      <c r="BU791" s="332"/>
      <c r="BV791" s="333"/>
      <c r="BW791" s="328"/>
      <c r="BX791" s="328"/>
      <c r="BY791" s="328"/>
      <c r="BZ791" s="328"/>
      <c r="CA791" s="328"/>
    </row>
    <row r="792" spans="1:79" ht="15.75" customHeight="1">
      <c r="A792" s="328"/>
      <c r="B792" s="328"/>
      <c r="C792" s="328"/>
      <c r="D792" s="328"/>
      <c r="E792" s="328"/>
      <c r="F792" s="328"/>
      <c r="G792" s="328"/>
      <c r="H792" s="328"/>
      <c r="I792" s="328"/>
      <c r="J792" s="328"/>
      <c r="K792" s="328"/>
      <c r="L792" s="328"/>
      <c r="M792" s="328"/>
      <c r="N792" s="328"/>
      <c r="O792" s="328"/>
      <c r="P792" s="328"/>
      <c r="Q792" s="328"/>
      <c r="R792" s="328"/>
      <c r="S792" s="328"/>
      <c r="T792" s="328"/>
      <c r="U792" s="328"/>
      <c r="V792" s="328"/>
      <c r="W792" s="328"/>
      <c r="X792" s="328"/>
      <c r="Y792" s="328"/>
      <c r="Z792" s="328"/>
      <c r="AA792" s="328"/>
      <c r="AB792" s="328"/>
      <c r="AC792" s="328"/>
      <c r="AD792" s="328"/>
      <c r="AE792" s="328"/>
      <c r="AF792" s="328"/>
      <c r="AG792" s="328"/>
      <c r="AH792" s="328"/>
      <c r="AI792" s="328"/>
      <c r="AJ792" s="328"/>
      <c r="AK792" s="328"/>
      <c r="AL792" s="328"/>
      <c r="AM792" s="328"/>
      <c r="AN792" s="328"/>
      <c r="AO792" s="328"/>
      <c r="AP792" s="328"/>
      <c r="AQ792" s="328"/>
      <c r="AR792" s="328"/>
      <c r="AS792" s="328"/>
      <c r="AT792" s="328"/>
      <c r="AU792" s="328"/>
      <c r="AV792" s="328"/>
      <c r="AW792" s="328"/>
      <c r="AX792" s="328"/>
      <c r="AY792" s="328"/>
      <c r="AZ792" s="328"/>
      <c r="BA792" s="328"/>
      <c r="BB792" s="328"/>
      <c r="BC792" s="328"/>
      <c r="BD792" s="328"/>
      <c r="BE792" s="328"/>
      <c r="BF792" s="328"/>
      <c r="BG792" s="328"/>
      <c r="BH792" s="328"/>
      <c r="BI792" s="328"/>
      <c r="BJ792" s="328"/>
      <c r="BK792" s="328"/>
      <c r="BL792" s="328"/>
      <c r="BM792" s="328"/>
      <c r="BN792" s="328"/>
      <c r="BO792" s="328"/>
      <c r="BP792" s="328"/>
      <c r="BQ792" s="328"/>
      <c r="BR792" s="328"/>
      <c r="BS792" s="328"/>
      <c r="BT792" s="328"/>
      <c r="BU792" s="332"/>
      <c r="BV792" s="333"/>
      <c r="BW792" s="328"/>
      <c r="BX792" s="328"/>
      <c r="BY792" s="328"/>
      <c r="BZ792" s="328"/>
      <c r="CA792" s="328"/>
    </row>
    <row r="793" spans="1:79" ht="15.75" customHeight="1">
      <c r="A793" s="328"/>
      <c r="B793" s="328"/>
      <c r="C793" s="328"/>
      <c r="D793" s="328"/>
      <c r="E793" s="328"/>
      <c r="F793" s="328"/>
      <c r="G793" s="328"/>
      <c r="H793" s="328"/>
      <c r="I793" s="328"/>
      <c r="J793" s="328"/>
      <c r="K793" s="328"/>
      <c r="L793" s="328"/>
      <c r="M793" s="328"/>
      <c r="N793" s="328"/>
      <c r="O793" s="328"/>
      <c r="P793" s="328"/>
      <c r="Q793" s="328"/>
      <c r="R793" s="328"/>
      <c r="S793" s="328"/>
      <c r="T793" s="328"/>
      <c r="U793" s="328"/>
      <c r="V793" s="328"/>
      <c r="W793" s="328"/>
      <c r="X793" s="328"/>
      <c r="Y793" s="328"/>
      <c r="Z793" s="328"/>
      <c r="AA793" s="328"/>
      <c r="AB793" s="328"/>
      <c r="AC793" s="328"/>
      <c r="AD793" s="328"/>
      <c r="AE793" s="328"/>
      <c r="AF793" s="328"/>
      <c r="AG793" s="328"/>
      <c r="AH793" s="328"/>
      <c r="AI793" s="328"/>
      <c r="AJ793" s="328"/>
      <c r="AK793" s="328"/>
      <c r="AL793" s="328"/>
      <c r="AM793" s="328"/>
      <c r="AN793" s="328"/>
      <c r="AO793" s="328"/>
      <c r="AP793" s="328"/>
      <c r="AQ793" s="328"/>
      <c r="AR793" s="328"/>
      <c r="AS793" s="328"/>
      <c r="AT793" s="328"/>
      <c r="AU793" s="328"/>
      <c r="AV793" s="328"/>
      <c r="AW793" s="328"/>
      <c r="AX793" s="328"/>
      <c r="AY793" s="328"/>
      <c r="AZ793" s="328"/>
      <c r="BA793" s="328"/>
      <c r="BB793" s="328"/>
      <c r="BC793" s="328"/>
      <c r="BD793" s="328"/>
      <c r="BE793" s="328"/>
      <c r="BF793" s="328"/>
      <c r="BG793" s="328"/>
      <c r="BH793" s="328"/>
      <c r="BI793" s="328"/>
      <c r="BJ793" s="328"/>
      <c r="BK793" s="328"/>
      <c r="BL793" s="328"/>
      <c r="BM793" s="328"/>
      <c r="BN793" s="328"/>
      <c r="BO793" s="328"/>
      <c r="BP793" s="328"/>
      <c r="BQ793" s="328"/>
      <c r="BR793" s="328"/>
      <c r="BS793" s="328"/>
      <c r="BT793" s="328"/>
      <c r="BU793" s="332"/>
      <c r="BV793" s="333"/>
      <c r="BW793" s="328"/>
      <c r="BX793" s="328"/>
      <c r="BY793" s="328"/>
      <c r="BZ793" s="328"/>
      <c r="CA793" s="328"/>
    </row>
    <row r="794" spans="1:79" ht="15.75" customHeight="1">
      <c r="A794" s="328"/>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c r="AA794" s="328"/>
      <c r="AB794" s="328"/>
      <c r="AC794" s="328"/>
      <c r="AD794" s="328"/>
      <c r="AE794" s="328"/>
      <c r="AF794" s="328"/>
      <c r="AG794" s="328"/>
      <c r="AH794" s="328"/>
      <c r="AI794" s="328"/>
      <c r="AJ794" s="328"/>
      <c r="AK794" s="328"/>
      <c r="AL794" s="328"/>
      <c r="AM794" s="328"/>
      <c r="AN794" s="328"/>
      <c r="AO794" s="328"/>
      <c r="AP794" s="328"/>
      <c r="AQ794" s="328"/>
      <c r="AR794" s="328"/>
      <c r="AS794" s="328"/>
      <c r="AT794" s="328"/>
      <c r="AU794" s="328"/>
      <c r="AV794" s="328"/>
      <c r="AW794" s="328"/>
      <c r="AX794" s="328"/>
      <c r="AY794" s="328"/>
      <c r="AZ794" s="328"/>
      <c r="BA794" s="328"/>
      <c r="BB794" s="328"/>
      <c r="BC794" s="328"/>
      <c r="BD794" s="328"/>
      <c r="BE794" s="328"/>
      <c r="BF794" s="328"/>
      <c r="BG794" s="328"/>
      <c r="BH794" s="328"/>
      <c r="BI794" s="328"/>
      <c r="BJ794" s="328"/>
      <c r="BK794" s="328"/>
      <c r="BL794" s="328"/>
      <c r="BM794" s="328"/>
      <c r="BN794" s="328"/>
      <c r="BO794" s="328"/>
      <c r="BP794" s="328"/>
      <c r="BQ794" s="328"/>
      <c r="BR794" s="328"/>
      <c r="BS794" s="328"/>
      <c r="BT794" s="328"/>
      <c r="BU794" s="332"/>
      <c r="BV794" s="333"/>
      <c r="BW794" s="328"/>
      <c r="BX794" s="328"/>
      <c r="BY794" s="328"/>
      <c r="BZ794" s="328"/>
      <c r="CA794" s="328"/>
    </row>
    <row r="795" spans="1:79" ht="15.75" customHeight="1">
      <c r="A795" s="328"/>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328"/>
      <c r="AF795" s="328"/>
      <c r="AG795" s="328"/>
      <c r="AH795" s="328"/>
      <c r="AI795" s="328"/>
      <c r="AJ795" s="328"/>
      <c r="AK795" s="328"/>
      <c r="AL795" s="328"/>
      <c r="AM795" s="328"/>
      <c r="AN795" s="328"/>
      <c r="AO795" s="328"/>
      <c r="AP795" s="328"/>
      <c r="AQ795" s="328"/>
      <c r="AR795" s="328"/>
      <c r="AS795" s="328"/>
      <c r="AT795" s="328"/>
      <c r="AU795" s="328"/>
      <c r="AV795" s="328"/>
      <c r="AW795" s="328"/>
      <c r="AX795" s="328"/>
      <c r="AY795" s="328"/>
      <c r="AZ795" s="328"/>
      <c r="BA795" s="328"/>
      <c r="BB795" s="328"/>
      <c r="BC795" s="328"/>
      <c r="BD795" s="328"/>
      <c r="BE795" s="328"/>
      <c r="BF795" s="328"/>
      <c r="BG795" s="328"/>
      <c r="BH795" s="328"/>
      <c r="BI795" s="328"/>
      <c r="BJ795" s="328"/>
      <c r="BK795" s="328"/>
      <c r="BL795" s="328"/>
      <c r="BM795" s="328"/>
      <c r="BN795" s="328"/>
      <c r="BO795" s="328"/>
      <c r="BP795" s="328"/>
      <c r="BQ795" s="328"/>
      <c r="BR795" s="328"/>
      <c r="BS795" s="328"/>
      <c r="BT795" s="328"/>
      <c r="BU795" s="332"/>
      <c r="BV795" s="333"/>
      <c r="BW795" s="328"/>
      <c r="BX795" s="328"/>
      <c r="BY795" s="328"/>
      <c r="BZ795" s="328"/>
      <c r="CA795" s="328"/>
    </row>
    <row r="796" spans="1:79" ht="15.75" customHeight="1">
      <c r="A796" s="328"/>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c r="AA796" s="328"/>
      <c r="AB796" s="328"/>
      <c r="AC796" s="328"/>
      <c r="AD796" s="328"/>
      <c r="AE796" s="328"/>
      <c r="AF796" s="328"/>
      <c r="AG796" s="328"/>
      <c r="AH796" s="328"/>
      <c r="AI796" s="328"/>
      <c r="AJ796" s="328"/>
      <c r="AK796" s="328"/>
      <c r="AL796" s="328"/>
      <c r="AM796" s="328"/>
      <c r="AN796" s="328"/>
      <c r="AO796" s="328"/>
      <c r="AP796" s="328"/>
      <c r="AQ796" s="328"/>
      <c r="AR796" s="328"/>
      <c r="AS796" s="328"/>
      <c r="AT796" s="328"/>
      <c r="AU796" s="328"/>
      <c r="AV796" s="328"/>
      <c r="AW796" s="328"/>
      <c r="AX796" s="328"/>
      <c r="AY796" s="328"/>
      <c r="AZ796" s="328"/>
      <c r="BA796" s="328"/>
      <c r="BB796" s="328"/>
      <c r="BC796" s="328"/>
      <c r="BD796" s="328"/>
      <c r="BE796" s="328"/>
      <c r="BF796" s="328"/>
      <c r="BG796" s="328"/>
      <c r="BH796" s="328"/>
      <c r="BI796" s="328"/>
      <c r="BJ796" s="328"/>
      <c r="BK796" s="328"/>
      <c r="BL796" s="328"/>
      <c r="BM796" s="328"/>
      <c r="BN796" s="328"/>
      <c r="BO796" s="328"/>
      <c r="BP796" s="328"/>
      <c r="BQ796" s="328"/>
      <c r="BR796" s="328"/>
      <c r="BS796" s="328"/>
      <c r="BT796" s="328"/>
      <c r="BU796" s="332"/>
      <c r="BV796" s="333"/>
      <c r="BW796" s="328"/>
      <c r="BX796" s="328"/>
      <c r="BY796" s="328"/>
      <c r="BZ796" s="328"/>
      <c r="CA796" s="328"/>
    </row>
    <row r="797" spans="1:79" ht="15.75" customHeight="1">
      <c r="A797" s="328"/>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c r="AA797" s="328"/>
      <c r="AB797" s="328"/>
      <c r="AC797" s="328"/>
      <c r="AD797" s="328"/>
      <c r="AE797" s="328"/>
      <c r="AF797" s="328"/>
      <c r="AG797" s="328"/>
      <c r="AH797" s="328"/>
      <c r="AI797" s="328"/>
      <c r="AJ797" s="328"/>
      <c r="AK797" s="328"/>
      <c r="AL797" s="328"/>
      <c r="AM797" s="328"/>
      <c r="AN797" s="328"/>
      <c r="AO797" s="328"/>
      <c r="AP797" s="328"/>
      <c r="AQ797" s="328"/>
      <c r="AR797" s="328"/>
      <c r="AS797" s="328"/>
      <c r="AT797" s="328"/>
      <c r="AU797" s="328"/>
      <c r="AV797" s="328"/>
      <c r="AW797" s="328"/>
      <c r="AX797" s="328"/>
      <c r="AY797" s="328"/>
      <c r="AZ797" s="328"/>
      <c r="BA797" s="328"/>
      <c r="BB797" s="328"/>
      <c r="BC797" s="328"/>
      <c r="BD797" s="328"/>
      <c r="BE797" s="328"/>
      <c r="BF797" s="328"/>
      <c r="BG797" s="328"/>
      <c r="BH797" s="328"/>
      <c r="BI797" s="328"/>
      <c r="BJ797" s="328"/>
      <c r="BK797" s="328"/>
      <c r="BL797" s="328"/>
      <c r="BM797" s="328"/>
      <c r="BN797" s="328"/>
      <c r="BO797" s="328"/>
      <c r="BP797" s="328"/>
      <c r="BQ797" s="328"/>
      <c r="BR797" s="328"/>
      <c r="BS797" s="328"/>
      <c r="BT797" s="328"/>
      <c r="BU797" s="332"/>
      <c r="BV797" s="333"/>
      <c r="BW797" s="328"/>
      <c r="BX797" s="328"/>
      <c r="BY797" s="328"/>
      <c r="BZ797" s="328"/>
      <c r="CA797" s="328"/>
    </row>
    <row r="798" spans="1:79" ht="15.75" customHeight="1">
      <c r="A798" s="328"/>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8"/>
      <c r="AD798" s="328"/>
      <c r="AE798" s="328"/>
      <c r="AF798" s="328"/>
      <c r="AG798" s="328"/>
      <c r="AH798" s="328"/>
      <c r="AI798" s="328"/>
      <c r="AJ798" s="328"/>
      <c r="AK798" s="328"/>
      <c r="AL798" s="328"/>
      <c r="AM798" s="328"/>
      <c r="AN798" s="328"/>
      <c r="AO798" s="328"/>
      <c r="AP798" s="328"/>
      <c r="AQ798" s="328"/>
      <c r="AR798" s="328"/>
      <c r="AS798" s="328"/>
      <c r="AT798" s="328"/>
      <c r="AU798" s="328"/>
      <c r="AV798" s="328"/>
      <c r="AW798" s="328"/>
      <c r="AX798" s="328"/>
      <c r="AY798" s="328"/>
      <c r="AZ798" s="328"/>
      <c r="BA798" s="328"/>
      <c r="BB798" s="328"/>
      <c r="BC798" s="328"/>
      <c r="BD798" s="328"/>
      <c r="BE798" s="328"/>
      <c r="BF798" s="328"/>
      <c r="BG798" s="328"/>
      <c r="BH798" s="328"/>
      <c r="BI798" s="328"/>
      <c r="BJ798" s="328"/>
      <c r="BK798" s="328"/>
      <c r="BL798" s="328"/>
      <c r="BM798" s="328"/>
      <c r="BN798" s="328"/>
      <c r="BO798" s="328"/>
      <c r="BP798" s="328"/>
      <c r="BQ798" s="328"/>
      <c r="BR798" s="328"/>
      <c r="BS798" s="328"/>
      <c r="BT798" s="328"/>
      <c r="BU798" s="332"/>
      <c r="BV798" s="333"/>
      <c r="BW798" s="328"/>
      <c r="BX798" s="328"/>
      <c r="BY798" s="328"/>
      <c r="BZ798" s="328"/>
      <c r="CA798" s="328"/>
    </row>
    <row r="799" spans="1:79" ht="15.75" customHeight="1">
      <c r="A799" s="328"/>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c r="AA799" s="328"/>
      <c r="AB799" s="328"/>
      <c r="AC799" s="328"/>
      <c r="AD799" s="328"/>
      <c r="AE799" s="328"/>
      <c r="AF799" s="328"/>
      <c r="AG799" s="328"/>
      <c r="AH799" s="328"/>
      <c r="AI799" s="328"/>
      <c r="AJ799" s="328"/>
      <c r="AK799" s="328"/>
      <c r="AL799" s="328"/>
      <c r="AM799" s="328"/>
      <c r="AN799" s="328"/>
      <c r="AO799" s="328"/>
      <c r="AP799" s="328"/>
      <c r="AQ799" s="328"/>
      <c r="AR799" s="328"/>
      <c r="AS799" s="328"/>
      <c r="AT799" s="328"/>
      <c r="AU799" s="328"/>
      <c r="AV799" s="328"/>
      <c r="AW799" s="328"/>
      <c r="AX799" s="328"/>
      <c r="AY799" s="328"/>
      <c r="AZ799" s="328"/>
      <c r="BA799" s="328"/>
      <c r="BB799" s="328"/>
      <c r="BC799" s="328"/>
      <c r="BD799" s="328"/>
      <c r="BE799" s="328"/>
      <c r="BF799" s="328"/>
      <c r="BG799" s="328"/>
      <c r="BH799" s="328"/>
      <c r="BI799" s="328"/>
      <c r="BJ799" s="328"/>
      <c r="BK799" s="328"/>
      <c r="BL799" s="328"/>
      <c r="BM799" s="328"/>
      <c r="BN799" s="328"/>
      <c r="BO799" s="328"/>
      <c r="BP799" s="328"/>
      <c r="BQ799" s="328"/>
      <c r="BR799" s="328"/>
      <c r="BS799" s="328"/>
      <c r="BT799" s="328"/>
      <c r="BU799" s="332"/>
      <c r="BV799" s="333"/>
      <c r="BW799" s="328"/>
      <c r="BX799" s="328"/>
      <c r="BY799" s="328"/>
      <c r="BZ799" s="328"/>
      <c r="CA799" s="328"/>
    </row>
    <row r="800" spans="1:79" ht="15.75" customHeight="1">
      <c r="A800" s="328"/>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c r="AA800" s="328"/>
      <c r="AB800" s="328"/>
      <c r="AC800" s="328"/>
      <c r="AD800" s="328"/>
      <c r="AE800" s="328"/>
      <c r="AF800" s="328"/>
      <c r="AG800" s="328"/>
      <c r="AH800" s="328"/>
      <c r="AI800" s="328"/>
      <c r="AJ800" s="328"/>
      <c r="AK800" s="328"/>
      <c r="AL800" s="328"/>
      <c r="AM800" s="328"/>
      <c r="AN800" s="328"/>
      <c r="AO800" s="328"/>
      <c r="AP800" s="328"/>
      <c r="AQ800" s="328"/>
      <c r="AR800" s="328"/>
      <c r="AS800" s="328"/>
      <c r="AT800" s="328"/>
      <c r="AU800" s="328"/>
      <c r="AV800" s="328"/>
      <c r="AW800" s="328"/>
      <c r="AX800" s="328"/>
      <c r="AY800" s="328"/>
      <c r="AZ800" s="328"/>
      <c r="BA800" s="328"/>
      <c r="BB800" s="328"/>
      <c r="BC800" s="328"/>
      <c r="BD800" s="328"/>
      <c r="BE800" s="328"/>
      <c r="BF800" s="328"/>
      <c r="BG800" s="328"/>
      <c r="BH800" s="328"/>
      <c r="BI800" s="328"/>
      <c r="BJ800" s="328"/>
      <c r="BK800" s="328"/>
      <c r="BL800" s="328"/>
      <c r="BM800" s="328"/>
      <c r="BN800" s="328"/>
      <c r="BO800" s="328"/>
      <c r="BP800" s="328"/>
      <c r="BQ800" s="328"/>
      <c r="BR800" s="328"/>
      <c r="BS800" s="328"/>
      <c r="BT800" s="328"/>
      <c r="BU800" s="332"/>
      <c r="BV800" s="333"/>
      <c r="BW800" s="328"/>
      <c r="BX800" s="328"/>
      <c r="BY800" s="328"/>
      <c r="BZ800" s="328"/>
      <c r="CA800" s="328"/>
    </row>
    <row r="801" spans="1:79" ht="15.75" customHeight="1">
      <c r="A801" s="328"/>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c r="AA801" s="328"/>
      <c r="AB801" s="328"/>
      <c r="AC801" s="328"/>
      <c r="AD801" s="328"/>
      <c r="AE801" s="328"/>
      <c r="AF801" s="328"/>
      <c r="AG801" s="328"/>
      <c r="AH801" s="328"/>
      <c r="AI801" s="328"/>
      <c r="AJ801" s="328"/>
      <c r="AK801" s="328"/>
      <c r="AL801" s="328"/>
      <c r="AM801" s="328"/>
      <c r="AN801" s="328"/>
      <c r="AO801" s="328"/>
      <c r="AP801" s="328"/>
      <c r="AQ801" s="328"/>
      <c r="AR801" s="328"/>
      <c r="AS801" s="328"/>
      <c r="AT801" s="328"/>
      <c r="AU801" s="328"/>
      <c r="AV801" s="328"/>
      <c r="AW801" s="328"/>
      <c r="AX801" s="328"/>
      <c r="AY801" s="328"/>
      <c r="AZ801" s="328"/>
      <c r="BA801" s="328"/>
      <c r="BB801" s="328"/>
      <c r="BC801" s="328"/>
      <c r="BD801" s="328"/>
      <c r="BE801" s="328"/>
      <c r="BF801" s="328"/>
      <c r="BG801" s="328"/>
      <c r="BH801" s="328"/>
      <c r="BI801" s="328"/>
      <c r="BJ801" s="328"/>
      <c r="BK801" s="328"/>
      <c r="BL801" s="328"/>
      <c r="BM801" s="328"/>
      <c r="BN801" s="328"/>
      <c r="BO801" s="328"/>
      <c r="BP801" s="328"/>
      <c r="BQ801" s="328"/>
      <c r="BR801" s="328"/>
      <c r="BS801" s="328"/>
      <c r="BT801" s="328"/>
      <c r="BU801" s="332"/>
      <c r="BV801" s="333"/>
      <c r="BW801" s="328"/>
      <c r="BX801" s="328"/>
      <c r="BY801" s="328"/>
      <c r="BZ801" s="328"/>
      <c r="CA801" s="328"/>
    </row>
    <row r="802" spans="1:79" ht="15.75" customHeight="1">
      <c r="A802" s="328"/>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c r="AA802" s="328"/>
      <c r="AB802" s="328"/>
      <c r="AC802" s="328"/>
      <c r="AD802" s="328"/>
      <c r="AE802" s="328"/>
      <c r="AF802" s="328"/>
      <c r="AG802" s="328"/>
      <c r="AH802" s="328"/>
      <c r="AI802" s="328"/>
      <c r="AJ802" s="328"/>
      <c r="AK802" s="328"/>
      <c r="AL802" s="328"/>
      <c r="AM802" s="328"/>
      <c r="AN802" s="328"/>
      <c r="AO802" s="328"/>
      <c r="AP802" s="328"/>
      <c r="AQ802" s="328"/>
      <c r="AR802" s="328"/>
      <c r="AS802" s="328"/>
      <c r="AT802" s="328"/>
      <c r="AU802" s="328"/>
      <c r="AV802" s="328"/>
      <c r="AW802" s="328"/>
      <c r="AX802" s="328"/>
      <c r="AY802" s="328"/>
      <c r="AZ802" s="328"/>
      <c r="BA802" s="328"/>
      <c r="BB802" s="328"/>
      <c r="BC802" s="328"/>
      <c r="BD802" s="328"/>
      <c r="BE802" s="328"/>
      <c r="BF802" s="328"/>
      <c r="BG802" s="328"/>
      <c r="BH802" s="328"/>
      <c r="BI802" s="328"/>
      <c r="BJ802" s="328"/>
      <c r="BK802" s="328"/>
      <c r="BL802" s="328"/>
      <c r="BM802" s="328"/>
      <c r="BN802" s="328"/>
      <c r="BO802" s="328"/>
      <c r="BP802" s="328"/>
      <c r="BQ802" s="328"/>
      <c r="BR802" s="328"/>
      <c r="BS802" s="328"/>
      <c r="BT802" s="328"/>
      <c r="BU802" s="332"/>
      <c r="BV802" s="333"/>
      <c r="BW802" s="328"/>
      <c r="BX802" s="328"/>
      <c r="BY802" s="328"/>
      <c r="BZ802" s="328"/>
      <c r="CA802" s="328"/>
    </row>
    <row r="803" spans="1:79" ht="15.75" customHeight="1">
      <c r="A803" s="328"/>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8"/>
      <c r="AD803" s="328"/>
      <c r="AE803" s="328"/>
      <c r="AF803" s="328"/>
      <c r="AG803" s="328"/>
      <c r="AH803" s="328"/>
      <c r="AI803" s="328"/>
      <c r="AJ803" s="328"/>
      <c r="AK803" s="328"/>
      <c r="AL803" s="328"/>
      <c r="AM803" s="328"/>
      <c r="AN803" s="328"/>
      <c r="AO803" s="328"/>
      <c r="AP803" s="328"/>
      <c r="AQ803" s="328"/>
      <c r="AR803" s="328"/>
      <c r="AS803" s="328"/>
      <c r="AT803" s="328"/>
      <c r="AU803" s="328"/>
      <c r="AV803" s="328"/>
      <c r="AW803" s="328"/>
      <c r="AX803" s="328"/>
      <c r="AY803" s="328"/>
      <c r="AZ803" s="328"/>
      <c r="BA803" s="328"/>
      <c r="BB803" s="328"/>
      <c r="BC803" s="328"/>
      <c r="BD803" s="328"/>
      <c r="BE803" s="328"/>
      <c r="BF803" s="328"/>
      <c r="BG803" s="328"/>
      <c r="BH803" s="328"/>
      <c r="BI803" s="328"/>
      <c r="BJ803" s="328"/>
      <c r="BK803" s="328"/>
      <c r="BL803" s="328"/>
      <c r="BM803" s="328"/>
      <c r="BN803" s="328"/>
      <c r="BO803" s="328"/>
      <c r="BP803" s="328"/>
      <c r="BQ803" s="328"/>
      <c r="BR803" s="328"/>
      <c r="BS803" s="328"/>
      <c r="BT803" s="328"/>
      <c r="BU803" s="332"/>
      <c r="BV803" s="333"/>
      <c r="BW803" s="328"/>
      <c r="BX803" s="328"/>
      <c r="BY803" s="328"/>
      <c r="BZ803" s="328"/>
      <c r="CA803" s="328"/>
    </row>
    <row r="804" spans="1:79" ht="15.75" customHeight="1">
      <c r="A804" s="328"/>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328"/>
      <c r="AF804" s="328"/>
      <c r="AG804" s="328"/>
      <c r="AH804" s="328"/>
      <c r="AI804" s="328"/>
      <c r="AJ804" s="328"/>
      <c r="AK804" s="328"/>
      <c r="AL804" s="328"/>
      <c r="AM804" s="328"/>
      <c r="AN804" s="328"/>
      <c r="AO804" s="328"/>
      <c r="AP804" s="328"/>
      <c r="AQ804" s="328"/>
      <c r="AR804" s="328"/>
      <c r="AS804" s="328"/>
      <c r="AT804" s="328"/>
      <c r="AU804" s="328"/>
      <c r="AV804" s="328"/>
      <c r="AW804" s="328"/>
      <c r="AX804" s="328"/>
      <c r="AY804" s="328"/>
      <c r="AZ804" s="328"/>
      <c r="BA804" s="328"/>
      <c r="BB804" s="328"/>
      <c r="BC804" s="328"/>
      <c r="BD804" s="328"/>
      <c r="BE804" s="328"/>
      <c r="BF804" s="328"/>
      <c r="BG804" s="328"/>
      <c r="BH804" s="328"/>
      <c r="BI804" s="328"/>
      <c r="BJ804" s="328"/>
      <c r="BK804" s="328"/>
      <c r="BL804" s="328"/>
      <c r="BM804" s="328"/>
      <c r="BN804" s="328"/>
      <c r="BO804" s="328"/>
      <c r="BP804" s="328"/>
      <c r="BQ804" s="328"/>
      <c r="BR804" s="328"/>
      <c r="BS804" s="328"/>
      <c r="BT804" s="328"/>
      <c r="BU804" s="332"/>
      <c r="BV804" s="333"/>
      <c r="BW804" s="328"/>
      <c r="BX804" s="328"/>
      <c r="BY804" s="328"/>
      <c r="BZ804" s="328"/>
      <c r="CA804" s="328"/>
    </row>
    <row r="805" spans="1:79" ht="15.75" customHeight="1">
      <c r="A805" s="328"/>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c r="AA805" s="328"/>
      <c r="AB805" s="328"/>
      <c r="AC805" s="328"/>
      <c r="AD805" s="328"/>
      <c r="AE805" s="328"/>
      <c r="AF805" s="328"/>
      <c r="AG805" s="328"/>
      <c r="AH805" s="328"/>
      <c r="AI805" s="328"/>
      <c r="AJ805" s="328"/>
      <c r="AK805" s="328"/>
      <c r="AL805" s="328"/>
      <c r="AM805" s="328"/>
      <c r="AN805" s="328"/>
      <c r="AO805" s="328"/>
      <c r="AP805" s="328"/>
      <c r="AQ805" s="328"/>
      <c r="AR805" s="328"/>
      <c r="AS805" s="328"/>
      <c r="AT805" s="328"/>
      <c r="AU805" s="328"/>
      <c r="AV805" s="328"/>
      <c r="AW805" s="328"/>
      <c r="AX805" s="328"/>
      <c r="AY805" s="328"/>
      <c r="AZ805" s="328"/>
      <c r="BA805" s="328"/>
      <c r="BB805" s="328"/>
      <c r="BC805" s="328"/>
      <c r="BD805" s="328"/>
      <c r="BE805" s="328"/>
      <c r="BF805" s="328"/>
      <c r="BG805" s="328"/>
      <c r="BH805" s="328"/>
      <c r="BI805" s="328"/>
      <c r="BJ805" s="328"/>
      <c r="BK805" s="328"/>
      <c r="BL805" s="328"/>
      <c r="BM805" s="328"/>
      <c r="BN805" s="328"/>
      <c r="BO805" s="328"/>
      <c r="BP805" s="328"/>
      <c r="BQ805" s="328"/>
      <c r="BR805" s="328"/>
      <c r="BS805" s="328"/>
      <c r="BT805" s="328"/>
      <c r="BU805" s="332"/>
      <c r="BV805" s="333"/>
      <c r="BW805" s="328"/>
      <c r="BX805" s="328"/>
      <c r="BY805" s="328"/>
      <c r="BZ805" s="328"/>
      <c r="CA805" s="328"/>
    </row>
    <row r="806" spans="1:79" ht="15.75" customHeight="1">
      <c r="A806" s="328"/>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c r="AA806" s="328"/>
      <c r="AB806" s="328"/>
      <c r="AC806" s="328"/>
      <c r="AD806" s="328"/>
      <c r="AE806" s="328"/>
      <c r="AF806" s="328"/>
      <c r="AG806" s="328"/>
      <c r="AH806" s="328"/>
      <c r="AI806" s="328"/>
      <c r="AJ806" s="328"/>
      <c r="AK806" s="328"/>
      <c r="AL806" s="328"/>
      <c r="AM806" s="328"/>
      <c r="AN806" s="328"/>
      <c r="AO806" s="328"/>
      <c r="AP806" s="328"/>
      <c r="AQ806" s="328"/>
      <c r="AR806" s="328"/>
      <c r="AS806" s="328"/>
      <c r="AT806" s="328"/>
      <c r="AU806" s="328"/>
      <c r="AV806" s="328"/>
      <c r="AW806" s="328"/>
      <c r="AX806" s="328"/>
      <c r="AY806" s="328"/>
      <c r="AZ806" s="328"/>
      <c r="BA806" s="328"/>
      <c r="BB806" s="328"/>
      <c r="BC806" s="328"/>
      <c r="BD806" s="328"/>
      <c r="BE806" s="328"/>
      <c r="BF806" s="328"/>
      <c r="BG806" s="328"/>
      <c r="BH806" s="328"/>
      <c r="BI806" s="328"/>
      <c r="BJ806" s="328"/>
      <c r="BK806" s="328"/>
      <c r="BL806" s="328"/>
      <c r="BM806" s="328"/>
      <c r="BN806" s="328"/>
      <c r="BO806" s="328"/>
      <c r="BP806" s="328"/>
      <c r="BQ806" s="328"/>
      <c r="BR806" s="328"/>
      <c r="BS806" s="328"/>
      <c r="BT806" s="328"/>
      <c r="BU806" s="332"/>
      <c r="BV806" s="333"/>
      <c r="BW806" s="328"/>
      <c r="BX806" s="328"/>
      <c r="BY806" s="328"/>
      <c r="BZ806" s="328"/>
      <c r="CA806" s="328"/>
    </row>
    <row r="807" spans="1:79" ht="15.75" customHeight="1">
      <c r="A807" s="328"/>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c r="AA807" s="328"/>
      <c r="AB807" s="328"/>
      <c r="AC807" s="328"/>
      <c r="AD807" s="328"/>
      <c r="AE807" s="328"/>
      <c r="AF807" s="328"/>
      <c r="AG807" s="328"/>
      <c r="AH807" s="328"/>
      <c r="AI807" s="328"/>
      <c r="AJ807" s="328"/>
      <c r="AK807" s="328"/>
      <c r="AL807" s="328"/>
      <c r="AM807" s="328"/>
      <c r="AN807" s="328"/>
      <c r="AO807" s="328"/>
      <c r="AP807" s="328"/>
      <c r="AQ807" s="328"/>
      <c r="AR807" s="328"/>
      <c r="AS807" s="328"/>
      <c r="AT807" s="328"/>
      <c r="AU807" s="328"/>
      <c r="AV807" s="328"/>
      <c r="AW807" s="328"/>
      <c r="AX807" s="328"/>
      <c r="AY807" s="328"/>
      <c r="AZ807" s="328"/>
      <c r="BA807" s="328"/>
      <c r="BB807" s="328"/>
      <c r="BC807" s="328"/>
      <c r="BD807" s="328"/>
      <c r="BE807" s="328"/>
      <c r="BF807" s="328"/>
      <c r="BG807" s="328"/>
      <c r="BH807" s="328"/>
      <c r="BI807" s="328"/>
      <c r="BJ807" s="328"/>
      <c r="BK807" s="328"/>
      <c r="BL807" s="328"/>
      <c r="BM807" s="328"/>
      <c r="BN807" s="328"/>
      <c r="BO807" s="328"/>
      <c r="BP807" s="328"/>
      <c r="BQ807" s="328"/>
      <c r="BR807" s="328"/>
      <c r="BS807" s="328"/>
      <c r="BT807" s="328"/>
      <c r="BU807" s="332"/>
      <c r="BV807" s="333"/>
      <c r="BW807" s="328"/>
      <c r="BX807" s="328"/>
      <c r="BY807" s="328"/>
      <c r="BZ807" s="328"/>
      <c r="CA807" s="328"/>
    </row>
    <row r="808" spans="1:79" ht="15.75" customHeight="1">
      <c r="A808" s="328"/>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328"/>
      <c r="AE808" s="328"/>
      <c r="AF808" s="328"/>
      <c r="AG808" s="328"/>
      <c r="AH808" s="328"/>
      <c r="AI808" s="328"/>
      <c r="AJ808" s="328"/>
      <c r="AK808" s="328"/>
      <c r="AL808" s="328"/>
      <c r="AM808" s="328"/>
      <c r="AN808" s="328"/>
      <c r="AO808" s="328"/>
      <c r="AP808" s="328"/>
      <c r="AQ808" s="328"/>
      <c r="AR808" s="328"/>
      <c r="AS808" s="328"/>
      <c r="AT808" s="328"/>
      <c r="AU808" s="328"/>
      <c r="AV808" s="328"/>
      <c r="AW808" s="328"/>
      <c r="AX808" s="328"/>
      <c r="AY808" s="328"/>
      <c r="AZ808" s="328"/>
      <c r="BA808" s="328"/>
      <c r="BB808" s="328"/>
      <c r="BC808" s="328"/>
      <c r="BD808" s="328"/>
      <c r="BE808" s="328"/>
      <c r="BF808" s="328"/>
      <c r="BG808" s="328"/>
      <c r="BH808" s="328"/>
      <c r="BI808" s="328"/>
      <c r="BJ808" s="328"/>
      <c r="BK808" s="328"/>
      <c r="BL808" s="328"/>
      <c r="BM808" s="328"/>
      <c r="BN808" s="328"/>
      <c r="BO808" s="328"/>
      <c r="BP808" s="328"/>
      <c r="BQ808" s="328"/>
      <c r="BR808" s="328"/>
      <c r="BS808" s="328"/>
      <c r="BT808" s="328"/>
      <c r="BU808" s="332"/>
      <c r="BV808" s="333"/>
      <c r="BW808" s="328"/>
      <c r="BX808" s="328"/>
      <c r="BY808" s="328"/>
      <c r="BZ808" s="328"/>
      <c r="CA808" s="328"/>
    </row>
    <row r="809" spans="1:79" ht="15.75" customHeight="1">
      <c r="A809" s="328"/>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c r="AA809" s="328"/>
      <c r="AB809" s="328"/>
      <c r="AC809" s="328"/>
      <c r="AD809" s="328"/>
      <c r="AE809" s="328"/>
      <c r="AF809" s="328"/>
      <c r="AG809" s="328"/>
      <c r="AH809" s="328"/>
      <c r="AI809" s="328"/>
      <c r="AJ809" s="328"/>
      <c r="AK809" s="328"/>
      <c r="AL809" s="328"/>
      <c r="AM809" s="328"/>
      <c r="AN809" s="328"/>
      <c r="AO809" s="328"/>
      <c r="AP809" s="328"/>
      <c r="AQ809" s="328"/>
      <c r="AR809" s="328"/>
      <c r="AS809" s="328"/>
      <c r="AT809" s="328"/>
      <c r="AU809" s="328"/>
      <c r="AV809" s="328"/>
      <c r="AW809" s="328"/>
      <c r="AX809" s="328"/>
      <c r="AY809" s="328"/>
      <c r="AZ809" s="328"/>
      <c r="BA809" s="328"/>
      <c r="BB809" s="328"/>
      <c r="BC809" s="328"/>
      <c r="BD809" s="328"/>
      <c r="BE809" s="328"/>
      <c r="BF809" s="328"/>
      <c r="BG809" s="328"/>
      <c r="BH809" s="328"/>
      <c r="BI809" s="328"/>
      <c r="BJ809" s="328"/>
      <c r="BK809" s="328"/>
      <c r="BL809" s="328"/>
      <c r="BM809" s="328"/>
      <c r="BN809" s="328"/>
      <c r="BO809" s="328"/>
      <c r="BP809" s="328"/>
      <c r="BQ809" s="328"/>
      <c r="BR809" s="328"/>
      <c r="BS809" s="328"/>
      <c r="BT809" s="328"/>
      <c r="BU809" s="332"/>
      <c r="BV809" s="333"/>
      <c r="BW809" s="328"/>
      <c r="BX809" s="328"/>
      <c r="BY809" s="328"/>
      <c r="BZ809" s="328"/>
      <c r="CA809" s="328"/>
    </row>
    <row r="810" spans="1:79" ht="15.75" customHeight="1">
      <c r="A810" s="328"/>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8"/>
      <c r="AD810" s="328"/>
      <c r="AE810" s="328"/>
      <c r="AF810" s="328"/>
      <c r="AG810" s="328"/>
      <c r="AH810" s="328"/>
      <c r="AI810" s="328"/>
      <c r="AJ810" s="328"/>
      <c r="AK810" s="328"/>
      <c r="AL810" s="328"/>
      <c r="AM810" s="328"/>
      <c r="AN810" s="328"/>
      <c r="AO810" s="328"/>
      <c r="AP810" s="328"/>
      <c r="AQ810" s="328"/>
      <c r="AR810" s="328"/>
      <c r="AS810" s="328"/>
      <c r="AT810" s="328"/>
      <c r="AU810" s="328"/>
      <c r="AV810" s="328"/>
      <c r="AW810" s="328"/>
      <c r="AX810" s="328"/>
      <c r="AY810" s="328"/>
      <c r="AZ810" s="328"/>
      <c r="BA810" s="328"/>
      <c r="BB810" s="328"/>
      <c r="BC810" s="328"/>
      <c r="BD810" s="328"/>
      <c r="BE810" s="328"/>
      <c r="BF810" s="328"/>
      <c r="BG810" s="328"/>
      <c r="BH810" s="328"/>
      <c r="BI810" s="328"/>
      <c r="BJ810" s="328"/>
      <c r="BK810" s="328"/>
      <c r="BL810" s="328"/>
      <c r="BM810" s="328"/>
      <c r="BN810" s="328"/>
      <c r="BO810" s="328"/>
      <c r="BP810" s="328"/>
      <c r="BQ810" s="328"/>
      <c r="BR810" s="328"/>
      <c r="BS810" s="328"/>
      <c r="BT810" s="328"/>
      <c r="BU810" s="332"/>
      <c r="BV810" s="333"/>
      <c r="BW810" s="328"/>
      <c r="BX810" s="328"/>
      <c r="BY810" s="328"/>
      <c r="BZ810" s="328"/>
      <c r="CA810" s="328"/>
    </row>
    <row r="811" spans="1:79" ht="15.75" customHeight="1">
      <c r="A811" s="328"/>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328"/>
      <c r="AE811" s="328"/>
      <c r="AF811" s="328"/>
      <c r="AG811" s="328"/>
      <c r="AH811" s="328"/>
      <c r="AI811" s="328"/>
      <c r="AJ811" s="328"/>
      <c r="AK811" s="328"/>
      <c r="AL811" s="328"/>
      <c r="AM811" s="328"/>
      <c r="AN811" s="328"/>
      <c r="AO811" s="328"/>
      <c r="AP811" s="328"/>
      <c r="AQ811" s="328"/>
      <c r="AR811" s="328"/>
      <c r="AS811" s="328"/>
      <c r="AT811" s="328"/>
      <c r="AU811" s="328"/>
      <c r="AV811" s="328"/>
      <c r="AW811" s="328"/>
      <c r="AX811" s="328"/>
      <c r="AY811" s="328"/>
      <c r="AZ811" s="328"/>
      <c r="BA811" s="328"/>
      <c r="BB811" s="328"/>
      <c r="BC811" s="328"/>
      <c r="BD811" s="328"/>
      <c r="BE811" s="328"/>
      <c r="BF811" s="328"/>
      <c r="BG811" s="328"/>
      <c r="BH811" s="328"/>
      <c r="BI811" s="328"/>
      <c r="BJ811" s="328"/>
      <c r="BK811" s="328"/>
      <c r="BL811" s="328"/>
      <c r="BM811" s="328"/>
      <c r="BN811" s="328"/>
      <c r="BO811" s="328"/>
      <c r="BP811" s="328"/>
      <c r="BQ811" s="328"/>
      <c r="BR811" s="328"/>
      <c r="BS811" s="328"/>
      <c r="BT811" s="328"/>
      <c r="BU811" s="332"/>
      <c r="BV811" s="333"/>
      <c r="BW811" s="328"/>
      <c r="BX811" s="328"/>
      <c r="BY811" s="328"/>
      <c r="BZ811" s="328"/>
      <c r="CA811" s="328"/>
    </row>
    <row r="812" spans="1:79" ht="15.75" customHeight="1">
      <c r="A812" s="328"/>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8"/>
      <c r="AD812" s="328"/>
      <c r="AE812" s="328"/>
      <c r="AF812" s="328"/>
      <c r="AG812" s="328"/>
      <c r="AH812" s="328"/>
      <c r="AI812" s="328"/>
      <c r="AJ812" s="328"/>
      <c r="AK812" s="328"/>
      <c r="AL812" s="328"/>
      <c r="AM812" s="328"/>
      <c r="AN812" s="328"/>
      <c r="AO812" s="328"/>
      <c r="AP812" s="328"/>
      <c r="AQ812" s="328"/>
      <c r="AR812" s="328"/>
      <c r="AS812" s="328"/>
      <c r="AT812" s="328"/>
      <c r="AU812" s="328"/>
      <c r="AV812" s="328"/>
      <c r="AW812" s="328"/>
      <c r="AX812" s="328"/>
      <c r="AY812" s="328"/>
      <c r="AZ812" s="328"/>
      <c r="BA812" s="328"/>
      <c r="BB812" s="328"/>
      <c r="BC812" s="328"/>
      <c r="BD812" s="328"/>
      <c r="BE812" s="328"/>
      <c r="BF812" s="328"/>
      <c r="BG812" s="328"/>
      <c r="BH812" s="328"/>
      <c r="BI812" s="328"/>
      <c r="BJ812" s="328"/>
      <c r="BK812" s="328"/>
      <c r="BL812" s="328"/>
      <c r="BM812" s="328"/>
      <c r="BN812" s="328"/>
      <c r="BO812" s="328"/>
      <c r="BP812" s="328"/>
      <c r="BQ812" s="328"/>
      <c r="BR812" s="328"/>
      <c r="BS812" s="328"/>
      <c r="BT812" s="328"/>
      <c r="BU812" s="332"/>
      <c r="BV812" s="333"/>
      <c r="BW812" s="328"/>
      <c r="BX812" s="328"/>
      <c r="BY812" s="328"/>
      <c r="BZ812" s="328"/>
      <c r="CA812" s="328"/>
    </row>
    <row r="813" spans="1:79" ht="15.75" customHeight="1">
      <c r="A813" s="328"/>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8"/>
      <c r="AD813" s="328"/>
      <c r="AE813" s="328"/>
      <c r="AF813" s="328"/>
      <c r="AG813" s="328"/>
      <c r="AH813" s="328"/>
      <c r="AI813" s="328"/>
      <c r="AJ813" s="328"/>
      <c r="AK813" s="328"/>
      <c r="AL813" s="328"/>
      <c r="AM813" s="328"/>
      <c r="AN813" s="328"/>
      <c r="AO813" s="328"/>
      <c r="AP813" s="328"/>
      <c r="AQ813" s="328"/>
      <c r="AR813" s="328"/>
      <c r="AS813" s="328"/>
      <c r="AT813" s="328"/>
      <c r="AU813" s="328"/>
      <c r="AV813" s="328"/>
      <c r="AW813" s="328"/>
      <c r="AX813" s="328"/>
      <c r="AY813" s="328"/>
      <c r="AZ813" s="328"/>
      <c r="BA813" s="328"/>
      <c r="BB813" s="328"/>
      <c r="BC813" s="328"/>
      <c r="BD813" s="328"/>
      <c r="BE813" s="328"/>
      <c r="BF813" s="328"/>
      <c r="BG813" s="328"/>
      <c r="BH813" s="328"/>
      <c r="BI813" s="328"/>
      <c r="BJ813" s="328"/>
      <c r="BK813" s="328"/>
      <c r="BL813" s="328"/>
      <c r="BM813" s="328"/>
      <c r="BN813" s="328"/>
      <c r="BO813" s="328"/>
      <c r="BP813" s="328"/>
      <c r="BQ813" s="328"/>
      <c r="BR813" s="328"/>
      <c r="BS813" s="328"/>
      <c r="BT813" s="328"/>
      <c r="BU813" s="332"/>
      <c r="BV813" s="333"/>
      <c r="BW813" s="328"/>
      <c r="BX813" s="328"/>
      <c r="BY813" s="328"/>
      <c r="BZ813" s="328"/>
      <c r="CA813" s="328"/>
    </row>
    <row r="814" spans="1:79" ht="15.75" customHeight="1">
      <c r="A814" s="328"/>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8"/>
      <c r="AD814" s="328"/>
      <c r="AE814" s="328"/>
      <c r="AF814" s="328"/>
      <c r="AG814" s="328"/>
      <c r="AH814" s="328"/>
      <c r="AI814" s="328"/>
      <c r="AJ814" s="328"/>
      <c r="AK814" s="328"/>
      <c r="AL814" s="328"/>
      <c r="AM814" s="328"/>
      <c r="AN814" s="328"/>
      <c r="AO814" s="328"/>
      <c r="AP814" s="328"/>
      <c r="AQ814" s="328"/>
      <c r="AR814" s="328"/>
      <c r="AS814" s="328"/>
      <c r="AT814" s="328"/>
      <c r="AU814" s="328"/>
      <c r="AV814" s="328"/>
      <c r="AW814" s="328"/>
      <c r="AX814" s="328"/>
      <c r="AY814" s="328"/>
      <c r="AZ814" s="328"/>
      <c r="BA814" s="328"/>
      <c r="BB814" s="328"/>
      <c r="BC814" s="328"/>
      <c r="BD814" s="328"/>
      <c r="BE814" s="328"/>
      <c r="BF814" s="328"/>
      <c r="BG814" s="328"/>
      <c r="BH814" s="328"/>
      <c r="BI814" s="328"/>
      <c r="BJ814" s="328"/>
      <c r="BK814" s="328"/>
      <c r="BL814" s="328"/>
      <c r="BM814" s="328"/>
      <c r="BN814" s="328"/>
      <c r="BO814" s="328"/>
      <c r="BP814" s="328"/>
      <c r="BQ814" s="328"/>
      <c r="BR814" s="328"/>
      <c r="BS814" s="328"/>
      <c r="BT814" s="328"/>
      <c r="BU814" s="332"/>
      <c r="BV814" s="333"/>
      <c r="BW814" s="328"/>
      <c r="BX814" s="328"/>
      <c r="BY814" s="328"/>
      <c r="BZ814" s="328"/>
      <c r="CA814" s="328"/>
    </row>
    <row r="815" spans="1:79" ht="15.75" customHeight="1">
      <c r="A815" s="328"/>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c r="AA815" s="328"/>
      <c r="AB815" s="328"/>
      <c r="AC815" s="328"/>
      <c r="AD815" s="328"/>
      <c r="AE815" s="328"/>
      <c r="AF815" s="328"/>
      <c r="AG815" s="328"/>
      <c r="AH815" s="328"/>
      <c r="AI815" s="328"/>
      <c r="AJ815" s="328"/>
      <c r="AK815" s="328"/>
      <c r="AL815" s="328"/>
      <c r="AM815" s="328"/>
      <c r="AN815" s="328"/>
      <c r="AO815" s="328"/>
      <c r="AP815" s="328"/>
      <c r="AQ815" s="328"/>
      <c r="AR815" s="328"/>
      <c r="AS815" s="328"/>
      <c r="AT815" s="328"/>
      <c r="AU815" s="328"/>
      <c r="AV815" s="328"/>
      <c r="AW815" s="328"/>
      <c r="AX815" s="328"/>
      <c r="AY815" s="328"/>
      <c r="AZ815" s="328"/>
      <c r="BA815" s="328"/>
      <c r="BB815" s="328"/>
      <c r="BC815" s="328"/>
      <c r="BD815" s="328"/>
      <c r="BE815" s="328"/>
      <c r="BF815" s="328"/>
      <c r="BG815" s="328"/>
      <c r="BH815" s="328"/>
      <c r="BI815" s="328"/>
      <c r="BJ815" s="328"/>
      <c r="BK815" s="328"/>
      <c r="BL815" s="328"/>
      <c r="BM815" s="328"/>
      <c r="BN815" s="328"/>
      <c r="BO815" s="328"/>
      <c r="BP815" s="328"/>
      <c r="BQ815" s="328"/>
      <c r="BR815" s="328"/>
      <c r="BS815" s="328"/>
      <c r="BT815" s="328"/>
      <c r="BU815" s="332"/>
      <c r="BV815" s="333"/>
      <c r="BW815" s="328"/>
      <c r="BX815" s="328"/>
      <c r="BY815" s="328"/>
      <c r="BZ815" s="328"/>
      <c r="CA815" s="328"/>
    </row>
    <row r="816" spans="1:79" ht="15.75" customHeight="1">
      <c r="A816" s="328"/>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8"/>
      <c r="AD816" s="328"/>
      <c r="AE816" s="328"/>
      <c r="AF816" s="328"/>
      <c r="AG816" s="328"/>
      <c r="AH816" s="328"/>
      <c r="AI816" s="328"/>
      <c r="AJ816" s="328"/>
      <c r="AK816" s="328"/>
      <c r="AL816" s="328"/>
      <c r="AM816" s="328"/>
      <c r="AN816" s="328"/>
      <c r="AO816" s="328"/>
      <c r="AP816" s="328"/>
      <c r="AQ816" s="328"/>
      <c r="AR816" s="328"/>
      <c r="AS816" s="328"/>
      <c r="AT816" s="328"/>
      <c r="AU816" s="328"/>
      <c r="AV816" s="328"/>
      <c r="AW816" s="328"/>
      <c r="AX816" s="328"/>
      <c r="AY816" s="328"/>
      <c r="AZ816" s="328"/>
      <c r="BA816" s="328"/>
      <c r="BB816" s="328"/>
      <c r="BC816" s="328"/>
      <c r="BD816" s="328"/>
      <c r="BE816" s="328"/>
      <c r="BF816" s="328"/>
      <c r="BG816" s="328"/>
      <c r="BH816" s="328"/>
      <c r="BI816" s="328"/>
      <c r="BJ816" s="328"/>
      <c r="BK816" s="328"/>
      <c r="BL816" s="328"/>
      <c r="BM816" s="328"/>
      <c r="BN816" s="328"/>
      <c r="BO816" s="328"/>
      <c r="BP816" s="328"/>
      <c r="BQ816" s="328"/>
      <c r="BR816" s="328"/>
      <c r="BS816" s="328"/>
      <c r="BT816" s="328"/>
      <c r="BU816" s="332"/>
      <c r="BV816" s="333"/>
      <c r="BW816" s="328"/>
      <c r="BX816" s="328"/>
      <c r="BY816" s="328"/>
      <c r="BZ816" s="328"/>
      <c r="CA816" s="328"/>
    </row>
    <row r="817" spans="1:79" ht="15.75" customHeight="1">
      <c r="A817" s="328"/>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8"/>
      <c r="AD817" s="328"/>
      <c r="AE817" s="328"/>
      <c r="AF817" s="328"/>
      <c r="AG817" s="328"/>
      <c r="AH817" s="328"/>
      <c r="AI817" s="328"/>
      <c r="AJ817" s="328"/>
      <c r="AK817" s="328"/>
      <c r="AL817" s="328"/>
      <c r="AM817" s="328"/>
      <c r="AN817" s="328"/>
      <c r="AO817" s="328"/>
      <c r="AP817" s="328"/>
      <c r="AQ817" s="328"/>
      <c r="AR817" s="328"/>
      <c r="AS817" s="328"/>
      <c r="AT817" s="328"/>
      <c r="AU817" s="328"/>
      <c r="AV817" s="328"/>
      <c r="AW817" s="328"/>
      <c r="AX817" s="328"/>
      <c r="AY817" s="328"/>
      <c r="AZ817" s="328"/>
      <c r="BA817" s="328"/>
      <c r="BB817" s="328"/>
      <c r="BC817" s="328"/>
      <c r="BD817" s="328"/>
      <c r="BE817" s="328"/>
      <c r="BF817" s="328"/>
      <c r="BG817" s="328"/>
      <c r="BH817" s="328"/>
      <c r="BI817" s="328"/>
      <c r="BJ817" s="328"/>
      <c r="BK817" s="328"/>
      <c r="BL817" s="328"/>
      <c r="BM817" s="328"/>
      <c r="BN817" s="328"/>
      <c r="BO817" s="328"/>
      <c r="BP817" s="328"/>
      <c r="BQ817" s="328"/>
      <c r="BR817" s="328"/>
      <c r="BS817" s="328"/>
      <c r="BT817" s="328"/>
      <c r="BU817" s="332"/>
      <c r="BV817" s="333"/>
      <c r="BW817" s="328"/>
      <c r="BX817" s="328"/>
      <c r="BY817" s="328"/>
      <c r="BZ817" s="328"/>
      <c r="CA817" s="328"/>
    </row>
    <row r="818" spans="1:79" ht="15.75" customHeight="1">
      <c r="A818" s="328"/>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c r="AA818" s="328"/>
      <c r="AB818" s="328"/>
      <c r="AC818" s="328"/>
      <c r="AD818" s="328"/>
      <c r="AE818" s="328"/>
      <c r="AF818" s="328"/>
      <c r="AG818" s="328"/>
      <c r="AH818" s="328"/>
      <c r="AI818" s="328"/>
      <c r="AJ818" s="328"/>
      <c r="AK818" s="328"/>
      <c r="AL818" s="328"/>
      <c r="AM818" s="328"/>
      <c r="AN818" s="328"/>
      <c r="AO818" s="328"/>
      <c r="AP818" s="328"/>
      <c r="AQ818" s="328"/>
      <c r="AR818" s="328"/>
      <c r="AS818" s="328"/>
      <c r="AT818" s="328"/>
      <c r="AU818" s="328"/>
      <c r="AV818" s="328"/>
      <c r="AW818" s="328"/>
      <c r="AX818" s="328"/>
      <c r="AY818" s="328"/>
      <c r="AZ818" s="328"/>
      <c r="BA818" s="328"/>
      <c r="BB818" s="328"/>
      <c r="BC818" s="328"/>
      <c r="BD818" s="328"/>
      <c r="BE818" s="328"/>
      <c r="BF818" s="328"/>
      <c r="BG818" s="328"/>
      <c r="BH818" s="328"/>
      <c r="BI818" s="328"/>
      <c r="BJ818" s="328"/>
      <c r="BK818" s="328"/>
      <c r="BL818" s="328"/>
      <c r="BM818" s="328"/>
      <c r="BN818" s="328"/>
      <c r="BO818" s="328"/>
      <c r="BP818" s="328"/>
      <c r="BQ818" s="328"/>
      <c r="BR818" s="328"/>
      <c r="BS818" s="328"/>
      <c r="BT818" s="328"/>
      <c r="BU818" s="332"/>
      <c r="BV818" s="333"/>
      <c r="BW818" s="328"/>
      <c r="BX818" s="328"/>
      <c r="BY818" s="328"/>
      <c r="BZ818" s="328"/>
      <c r="CA818" s="328"/>
    </row>
    <row r="819" spans="1:79" ht="15.75" customHeight="1">
      <c r="A819" s="328"/>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c r="AA819" s="328"/>
      <c r="AB819" s="328"/>
      <c r="AC819" s="328"/>
      <c r="AD819" s="328"/>
      <c r="AE819" s="328"/>
      <c r="AF819" s="328"/>
      <c r="AG819" s="328"/>
      <c r="AH819" s="328"/>
      <c r="AI819" s="328"/>
      <c r="AJ819" s="328"/>
      <c r="AK819" s="328"/>
      <c r="AL819" s="328"/>
      <c r="AM819" s="328"/>
      <c r="AN819" s="328"/>
      <c r="AO819" s="328"/>
      <c r="AP819" s="328"/>
      <c r="AQ819" s="328"/>
      <c r="AR819" s="328"/>
      <c r="AS819" s="328"/>
      <c r="AT819" s="328"/>
      <c r="AU819" s="328"/>
      <c r="AV819" s="328"/>
      <c r="AW819" s="328"/>
      <c r="AX819" s="328"/>
      <c r="AY819" s="328"/>
      <c r="AZ819" s="328"/>
      <c r="BA819" s="328"/>
      <c r="BB819" s="328"/>
      <c r="BC819" s="328"/>
      <c r="BD819" s="328"/>
      <c r="BE819" s="328"/>
      <c r="BF819" s="328"/>
      <c r="BG819" s="328"/>
      <c r="BH819" s="328"/>
      <c r="BI819" s="328"/>
      <c r="BJ819" s="328"/>
      <c r="BK819" s="328"/>
      <c r="BL819" s="328"/>
      <c r="BM819" s="328"/>
      <c r="BN819" s="328"/>
      <c r="BO819" s="328"/>
      <c r="BP819" s="328"/>
      <c r="BQ819" s="328"/>
      <c r="BR819" s="328"/>
      <c r="BS819" s="328"/>
      <c r="BT819" s="328"/>
      <c r="BU819" s="332"/>
      <c r="BV819" s="333"/>
      <c r="BW819" s="328"/>
      <c r="BX819" s="328"/>
      <c r="BY819" s="328"/>
      <c r="BZ819" s="328"/>
      <c r="CA819" s="328"/>
    </row>
    <row r="820" spans="1:79" ht="15.75" customHeight="1">
      <c r="A820" s="328"/>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c r="AA820" s="328"/>
      <c r="AB820" s="328"/>
      <c r="AC820" s="328"/>
      <c r="AD820" s="328"/>
      <c r="AE820" s="328"/>
      <c r="AF820" s="328"/>
      <c r="AG820" s="328"/>
      <c r="AH820" s="328"/>
      <c r="AI820" s="328"/>
      <c r="AJ820" s="328"/>
      <c r="AK820" s="328"/>
      <c r="AL820" s="328"/>
      <c r="AM820" s="328"/>
      <c r="AN820" s="328"/>
      <c r="AO820" s="328"/>
      <c r="AP820" s="328"/>
      <c r="AQ820" s="328"/>
      <c r="AR820" s="328"/>
      <c r="AS820" s="328"/>
      <c r="AT820" s="328"/>
      <c r="AU820" s="328"/>
      <c r="AV820" s="328"/>
      <c r="AW820" s="328"/>
      <c r="AX820" s="328"/>
      <c r="AY820" s="328"/>
      <c r="AZ820" s="328"/>
      <c r="BA820" s="328"/>
      <c r="BB820" s="328"/>
      <c r="BC820" s="328"/>
      <c r="BD820" s="328"/>
      <c r="BE820" s="328"/>
      <c r="BF820" s="328"/>
      <c r="BG820" s="328"/>
      <c r="BH820" s="328"/>
      <c r="BI820" s="328"/>
      <c r="BJ820" s="328"/>
      <c r="BK820" s="328"/>
      <c r="BL820" s="328"/>
      <c r="BM820" s="328"/>
      <c r="BN820" s="328"/>
      <c r="BO820" s="328"/>
      <c r="BP820" s="328"/>
      <c r="BQ820" s="328"/>
      <c r="BR820" s="328"/>
      <c r="BS820" s="328"/>
      <c r="BT820" s="328"/>
      <c r="BU820" s="332"/>
      <c r="BV820" s="333"/>
      <c r="BW820" s="328"/>
      <c r="BX820" s="328"/>
      <c r="BY820" s="328"/>
      <c r="BZ820" s="328"/>
      <c r="CA820" s="328"/>
    </row>
    <row r="821" spans="1:79" ht="15.75" customHeight="1">
      <c r="A821" s="328"/>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8"/>
      <c r="AD821" s="328"/>
      <c r="AE821" s="328"/>
      <c r="AF821" s="328"/>
      <c r="AG821" s="328"/>
      <c r="AH821" s="328"/>
      <c r="AI821" s="328"/>
      <c r="AJ821" s="328"/>
      <c r="AK821" s="328"/>
      <c r="AL821" s="328"/>
      <c r="AM821" s="328"/>
      <c r="AN821" s="328"/>
      <c r="AO821" s="328"/>
      <c r="AP821" s="328"/>
      <c r="AQ821" s="328"/>
      <c r="AR821" s="328"/>
      <c r="AS821" s="328"/>
      <c r="AT821" s="328"/>
      <c r="AU821" s="328"/>
      <c r="AV821" s="328"/>
      <c r="AW821" s="328"/>
      <c r="AX821" s="328"/>
      <c r="AY821" s="328"/>
      <c r="AZ821" s="328"/>
      <c r="BA821" s="328"/>
      <c r="BB821" s="328"/>
      <c r="BC821" s="328"/>
      <c r="BD821" s="328"/>
      <c r="BE821" s="328"/>
      <c r="BF821" s="328"/>
      <c r="BG821" s="328"/>
      <c r="BH821" s="328"/>
      <c r="BI821" s="328"/>
      <c r="BJ821" s="328"/>
      <c r="BK821" s="328"/>
      <c r="BL821" s="328"/>
      <c r="BM821" s="328"/>
      <c r="BN821" s="328"/>
      <c r="BO821" s="328"/>
      <c r="BP821" s="328"/>
      <c r="BQ821" s="328"/>
      <c r="BR821" s="328"/>
      <c r="BS821" s="328"/>
      <c r="BT821" s="328"/>
      <c r="BU821" s="332"/>
      <c r="BV821" s="333"/>
      <c r="BW821" s="328"/>
      <c r="BX821" s="328"/>
      <c r="BY821" s="328"/>
      <c r="BZ821" s="328"/>
      <c r="CA821" s="328"/>
    </row>
    <row r="822" spans="1:79" ht="15.75" customHeight="1">
      <c r="A822" s="328"/>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c r="AA822" s="328"/>
      <c r="AB822" s="328"/>
      <c r="AC822" s="328"/>
      <c r="AD822" s="328"/>
      <c r="AE822" s="328"/>
      <c r="AF822" s="328"/>
      <c r="AG822" s="328"/>
      <c r="AH822" s="328"/>
      <c r="AI822" s="328"/>
      <c r="AJ822" s="328"/>
      <c r="AK822" s="328"/>
      <c r="AL822" s="328"/>
      <c r="AM822" s="328"/>
      <c r="AN822" s="328"/>
      <c r="AO822" s="328"/>
      <c r="AP822" s="328"/>
      <c r="AQ822" s="328"/>
      <c r="AR822" s="328"/>
      <c r="AS822" s="328"/>
      <c r="AT822" s="328"/>
      <c r="AU822" s="328"/>
      <c r="AV822" s="328"/>
      <c r="AW822" s="328"/>
      <c r="AX822" s="328"/>
      <c r="AY822" s="328"/>
      <c r="AZ822" s="328"/>
      <c r="BA822" s="328"/>
      <c r="BB822" s="328"/>
      <c r="BC822" s="328"/>
      <c r="BD822" s="328"/>
      <c r="BE822" s="328"/>
      <c r="BF822" s="328"/>
      <c r="BG822" s="328"/>
      <c r="BH822" s="328"/>
      <c r="BI822" s="328"/>
      <c r="BJ822" s="328"/>
      <c r="BK822" s="328"/>
      <c r="BL822" s="328"/>
      <c r="BM822" s="328"/>
      <c r="BN822" s="328"/>
      <c r="BO822" s="328"/>
      <c r="BP822" s="328"/>
      <c r="BQ822" s="328"/>
      <c r="BR822" s="328"/>
      <c r="BS822" s="328"/>
      <c r="BT822" s="328"/>
      <c r="BU822" s="332"/>
      <c r="BV822" s="333"/>
      <c r="BW822" s="328"/>
      <c r="BX822" s="328"/>
      <c r="BY822" s="328"/>
      <c r="BZ822" s="328"/>
      <c r="CA822" s="328"/>
    </row>
    <row r="823" spans="1:79" ht="15.75" customHeight="1">
      <c r="A823" s="328"/>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328"/>
      <c r="AF823" s="328"/>
      <c r="AG823" s="328"/>
      <c r="AH823" s="328"/>
      <c r="AI823" s="328"/>
      <c r="AJ823" s="328"/>
      <c r="AK823" s="328"/>
      <c r="AL823" s="328"/>
      <c r="AM823" s="328"/>
      <c r="AN823" s="328"/>
      <c r="AO823" s="328"/>
      <c r="AP823" s="328"/>
      <c r="AQ823" s="328"/>
      <c r="AR823" s="328"/>
      <c r="AS823" s="328"/>
      <c r="AT823" s="328"/>
      <c r="AU823" s="328"/>
      <c r="AV823" s="328"/>
      <c r="AW823" s="328"/>
      <c r="AX823" s="328"/>
      <c r="AY823" s="328"/>
      <c r="AZ823" s="328"/>
      <c r="BA823" s="328"/>
      <c r="BB823" s="328"/>
      <c r="BC823" s="328"/>
      <c r="BD823" s="328"/>
      <c r="BE823" s="328"/>
      <c r="BF823" s="328"/>
      <c r="BG823" s="328"/>
      <c r="BH823" s="328"/>
      <c r="BI823" s="328"/>
      <c r="BJ823" s="328"/>
      <c r="BK823" s="328"/>
      <c r="BL823" s="328"/>
      <c r="BM823" s="328"/>
      <c r="BN823" s="328"/>
      <c r="BO823" s="328"/>
      <c r="BP823" s="328"/>
      <c r="BQ823" s="328"/>
      <c r="BR823" s="328"/>
      <c r="BS823" s="328"/>
      <c r="BT823" s="328"/>
      <c r="BU823" s="332"/>
      <c r="BV823" s="333"/>
      <c r="BW823" s="328"/>
      <c r="BX823" s="328"/>
      <c r="BY823" s="328"/>
      <c r="BZ823" s="328"/>
      <c r="CA823" s="328"/>
    </row>
    <row r="824" spans="1:79" ht="15.75" customHeight="1">
      <c r="A824" s="328"/>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c r="AA824" s="328"/>
      <c r="AB824" s="328"/>
      <c r="AC824" s="328"/>
      <c r="AD824" s="328"/>
      <c r="AE824" s="328"/>
      <c r="AF824" s="328"/>
      <c r="AG824" s="328"/>
      <c r="AH824" s="328"/>
      <c r="AI824" s="328"/>
      <c r="AJ824" s="328"/>
      <c r="AK824" s="328"/>
      <c r="AL824" s="328"/>
      <c r="AM824" s="328"/>
      <c r="AN824" s="328"/>
      <c r="AO824" s="328"/>
      <c r="AP824" s="328"/>
      <c r="AQ824" s="328"/>
      <c r="AR824" s="328"/>
      <c r="AS824" s="328"/>
      <c r="AT824" s="328"/>
      <c r="AU824" s="328"/>
      <c r="AV824" s="328"/>
      <c r="AW824" s="328"/>
      <c r="AX824" s="328"/>
      <c r="AY824" s="328"/>
      <c r="AZ824" s="328"/>
      <c r="BA824" s="328"/>
      <c r="BB824" s="328"/>
      <c r="BC824" s="328"/>
      <c r="BD824" s="328"/>
      <c r="BE824" s="328"/>
      <c r="BF824" s="328"/>
      <c r="BG824" s="328"/>
      <c r="BH824" s="328"/>
      <c r="BI824" s="328"/>
      <c r="BJ824" s="328"/>
      <c r="BK824" s="328"/>
      <c r="BL824" s="328"/>
      <c r="BM824" s="328"/>
      <c r="BN824" s="328"/>
      <c r="BO824" s="328"/>
      <c r="BP824" s="328"/>
      <c r="BQ824" s="328"/>
      <c r="BR824" s="328"/>
      <c r="BS824" s="328"/>
      <c r="BT824" s="328"/>
      <c r="BU824" s="332"/>
      <c r="BV824" s="333"/>
      <c r="BW824" s="328"/>
      <c r="BX824" s="328"/>
      <c r="BY824" s="328"/>
      <c r="BZ824" s="328"/>
      <c r="CA824" s="328"/>
    </row>
    <row r="825" spans="1:79" ht="15.75" customHeight="1">
      <c r="A825" s="328"/>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c r="AA825" s="328"/>
      <c r="AB825" s="328"/>
      <c r="AC825" s="328"/>
      <c r="AD825" s="328"/>
      <c r="AE825" s="328"/>
      <c r="AF825" s="328"/>
      <c r="AG825" s="328"/>
      <c r="AH825" s="328"/>
      <c r="AI825" s="328"/>
      <c r="AJ825" s="328"/>
      <c r="AK825" s="328"/>
      <c r="AL825" s="328"/>
      <c r="AM825" s="328"/>
      <c r="AN825" s="328"/>
      <c r="AO825" s="328"/>
      <c r="AP825" s="328"/>
      <c r="AQ825" s="328"/>
      <c r="AR825" s="328"/>
      <c r="AS825" s="328"/>
      <c r="AT825" s="328"/>
      <c r="AU825" s="328"/>
      <c r="AV825" s="328"/>
      <c r="AW825" s="328"/>
      <c r="AX825" s="328"/>
      <c r="AY825" s="328"/>
      <c r="AZ825" s="328"/>
      <c r="BA825" s="328"/>
      <c r="BB825" s="328"/>
      <c r="BC825" s="328"/>
      <c r="BD825" s="328"/>
      <c r="BE825" s="328"/>
      <c r="BF825" s="328"/>
      <c r="BG825" s="328"/>
      <c r="BH825" s="328"/>
      <c r="BI825" s="328"/>
      <c r="BJ825" s="328"/>
      <c r="BK825" s="328"/>
      <c r="BL825" s="328"/>
      <c r="BM825" s="328"/>
      <c r="BN825" s="328"/>
      <c r="BO825" s="328"/>
      <c r="BP825" s="328"/>
      <c r="BQ825" s="328"/>
      <c r="BR825" s="328"/>
      <c r="BS825" s="328"/>
      <c r="BT825" s="328"/>
      <c r="BU825" s="332"/>
      <c r="BV825" s="333"/>
      <c r="BW825" s="328"/>
      <c r="BX825" s="328"/>
      <c r="BY825" s="328"/>
      <c r="BZ825" s="328"/>
      <c r="CA825" s="328"/>
    </row>
    <row r="826" spans="1:79" ht="15.75" customHeight="1">
      <c r="A826" s="328"/>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8"/>
      <c r="AD826" s="328"/>
      <c r="AE826" s="328"/>
      <c r="AF826" s="328"/>
      <c r="AG826" s="328"/>
      <c r="AH826" s="328"/>
      <c r="AI826" s="328"/>
      <c r="AJ826" s="328"/>
      <c r="AK826" s="328"/>
      <c r="AL826" s="328"/>
      <c r="AM826" s="328"/>
      <c r="AN826" s="328"/>
      <c r="AO826" s="328"/>
      <c r="AP826" s="328"/>
      <c r="AQ826" s="328"/>
      <c r="AR826" s="328"/>
      <c r="AS826" s="328"/>
      <c r="AT826" s="328"/>
      <c r="AU826" s="328"/>
      <c r="AV826" s="328"/>
      <c r="AW826" s="328"/>
      <c r="AX826" s="328"/>
      <c r="AY826" s="328"/>
      <c r="AZ826" s="328"/>
      <c r="BA826" s="328"/>
      <c r="BB826" s="328"/>
      <c r="BC826" s="328"/>
      <c r="BD826" s="328"/>
      <c r="BE826" s="328"/>
      <c r="BF826" s="328"/>
      <c r="BG826" s="328"/>
      <c r="BH826" s="328"/>
      <c r="BI826" s="328"/>
      <c r="BJ826" s="328"/>
      <c r="BK826" s="328"/>
      <c r="BL826" s="328"/>
      <c r="BM826" s="328"/>
      <c r="BN826" s="328"/>
      <c r="BO826" s="328"/>
      <c r="BP826" s="328"/>
      <c r="BQ826" s="328"/>
      <c r="BR826" s="328"/>
      <c r="BS826" s="328"/>
      <c r="BT826" s="328"/>
      <c r="BU826" s="332"/>
      <c r="BV826" s="333"/>
      <c r="BW826" s="328"/>
      <c r="BX826" s="328"/>
      <c r="BY826" s="328"/>
      <c r="BZ826" s="328"/>
      <c r="CA826" s="328"/>
    </row>
    <row r="827" spans="1:79" ht="15.75" customHeight="1">
      <c r="A827" s="328"/>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c r="AA827" s="328"/>
      <c r="AB827" s="328"/>
      <c r="AC827" s="328"/>
      <c r="AD827" s="328"/>
      <c r="AE827" s="328"/>
      <c r="AF827" s="328"/>
      <c r="AG827" s="328"/>
      <c r="AH827" s="328"/>
      <c r="AI827" s="328"/>
      <c r="AJ827" s="328"/>
      <c r="AK827" s="328"/>
      <c r="AL827" s="328"/>
      <c r="AM827" s="328"/>
      <c r="AN827" s="328"/>
      <c r="AO827" s="328"/>
      <c r="AP827" s="328"/>
      <c r="AQ827" s="328"/>
      <c r="AR827" s="328"/>
      <c r="AS827" s="328"/>
      <c r="AT827" s="328"/>
      <c r="AU827" s="328"/>
      <c r="AV827" s="328"/>
      <c r="AW827" s="328"/>
      <c r="AX827" s="328"/>
      <c r="AY827" s="328"/>
      <c r="AZ827" s="328"/>
      <c r="BA827" s="328"/>
      <c r="BB827" s="328"/>
      <c r="BC827" s="328"/>
      <c r="BD827" s="328"/>
      <c r="BE827" s="328"/>
      <c r="BF827" s="328"/>
      <c r="BG827" s="328"/>
      <c r="BH827" s="328"/>
      <c r="BI827" s="328"/>
      <c r="BJ827" s="328"/>
      <c r="BK827" s="328"/>
      <c r="BL827" s="328"/>
      <c r="BM827" s="328"/>
      <c r="BN827" s="328"/>
      <c r="BO827" s="328"/>
      <c r="BP827" s="328"/>
      <c r="BQ827" s="328"/>
      <c r="BR827" s="328"/>
      <c r="BS827" s="328"/>
      <c r="BT827" s="328"/>
      <c r="BU827" s="332"/>
      <c r="BV827" s="333"/>
      <c r="BW827" s="328"/>
      <c r="BX827" s="328"/>
      <c r="BY827" s="328"/>
      <c r="BZ827" s="328"/>
      <c r="CA827" s="328"/>
    </row>
    <row r="828" spans="1:79" ht="15.75" customHeight="1">
      <c r="A828" s="328"/>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c r="AA828" s="328"/>
      <c r="AB828" s="328"/>
      <c r="AC828" s="328"/>
      <c r="AD828" s="328"/>
      <c r="AE828" s="328"/>
      <c r="AF828" s="328"/>
      <c r="AG828" s="328"/>
      <c r="AH828" s="328"/>
      <c r="AI828" s="328"/>
      <c r="AJ828" s="328"/>
      <c r="AK828" s="328"/>
      <c r="AL828" s="328"/>
      <c r="AM828" s="328"/>
      <c r="AN828" s="328"/>
      <c r="AO828" s="328"/>
      <c r="AP828" s="328"/>
      <c r="AQ828" s="328"/>
      <c r="AR828" s="328"/>
      <c r="AS828" s="328"/>
      <c r="AT828" s="328"/>
      <c r="AU828" s="328"/>
      <c r="AV828" s="328"/>
      <c r="AW828" s="328"/>
      <c r="AX828" s="328"/>
      <c r="AY828" s="328"/>
      <c r="AZ828" s="328"/>
      <c r="BA828" s="328"/>
      <c r="BB828" s="328"/>
      <c r="BC828" s="328"/>
      <c r="BD828" s="328"/>
      <c r="BE828" s="328"/>
      <c r="BF828" s="328"/>
      <c r="BG828" s="328"/>
      <c r="BH828" s="328"/>
      <c r="BI828" s="328"/>
      <c r="BJ828" s="328"/>
      <c r="BK828" s="328"/>
      <c r="BL828" s="328"/>
      <c r="BM828" s="328"/>
      <c r="BN828" s="328"/>
      <c r="BO828" s="328"/>
      <c r="BP828" s="328"/>
      <c r="BQ828" s="328"/>
      <c r="BR828" s="328"/>
      <c r="BS828" s="328"/>
      <c r="BT828" s="328"/>
      <c r="BU828" s="332"/>
      <c r="BV828" s="333"/>
      <c r="BW828" s="328"/>
      <c r="BX828" s="328"/>
      <c r="BY828" s="328"/>
      <c r="BZ828" s="328"/>
      <c r="CA828" s="328"/>
    </row>
    <row r="829" spans="1:79" ht="15.75" customHeight="1">
      <c r="A829" s="328"/>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8"/>
      <c r="AD829" s="328"/>
      <c r="AE829" s="328"/>
      <c r="AF829" s="328"/>
      <c r="AG829" s="328"/>
      <c r="AH829" s="328"/>
      <c r="AI829" s="328"/>
      <c r="AJ829" s="328"/>
      <c r="AK829" s="328"/>
      <c r="AL829" s="328"/>
      <c r="AM829" s="328"/>
      <c r="AN829" s="328"/>
      <c r="AO829" s="328"/>
      <c r="AP829" s="328"/>
      <c r="AQ829" s="328"/>
      <c r="AR829" s="328"/>
      <c r="AS829" s="328"/>
      <c r="AT829" s="328"/>
      <c r="AU829" s="328"/>
      <c r="AV829" s="328"/>
      <c r="AW829" s="328"/>
      <c r="AX829" s="328"/>
      <c r="AY829" s="328"/>
      <c r="AZ829" s="328"/>
      <c r="BA829" s="328"/>
      <c r="BB829" s="328"/>
      <c r="BC829" s="328"/>
      <c r="BD829" s="328"/>
      <c r="BE829" s="328"/>
      <c r="BF829" s="328"/>
      <c r="BG829" s="328"/>
      <c r="BH829" s="328"/>
      <c r="BI829" s="328"/>
      <c r="BJ829" s="328"/>
      <c r="BK829" s="328"/>
      <c r="BL829" s="328"/>
      <c r="BM829" s="328"/>
      <c r="BN829" s="328"/>
      <c r="BO829" s="328"/>
      <c r="BP829" s="328"/>
      <c r="BQ829" s="328"/>
      <c r="BR829" s="328"/>
      <c r="BS829" s="328"/>
      <c r="BT829" s="328"/>
      <c r="BU829" s="332"/>
      <c r="BV829" s="333"/>
      <c r="BW829" s="328"/>
      <c r="BX829" s="328"/>
      <c r="BY829" s="328"/>
      <c r="BZ829" s="328"/>
      <c r="CA829" s="328"/>
    </row>
    <row r="830" spans="1:79" ht="15.75" customHeight="1">
      <c r="A830" s="328"/>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8"/>
      <c r="AD830" s="328"/>
      <c r="AE830" s="328"/>
      <c r="AF830" s="328"/>
      <c r="AG830" s="328"/>
      <c r="AH830" s="328"/>
      <c r="AI830" s="328"/>
      <c r="AJ830" s="328"/>
      <c r="AK830" s="328"/>
      <c r="AL830" s="328"/>
      <c r="AM830" s="328"/>
      <c r="AN830" s="328"/>
      <c r="AO830" s="328"/>
      <c r="AP830" s="328"/>
      <c r="AQ830" s="328"/>
      <c r="AR830" s="328"/>
      <c r="AS830" s="328"/>
      <c r="AT830" s="328"/>
      <c r="AU830" s="328"/>
      <c r="AV830" s="328"/>
      <c r="AW830" s="328"/>
      <c r="AX830" s="328"/>
      <c r="AY830" s="328"/>
      <c r="AZ830" s="328"/>
      <c r="BA830" s="328"/>
      <c r="BB830" s="328"/>
      <c r="BC830" s="328"/>
      <c r="BD830" s="328"/>
      <c r="BE830" s="328"/>
      <c r="BF830" s="328"/>
      <c r="BG830" s="328"/>
      <c r="BH830" s="328"/>
      <c r="BI830" s="328"/>
      <c r="BJ830" s="328"/>
      <c r="BK830" s="328"/>
      <c r="BL830" s="328"/>
      <c r="BM830" s="328"/>
      <c r="BN830" s="328"/>
      <c r="BO830" s="328"/>
      <c r="BP830" s="328"/>
      <c r="BQ830" s="328"/>
      <c r="BR830" s="328"/>
      <c r="BS830" s="328"/>
      <c r="BT830" s="328"/>
      <c r="BU830" s="332"/>
      <c r="BV830" s="333"/>
      <c r="BW830" s="328"/>
      <c r="BX830" s="328"/>
      <c r="BY830" s="328"/>
      <c r="BZ830" s="328"/>
      <c r="CA830" s="328"/>
    </row>
    <row r="831" spans="1:79" ht="15.75" customHeight="1">
      <c r="A831" s="328"/>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8"/>
      <c r="AD831" s="328"/>
      <c r="AE831" s="328"/>
      <c r="AF831" s="328"/>
      <c r="AG831" s="328"/>
      <c r="AH831" s="328"/>
      <c r="AI831" s="328"/>
      <c r="AJ831" s="328"/>
      <c r="AK831" s="328"/>
      <c r="AL831" s="328"/>
      <c r="AM831" s="328"/>
      <c r="AN831" s="328"/>
      <c r="AO831" s="328"/>
      <c r="AP831" s="328"/>
      <c r="AQ831" s="328"/>
      <c r="AR831" s="328"/>
      <c r="AS831" s="328"/>
      <c r="AT831" s="328"/>
      <c r="AU831" s="328"/>
      <c r="AV831" s="328"/>
      <c r="AW831" s="328"/>
      <c r="AX831" s="328"/>
      <c r="AY831" s="328"/>
      <c r="AZ831" s="328"/>
      <c r="BA831" s="328"/>
      <c r="BB831" s="328"/>
      <c r="BC831" s="328"/>
      <c r="BD831" s="328"/>
      <c r="BE831" s="328"/>
      <c r="BF831" s="328"/>
      <c r="BG831" s="328"/>
      <c r="BH831" s="328"/>
      <c r="BI831" s="328"/>
      <c r="BJ831" s="328"/>
      <c r="BK831" s="328"/>
      <c r="BL831" s="328"/>
      <c r="BM831" s="328"/>
      <c r="BN831" s="328"/>
      <c r="BO831" s="328"/>
      <c r="BP831" s="328"/>
      <c r="BQ831" s="328"/>
      <c r="BR831" s="328"/>
      <c r="BS831" s="328"/>
      <c r="BT831" s="328"/>
      <c r="BU831" s="332"/>
      <c r="BV831" s="333"/>
      <c r="BW831" s="328"/>
      <c r="BX831" s="328"/>
      <c r="BY831" s="328"/>
      <c r="BZ831" s="328"/>
      <c r="CA831" s="328"/>
    </row>
    <row r="832" spans="1:79" ht="15.75" customHeight="1">
      <c r="A832" s="328"/>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328"/>
      <c r="AF832" s="328"/>
      <c r="AG832" s="328"/>
      <c r="AH832" s="328"/>
      <c r="AI832" s="328"/>
      <c r="AJ832" s="328"/>
      <c r="AK832" s="328"/>
      <c r="AL832" s="328"/>
      <c r="AM832" s="328"/>
      <c r="AN832" s="328"/>
      <c r="AO832" s="328"/>
      <c r="AP832" s="328"/>
      <c r="AQ832" s="328"/>
      <c r="AR832" s="328"/>
      <c r="AS832" s="328"/>
      <c r="AT832" s="328"/>
      <c r="AU832" s="328"/>
      <c r="AV832" s="328"/>
      <c r="AW832" s="328"/>
      <c r="AX832" s="328"/>
      <c r="AY832" s="328"/>
      <c r="AZ832" s="328"/>
      <c r="BA832" s="328"/>
      <c r="BB832" s="328"/>
      <c r="BC832" s="328"/>
      <c r="BD832" s="328"/>
      <c r="BE832" s="328"/>
      <c r="BF832" s="328"/>
      <c r="BG832" s="328"/>
      <c r="BH832" s="328"/>
      <c r="BI832" s="328"/>
      <c r="BJ832" s="328"/>
      <c r="BK832" s="328"/>
      <c r="BL832" s="328"/>
      <c r="BM832" s="328"/>
      <c r="BN832" s="328"/>
      <c r="BO832" s="328"/>
      <c r="BP832" s="328"/>
      <c r="BQ832" s="328"/>
      <c r="BR832" s="328"/>
      <c r="BS832" s="328"/>
      <c r="BT832" s="328"/>
      <c r="BU832" s="332"/>
      <c r="BV832" s="333"/>
      <c r="BW832" s="328"/>
      <c r="BX832" s="328"/>
      <c r="BY832" s="328"/>
      <c r="BZ832" s="328"/>
      <c r="CA832" s="328"/>
    </row>
    <row r="833" spans="1:79" ht="15.75" customHeight="1">
      <c r="A833" s="328"/>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8"/>
      <c r="AD833" s="328"/>
      <c r="AE833" s="328"/>
      <c r="AF833" s="328"/>
      <c r="AG833" s="328"/>
      <c r="AH833" s="328"/>
      <c r="AI833" s="328"/>
      <c r="AJ833" s="328"/>
      <c r="AK833" s="328"/>
      <c r="AL833" s="328"/>
      <c r="AM833" s="328"/>
      <c r="AN833" s="328"/>
      <c r="AO833" s="328"/>
      <c r="AP833" s="328"/>
      <c r="AQ833" s="328"/>
      <c r="AR833" s="328"/>
      <c r="AS833" s="328"/>
      <c r="AT833" s="328"/>
      <c r="AU833" s="328"/>
      <c r="AV833" s="328"/>
      <c r="AW833" s="328"/>
      <c r="AX833" s="328"/>
      <c r="AY833" s="328"/>
      <c r="AZ833" s="328"/>
      <c r="BA833" s="328"/>
      <c r="BB833" s="328"/>
      <c r="BC833" s="328"/>
      <c r="BD833" s="328"/>
      <c r="BE833" s="328"/>
      <c r="BF833" s="328"/>
      <c r="BG833" s="328"/>
      <c r="BH833" s="328"/>
      <c r="BI833" s="328"/>
      <c r="BJ833" s="328"/>
      <c r="BK833" s="328"/>
      <c r="BL833" s="328"/>
      <c r="BM833" s="328"/>
      <c r="BN833" s="328"/>
      <c r="BO833" s="328"/>
      <c r="BP833" s="328"/>
      <c r="BQ833" s="328"/>
      <c r="BR833" s="328"/>
      <c r="BS833" s="328"/>
      <c r="BT833" s="328"/>
      <c r="BU833" s="332"/>
      <c r="BV833" s="333"/>
      <c r="BW833" s="328"/>
      <c r="BX833" s="328"/>
      <c r="BY833" s="328"/>
      <c r="BZ833" s="328"/>
      <c r="CA833" s="328"/>
    </row>
    <row r="834" spans="1:79" ht="15.75" customHeight="1">
      <c r="A834" s="328"/>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c r="AA834" s="328"/>
      <c r="AB834" s="328"/>
      <c r="AC834" s="328"/>
      <c r="AD834" s="328"/>
      <c r="AE834" s="328"/>
      <c r="AF834" s="328"/>
      <c r="AG834" s="328"/>
      <c r="AH834" s="328"/>
      <c r="AI834" s="328"/>
      <c r="AJ834" s="328"/>
      <c r="AK834" s="328"/>
      <c r="AL834" s="328"/>
      <c r="AM834" s="328"/>
      <c r="AN834" s="328"/>
      <c r="AO834" s="328"/>
      <c r="AP834" s="328"/>
      <c r="AQ834" s="328"/>
      <c r="AR834" s="328"/>
      <c r="AS834" s="328"/>
      <c r="AT834" s="328"/>
      <c r="AU834" s="328"/>
      <c r="AV834" s="328"/>
      <c r="AW834" s="328"/>
      <c r="AX834" s="328"/>
      <c r="AY834" s="328"/>
      <c r="AZ834" s="328"/>
      <c r="BA834" s="328"/>
      <c r="BB834" s="328"/>
      <c r="BC834" s="328"/>
      <c r="BD834" s="328"/>
      <c r="BE834" s="328"/>
      <c r="BF834" s="328"/>
      <c r="BG834" s="328"/>
      <c r="BH834" s="328"/>
      <c r="BI834" s="328"/>
      <c r="BJ834" s="328"/>
      <c r="BK834" s="328"/>
      <c r="BL834" s="328"/>
      <c r="BM834" s="328"/>
      <c r="BN834" s="328"/>
      <c r="BO834" s="328"/>
      <c r="BP834" s="328"/>
      <c r="BQ834" s="328"/>
      <c r="BR834" s="328"/>
      <c r="BS834" s="328"/>
      <c r="BT834" s="328"/>
      <c r="BU834" s="332"/>
      <c r="BV834" s="333"/>
      <c r="BW834" s="328"/>
      <c r="BX834" s="328"/>
      <c r="BY834" s="328"/>
      <c r="BZ834" s="328"/>
      <c r="CA834" s="328"/>
    </row>
    <row r="835" spans="1:79" ht="15.75" customHeight="1">
      <c r="A835" s="328"/>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8"/>
      <c r="AD835" s="328"/>
      <c r="AE835" s="328"/>
      <c r="AF835" s="328"/>
      <c r="AG835" s="328"/>
      <c r="AH835" s="328"/>
      <c r="AI835" s="328"/>
      <c r="AJ835" s="328"/>
      <c r="AK835" s="328"/>
      <c r="AL835" s="328"/>
      <c r="AM835" s="328"/>
      <c r="AN835" s="328"/>
      <c r="AO835" s="328"/>
      <c r="AP835" s="328"/>
      <c r="AQ835" s="328"/>
      <c r="AR835" s="328"/>
      <c r="AS835" s="328"/>
      <c r="AT835" s="328"/>
      <c r="AU835" s="328"/>
      <c r="AV835" s="328"/>
      <c r="AW835" s="328"/>
      <c r="AX835" s="328"/>
      <c r="AY835" s="328"/>
      <c r="AZ835" s="328"/>
      <c r="BA835" s="328"/>
      <c r="BB835" s="328"/>
      <c r="BC835" s="328"/>
      <c r="BD835" s="328"/>
      <c r="BE835" s="328"/>
      <c r="BF835" s="328"/>
      <c r="BG835" s="328"/>
      <c r="BH835" s="328"/>
      <c r="BI835" s="328"/>
      <c r="BJ835" s="328"/>
      <c r="BK835" s="328"/>
      <c r="BL835" s="328"/>
      <c r="BM835" s="328"/>
      <c r="BN835" s="328"/>
      <c r="BO835" s="328"/>
      <c r="BP835" s="328"/>
      <c r="BQ835" s="328"/>
      <c r="BR835" s="328"/>
      <c r="BS835" s="328"/>
      <c r="BT835" s="328"/>
      <c r="BU835" s="332"/>
      <c r="BV835" s="333"/>
      <c r="BW835" s="328"/>
      <c r="BX835" s="328"/>
      <c r="BY835" s="328"/>
      <c r="BZ835" s="328"/>
      <c r="CA835" s="328"/>
    </row>
    <row r="836" spans="1:79" ht="15.75" customHeight="1">
      <c r="A836" s="328"/>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328"/>
      <c r="AE836" s="328"/>
      <c r="AF836" s="328"/>
      <c r="AG836" s="328"/>
      <c r="AH836" s="328"/>
      <c r="AI836" s="328"/>
      <c r="AJ836" s="328"/>
      <c r="AK836" s="328"/>
      <c r="AL836" s="328"/>
      <c r="AM836" s="328"/>
      <c r="AN836" s="328"/>
      <c r="AO836" s="328"/>
      <c r="AP836" s="328"/>
      <c r="AQ836" s="328"/>
      <c r="AR836" s="328"/>
      <c r="AS836" s="328"/>
      <c r="AT836" s="328"/>
      <c r="AU836" s="328"/>
      <c r="AV836" s="328"/>
      <c r="AW836" s="328"/>
      <c r="AX836" s="328"/>
      <c r="AY836" s="328"/>
      <c r="AZ836" s="328"/>
      <c r="BA836" s="328"/>
      <c r="BB836" s="328"/>
      <c r="BC836" s="328"/>
      <c r="BD836" s="328"/>
      <c r="BE836" s="328"/>
      <c r="BF836" s="328"/>
      <c r="BG836" s="328"/>
      <c r="BH836" s="328"/>
      <c r="BI836" s="328"/>
      <c r="BJ836" s="328"/>
      <c r="BK836" s="328"/>
      <c r="BL836" s="328"/>
      <c r="BM836" s="328"/>
      <c r="BN836" s="328"/>
      <c r="BO836" s="328"/>
      <c r="BP836" s="328"/>
      <c r="BQ836" s="328"/>
      <c r="BR836" s="328"/>
      <c r="BS836" s="328"/>
      <c r="BT836" s="328"/>
      <c r="BU836" s="332"/>
      <c r="BV836" s="333"/>
      <c r="BW836" s="328"/>
      <c r="BX836" s="328"/>
      <c r="BY836" s="328"/>
      <c r="BZ836" s="328"/>
      <c r="CA836" s="328"/>
    </row>
    <row r="837" spans="1:79" ht="15.75" customHeight="1">
      <c r="A837" s="328"/>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8"/>
      <c r="AD837" s="328"/>
      <c r="AE837" s="328"/>
      <c r="AF837" s="328"/>
      <c r="AG837" s="328"/>
      <c r="AH837" s="328"/>
      <c r="AI837" s="328"/>
      <c r="AJ837" s="328"/>
      <c r="AK837" s="328"/>
      <c r="AL837" s="328"/>
      <c r="AM837" s="328"/>
      <c r="AN837" s="328"/>
      <c r="AO837" s="328"/>
      <c r="AP837" s="328"/>
      <c r="AQ837" s="328"/>
      <c r="AR837" s="328"/>
      <c r="AS837" s="328"/>
      <c r="AT837" s="328"/>
      <c r="AU837" s="328"/>
      <c r="AV837" s="328"/>
      <c r="AW837" s="328"/>
      <c r="AX837" s="328"/>
      <c r="AY837" s="328"/>
      <c r="AZ837" s="328"/>
      <c r="BA837" s="328"/>
      <c r="BB837" s="328"/>
      <c r="BC837" s="328"/>
      <c r="BD837" s="328"/>
      <c r="BE837" s="328"/>
      <c r="BF837" s="328"/>
      <c r="BG837" s="328"/>
      <c r="BH837" s="328"/>
      <c r="BI837" s="328"/>
      <c r="BJ837" s="328"/>
      <c r="BK837" s="328"/>
      <c r="BL837" s="328"/>
      <c r="BM837" s="328"/>
      <c r="BN837" s="328"/>
      <c r="BO837" s="328"/>
      <c r="BP837" s="328"/>
      <c r="BQ837" s="328"/>
      <c r="BR837" s="328"/>
      <c r="BS837" s="328"/>
      <c r="BT837" s="328"/>
      <c r="BU837" s="332"/>
      <c r="BV837" s="333"/>
      <c r="BW837" s="328"/>
      <c r="BX837" s="328"/>
      <c r="BY837" s="328"/>
      <c r="BZ837" s="328"/>
      <c r="CA837" s="328"/>
    </row>
    <row r="838" spans="1:79" ht="15.75" customHeight="1">
      <c r="A838" s="328"/>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8"/>
      <c r="AD838" s="328"/>
      <c r="AE838" s="328"/>
      <c r="AF838" s="328"/>
      <c r="AG838" s="328"/>
      <c r="AH838" s="328"/>
      <c r="AI838" s="328"/>
      <c r="AJ838" s="328"/>
      <c r="AK838" s="328"/>
      <c r="AL838" s="328"/>
      <c r="AM838" s="328"/>
      <c r="AN838" s="328"/>
      <c r="AO838" s="328"/>
      <c r="AP838" s="328"/>
      <c r="AQ838" s="328"/>
      <c r="AR838" s="328"/>
      <c r="AS838" s="328"/>
      <c r="AT838" s="328"/>
      <c r="AU838" s="328"/>
      <c r="AV838" s="328"/>
      <c r="AW838" s="328"/>
      <c r="AX838" s="328"/>
      <c r="AY838" s="328"/>
      <c r="AZ838" s="328"/>
      <c r="BA838" s="328"/>
      <c r="BB838" s="328"/>
      <c r="BC838" s="328"/>
      <c r="BD838" s="328"/>
      <c r="BE838" s="328"/>
      <c r="BF838" s="328"/>
      <c r="BG838" s="328"/>
      <c r="BH838" s="328"/>
      <c r="BI838" s="328"/>
      <c r="BJ838" s="328"/>
      <c r="BK838" s="328"/>
      <c r="BL838" s="328"/>
      <c r="BM838" s="328"/>
      <c r="BN838" s="328"/>
      <c r="BO838" s="328"/>
      <c r="BP838" s="328"/>
      <c r="BQ838" s="328"/>
      <c r="BR838" s="328"/>
      <c r="BS838" s="328"/>
      <c r="BT838" s="328"/>
      <c r="BU838" s="332"/>
      <c r="BV838" s="333"/>
      <c r="BW838" s="328"/>
      <c r="BX838" s="328"/>
      <c r="BY838" s="328"/>
      <c r="BZ838" s="328"/>
      <c r="CA838" s="328"/>
    </row>
    <row r="839" spans="1:79" ht="15.75" customHeight="1">
      <c r="A839" s="328"/>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328"/>
      <c r="AF839" s="328"/>
      <c r="AG839" s="328"/>
      <c r="AH839" s="328"/>
      <c r="AI839" s="328"/>
      <c r="AJ839" s="328"/>
      <c r="AK839" s="328"/>
      <c r="AL839" s="328"/>
      <c r="AM839" s="328"/>
      <c r="AN839" s="328"/>
      <c r="AO839" s="328"/>
      <c r="AP839" s="328"/>
      <c r="AQ839" s="328"/>
      <c r="AR839" s="328"/>
      <c r="AS839" s="328"/>
      <c r="AT839" s="328"/>
      <c r="AU839" s="328"/>
      <c r="AV839" s="328"/>
      <c r="AW839" s="328"/>
      <c r="AX839" s="328"/>
      <c r="AY839" s="328"/>
      <c r="AZ839" s="328"/>
      <c r="BA839" s="328"/>
      <c r="BB839" s="328"/>
      <c r="BC839" s="328"/>
      <c r="BD839" s="328"/>
      <c r="BE839" s="328"/>
      <c r="BF839" s="328"/>
      <c r="BG839" s="328"/>
      <c r="BH839" s="328"/>
      <c r="BI839" s="328"/>
      <c r="BJ839" s="328"/>
      <c r="BK839" s="328"/>
      <c r="BL839" s="328"/>
      <c r="BM839" s="328"/>
      <c r="BN839" s="328"/>
      <c r="BO839" s="328"/>
      <c r="BP839" s="328"/>
      <c r="BQ839" s="328"/>
      <c r="BR839" s="328"/>
      <c r="BS839" s="328"/>
      <c r="BT839" s="328"/>
      <c r="BU839" s="332"/>
      <c r="BV839" s="333"/>
      <c r="BW839" s="328"/>
      <c r="BX839" s="328"/>
      <c r="BY839" s="328"/>
      <c r="BZ839" s="328"/>
      <c r="CA839" s="328"/>
    </row>
    <row r="840" spans="1:79" ht="15.75" customHeight="1">
      <c r="A840" s="328"/>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8"/>
      <c r="AD840" s="328"/>
      <c r="AE840" s="328"/>
      <c r="AF840" s="328"/>
      <c r="AG840" s="328"/>
      <c r="AH840" s="328"/>
      <c r="AI840" s="328"/>
      <c r="AJ840" s="328"/>
      <c r="AK840" s="328"/>
      <c r="AL840" s="328"/>
      <c r="AM840" s="328"/>
      <c r="AN840" s="328"/>
      <c r="AO840" s="328"/>
      <c r="AP840" s="328"/>
      <c r="AQ840" s="328"/>
      <c r="AR840" s="328"/>
      <c r="AS840" s="328"/>
      <c r="AT840" s="328"/>
      <c r="AU840" s="328"/>
      <c r="AV840" s="328"/>
      <c r="AW840" s="328"/>
      <c r="AX840" s="328"/>
      <c r="AY840" s="328"/>
      <c r="AZ840" s="328"/>
      <c r="BA840" s="328"/>
      <c r="BB840" s="328"/>
      <c r="BC840" s="328"/>
      <c r="BD840" s="328"/>
      <c r="BE840" s="328"/>
      <c r="BF840" s="328"/>
      <c r="BG840" s="328"/>
      <c r="BH840" s="328"/>
      <c r="BI840" s="328"/>
      <c r="BJ840" s="328"/>
      <c r="BK840" s="328"/>
      <c r="BL840" s="328"/>
      <c r="BM840" s="328"/>
      <c r="BN840" s="328"/>
      <c r="BO840" s="328"/>
      <c r="BP840" s="328"/>
      <c r="BQ840" s="328"/>
      <c r="BR840" s="328"/>
      <c r="BS840" s="328"/>
      <c r="BT840" s="328"/>
      <c r="BU840" s="332"/>
      <c r="BV840" s="333"/>
      <c r="BW840" s="328"/>
      <c r="BX840" s="328"/>
      <c r="BY840" s="328"/>
      <c r="BZ840" s="328"/>
      <c r="CA840" s="328"/>
    </row>
    <row r="841" spans="1:79" ht="15.75" customHeight="1">
      <c r="A841" s="328"/>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328"/>
      <c r="AF841" s="328"/>
      <c r="AG841" s="328"/>
      <c r="AH841" s="328"/>
      <c r="AI841" s="328"/>
      <c r="AJ841" s="328"/>
      <c r="AK841" s="328"/>
      <c r="AL841" s="328"/>
      <c r="AM841" s="328"/>
      <c r="AN841" s="328"/>
      <c r="AO841" s="328"/>
      <c r="AP841" s="328"/>
      <c r="AQ841" s="328"/>
      <c r="AR841" s="328"/>
      <c r="AS841" s="328"/>
      <c r="AT841" s="328"/>
      <c r="AU841" s="328"/>
      <c r="AV841" s="328"/>
      <c r="AW841" s="328"/>
      <c r="AX841" s="328"/>
      <c r="AY841" s="328"/>
      <c r="AZ841" s="328"/>
      <c r="BA841" s="328"/>
      <c r="BB841" s="328"/>
      <c r="BC841" s="328"/>
      <c r="BD841" s="328"/>
      <c r="BE841" s="328"/>
      <c r="BF841" s="328"/>
      <c r="BG841" s="328"/>
      <c r="BH841" s="328"/>
      <c r="BI841" s="328"/>
      <c r="BJ841" s="328"/>
      <c r="BK841" s="328"/>
      <c r="BL841" s="328"/>
      <c r="BM841" s="328"/>
      <c r="BN841" s="328"/>
      <c r="BO841" s="328"/>
      <c r="BP841" s="328"/>
      <c r="BQ841" s="328"/>
      <c r="BR841" s="328"/>
      <c r="BS841" s="328"/>
      <c r="BT841" s="328"/>
      <c r="BU841" s="332"/>
      <c r="BV841" s="333"/>
      <c r="BW841" s="328"/>
      <c r="BX841" s="328"/>
      <c r="BY841" s="328"/>
      <c r="BZ841" s="328"/>
      <c r="CA841" s="328"/>
    </row>
    <row r="842" spans="1:79" ht="15.75" customHeight="1">
      <c r="A842" s="328"/>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c r="AA842" s="328"/>
      <c r="AB842" s="328"/>
      <c r="AC842" s="328"/>
      <c r="AD842" s="328"/>
      <c r="AE842" s="328"/>
      <c r="AF842" s="328"/>
      <c r="AG842" s="328"/>
      <c r="AH842" s="328"/>
      <c r="AI842" s="328"/>
      <c r="AJ842" s="328"/>
      <c r="AK842" s="328"/>
      <c r="AL842" s="328"/>
      <c r="AM842" s="328"/>
      <c r="AN842" s="328"/>
      <c r="AO842" s="328"/>
      <c r="AP842" s="328"/>
      <c r="AQ842" s="328"/>
      <c r="AR842" s="328"/>
      <c r="AS842" s="328"/>
      <c r="AT842" s="328"/>
      <c r="AU842" s="328"/>
      <c r="AV842" s="328"/>
      <c r="AW842" s="328"/>
      <c r="AX842" s="328"/>
      <c r="AY842" s="328"/>
      <c r="AZ842" s="328"/>
      <c r="BA842" s="328"/>
      <c r="BB842" s="328"/>
      <c r="BC842" s="328"/>
      <c r="BD842" s="328"/>
      <c r="BE842" s="328"/>
      <c r="BF842" s="328"/>
      <c r="BG842" s="328"/>
      <c r="BH842" s="328"/>
      <c r="BI842" s="328"/>
      <c r="BJ842" s="328"/>
      <c r="BK842" s="328"/>
      <c r="BL842" s="328"/>
      <c r="BM842" s="328"/>
      <c r="BN842" s="328"/>
      <c r="BO842" s="328"/>
      <c r="BP842" s="328"/>
      <c r="BQ842" s="328"/>
      <c r="BR842" s="328"/>
      <c r="BS842" s="328"/>
      <c r="BT842" s="328"/>
      <c r="BU842" s="332"/>
      <c r="BV842" s="333"/>
      <c r="BW842" s="328"/>
      <c r="BX842" s="328"/>
      <c r="BY842" s="328"/>
      <c r="BZ842" s="328"/>
      <c r="CA842" s="328"/>
    </row>
    <row r="843" spans="1:79" ht="15.75" customHeight="1">
      <c r="A843" s="328"/>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c r="AA843" s="328"/>
      <c r="AB843" s="328"/>
      <c r="AC843" s="328"/>
      <c r="AD843" s="328"/>
      <c r="AE843" s="328"/>
      <c r="AF843" s="328"/>
      <c r="AG843" s="328"/>
      <c r="AH843" s="328"/>
      <c r="AI843" s="328"/>
      <c r="AJ843" s="328"/>
      <c r="AK843" s="328"/>
      <c r="AL843" s="328"/>
      <c r="AM843" s="328"/>
      <c r="AN843" s="328"/>
      <c r="AO843" s="328"/>
      <c r="AP843" s="328"/>
      <c r="AQ843" s="328"/>
      <c r="AR843" s="328"/>
      <c r="AS843" s="328"/>
      <c r="AT843" s="328"/>
      <c r="AU843" s="328"/>
      <c r="AV843" s="328"/>
      <c r="AW843" s="328"/>
      <c r="AX843" s="328"/>
      <c r="AY843" s="328"/>
      <c r="AZ843" s="328"/>
      <c r="BA843" s="328"/>
      <c r="BB843" s="328"/>
      <c r="BC843" s="328"/>
      <c r="BD843" s="328"/>
      <c r="BE843" s="328"/>
      <c r="BF843" s="328"/>
      <c r="BG843" s="328"/>
      <c r="BH843" s="328"/>
      <c r="BI843" s="328"/>
      <c r="BJ843" s="328"/>
      <c r="BK843" s="328"/>
      <c r="BL843" s="328"/>
      <c r="BM843" s="328"/>
      <c r="BN843" s="328"/>
      <c r="BO843" s="328"/>
      <c r="BP843" s="328"/>
      <c r="BQ843" s="328"/>
      <c r="BR843" s="328"/>
      <c r="BS843" s="328"/>
      <c r="BT843" s="328"/>
      <c r="BU843" s="332"/>
      <c r="BV843" s="333"/>
      <c r="BW843" s="328"/>
      <c r="BX843" s="328"/>
      <c r="BY843" s="328"/>
      <c r="BZ843" s="328"/>
      <c r="CA843" s="328"/>
    </row>
    <row r="844" spans="1:79" ht="15.75" customHeight="1">
      <c r="A844" s="328"/>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c r="AA844" s="328"/>
      <c r="AB844" s="328"/>
      <c r="AC844" s="328"/>
      <c r="AD844" s="328"/>
      <c r="AE844" s="328"/>
      <c r="AF844" s="328"/>
      <c r="AG844" s="328"/>
      <c r="AH844" s="328"/>
      <c r="AI844" s="328"/>
      <c r="AJ844" s="328"/>
      <c r="AK844" s="328"/>
      <c r="AL844" s="328"/>
      <c r="AM844" s="328"/>
      <c r="AN844" s="328"/>
      <c r="AO844" s="328"/>
      <c r="AP844" s="328"/>
      <c r="AQ844" s="328"/>
      <c r="AR844" s="328"/>
      <c r="AS844" s="328"/>
      <c r="AT844" s="328"/>
      <c r="AU844" s="328"/>
      <c r="AV844" s="328"/>
      <c r="AW844" s="328"/>
      <c r="AX844" s="328"/>
      <c r="AY844" s="328"/>
      <c r="AZ844" s="328"/>
      <c r="BA844" s="328"/>
      <c r="BB844" s="328"/>
      <c r="BC844" s="328"/>
      <c r="BD844" s="328"/>
      <c r="BE844" s="328"/>
      <c r="BF844" s="328"/>
      <c r="BG844" s="328"/>
      <c r="BH844" s="328"/>
      <c r="BI844" s="328"/>
      <c r="BJ844" s="328"/>
      <c r="BK844" s="328"/>
      <c r="BL844" s="328"/>
      <c r="BM844" s="328"/>
      <c r="BN844" s="328"/>
      <c r="BO844" s="328"/>
      <c r="BP844" s="328"/>
      <c r="BQ844" s="328"/>
      <c r="BR844" s="328"/>
      <c r="BS844" s="328"/>
      <c r="BT844" s="328"/>
      <c r="BU844" s="332"/>
      <c r="BV844" s="333"/>
      <c r="BW844" s="328"/>
      <c r="BX844" s="328"/>
      <c r="BY844" s="328"/>
      <c r="BZ844" s="328"/>
      <c r="CA844" s="328"/>
    </row>
    <row r="845" spans="1:79" ht="15.75" customHeight="1">
      <c r="A845" s="328"/>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328"/>
      <c r="AE845" s="328"/>
      <c r="AF845" s="328"/>
      <c r="AG845" s="328"/>
      <c r="AH845" s="328"/>
      <c r="AI845" s="328"/>
      <c r="AJ845" s="328"/>
      <c r="AK845" s="328"/>
      <c r="AL845" s="328"/>
      <c r="AM845" s="328"/>
      <c r="AN845" s="328"/>
      <c r="AO845" s="328"/>
      <c r="AP845" s="328"/>
      <c r="AQ845" s="328"/>
      <c r="AR845" s="328"/>
      <c r="AS845" s="328"/>
      <c r="AT845" s="328"/>
      <c r="AU845" s="328"/>
      <c r="AV845" s="328"/>
      <c r="AW845" s="328"/>
      <c r="AX845" s="328"/>
      <c r="AY845" s="328"/>
      <c r="AZ845" s="328"/>
      <c r="BA845" s="328"/>
      <c r="BB845" s="328"/>
      <c r="BC845" s="328"/>
      <c r="BD845" s="328"/>
      <c r="BE845" s="328"/>
      <c r="BF845" s="328"/>
      <c r="BG845" s="328"/>
      <c r="BH845" s="328"/>
      <c r="BI845" s="328"/>
      <c r="BJ845" s="328"/>
      <c r="BK845" s="328"/>
      <c r="BL845" s="328"/>
      <c r="BM845" s="328"/>
      <c r="BN845" s="328"/>
      <c r="BO845" s="328"/>
      <c r="BP845" s="328"/>
      <c r="BQ845" s="328"/>
      <c r="BR845" s="328"/>
      <c r="BS845" s="328"/>
      <c r="BT845" s="328"/>
      <c r="BU845" s="332"/>
      <c r="BV845" s="333"/>
      <c r="BW845" s="328"/>
      <c r="BX845" s="328"/>
      <c r="BY845" s="328"/>
      <c r="BZ845" s="328"/>
      <c r="CA845" s="328"/>
    </row>
    <row r="846" spans="1:79" ht="15.75" customHeight="1">
      <c r="A846" s="328"/>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c r="AA846" s="328"/>
      <c r="AB846" s="328"/>
      <c r="AC846" s="328"/>
      <c r="AD846" s="328"/>
      <c r="AE846" s="328"/>
      <c r="AF846" s="328"/>
      <c r="AG846" s="328"/>
      <c r="AH846" s="328"/>
      <c r="AI846" s="328"/>
      <c r="AJ846" s="328"/>
      <c r="AK846" s="328"/>
      <c r="AL846" s="328"/>
      <c r="AM846" s="328"/>
      <c r="AN846" s="328"/>
      <c r="AO846" s="328"/>
      <c r="AP846" s="328"/>
      <c r="AQ846" s="328"/>
      <c r="AR846" s="328"/>
      <c r="AS846" s="328"/>
      <c r="AT846" s="328"/>
      <c r="AU846" s="328"/>
      <c r="AV846" s="328"/>
      <c r="AW846" s="328"/>
      <c r="AX846" s="328"/>
      <c r="AY846" s="328"/>
      <c r="AZ846" s="328"/>
      <c r="BA846" s="328"/>
      <c r="BB846" s="328"/>
      <c r="BC846" s="328"/>
      <c r="BD846" s="328"/>
      <c r="BE846" s="328"/>
      <c r="BF846" s="328"/>
      <c r="BG846" s="328"/>
      <c r="BH846" s="328"/>
      <c r="BI846" s="328"/>
      <c r="BJ846" s="328"/>
      <c r="BK846" s="328"/>
      <c r="BL846" s="328"/>
      <c r="BM846" s="328"/>
      <c r="BN846" s="328"/>
      <c r="BO846" s="328"/>
      <c r="BP846" s="328"/>
      <c r="BQ846" s="328"/>
      <c r="BR846" s="328"/>
      <c r="BS846" s="328"/>
      <c r="BT846" s="328"/>
      <c r="BU846" s="332"/>
      <c r="BV846" s="333"/>
      <c r="BW846" s="328"/>
      <c r="BX846" s="328"/>
      <c r="BY846" s="328"/>
      <c r="BZ846" s="328"/>
      <c r="CA846" s="328"/>
    </row>
    <row r="847" spans="1:79" ht="15.75" customHeight="1">
      <c r="A847" s="328"/>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c r="AA847" s="328"/>
      <c r="AB847" s="328"/>
      <c r="AC847" s="328"/>
      <c r="AD847" s="328"/>
      <c r="AE847" s="328"/>
      <c r="AF847" s="328"/>
      <c r="AG847" s="328"/>
      <c r="AH847" s="328"/>
      <c r="AI847" s="328"/>
      <c r="AJ847" s="328"/>
      <c r="AK847" s="328"/>
      <c r="AL847" s="328"/>
      <c r="AM847" s="328"/>
      <c r="AN847" s="328"/>
      <c r="AO847" s="328"/>
      <c r="AP847" s="328"/>
      <c r="AQ847" s="328"/>
      <c r="AR847" s="328"/>
      <c r="AS847" s="328"/>
      <c r="AT847" s="328"/>
      <c r="AU847" s="328"/>
      <c r="AV847" s="328"/>
      <c r="AW847" s="328"/>
      <c r="AX847" s="328"/>
      <c r="AY847" s="328"/>
      <c r="AZ847" s="328"/>
      <c r="BA847" s="328"/>
      <c r="BB847" s="328"/>
      <c r="BC847" s="328"/>
      <c r="BD847" s="328"/>
      <c r="BE847" s="328"/>
      <c r="BF847" s="328"/>
      <c r="BG847" s="328"/>
      <c r="BH847" s="328"/>
      <c r="BI847" s="328"/>
      <c r="BJ847" s="328"/>
      <c r="BK847" s="328"/>
      <c r="BL847" s="328"/>
      <c r="BM847" s="328"/>
      <c r="BN847" s="328"/>
      <c r="BO847" s="328"/>
      <c r="BP847" s="328"/>
      <c r="BQ847" s="328"/>
      <c r="BR847" s="328"/>
      <c r="BS847" s="328"/>
      <c r="BT847" s="328"/>
      <c r="BU847" s="332"/>
      <c r="BV847" s="333"/>
      <c r="BW847" s="328"/>
      <c r="BX847" s="328"/>
      <c r="BY847" s="328"/>
      <c r="BZ847" s="328"/>
      <c r="CA847" s="328"/>
    </row>
    <row r="848" spans="1:79" ht="15.75" customHeight="1">
      <c r="A848" s="328"/>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328"/>
      <c r="AE848" s="328"/>
      <c r="AF848" s="328"/>
      <c r="AG848" s="328"/>
      <c r="AH848" s="328"/>
      <c r="AI848" s="328"/>
      <c r="AJ848" s="328"/>
      <c r="AK848" s="328"/>
      <c r="AL848" s="328"/>
      <c r="AM848" s="328"/>
      <c r="AN848" s="328"/>
      <c r="AO848" s="328"/>
      <c r="AP848" s="328"/>
      <c r="AQ848" s="328"/>
      <c r="AR848" s="328"/>
      <c r="AS848" s="328"/>
      <c r="AT848" s="328"/>
      <c r="AU848" s="328"/>
      <c r="AV848" s="328"/>
      <c r="AW848" s="328"/>
      <c r="AX848" s="328"/>
      <c r="AY848" s="328"/>
      <c r="AZ848" s="328"/>
      <c r="BA848" s="328"/>
      <c r="BB848" s="328"/>
      <c r="BC848" s="328"/>
      <c r="BD848" s="328"/>
      <c r="BE848" s="328"/>
      <c r="BF848" s="328"/>
      <c r="BG848" s="328"/>
      <c r="BH848" s="328"/>
      <c r="BI848" s="328"/>
      <c r="BJ848" s="328"/>
      <c r="BK848" s="328"/>
      <c r="BL848" s="328"/>
      <c r="BM848" s="328"/>
      <c r="BN848" s="328"/>
      <c r="BO848" s="328"/>
      <c r="BP848" s="328"/>
      <c r="BQ848" s="328"/>
      <c r="BR848" s="328"/>
      <c r="BS848" s="328"/>
      <c r="BT848" s="328"/>
      <c r="BU848" s="332"/>
      <c r="BV848" s="333"/>
      <c r="BW848" s="328"/>
      <c r="BX848" s="328"/>
      <c r="BY848" s="328"/>
      <c r="BZ848" s="328"/>
      <c r="CA848" s="328"/>
    </row>
    <row r="849" spans="1:79" ht="15.75" customHeight="1">
      <c r="A849" s="328"/>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8"/>
      <c r="AD849" s="328"/>
      <c r="AE849" s="328"/>
      <c r="AF849" s="328"/>
      <c r="AG849" s="328"/>
      <c r="AH849" s="328"/>
      <c r="AI849" s="328"/>
      <c r="AJ849" s="328"/>
      <c r="AK849" s="328"/>
      <c r="AL849" s="328"/>
      <c r="AM849" s="328"/>
      <c r="AN849" s="328"/>
      <c r="AO849" s="328"/>
      <c r="AP849" s="328"/>
      <c r="AQ849" s="328"/>
      <c r="AR849" s="328"/>
      <c r="AS849" s="328"/>
      <c r="AT849" s="328"/>
      <c r="AU849" s="328"/>
      <c r="AV849" s="328"/>
      <c r="AW849" s="328"/>
      <c r="AX849" s="328"/>
      <c r="AY849" s="328"/>
      <c r="AZ849" s="328"/>
      <c r="BA849" s="328"/>
      <c r="BB849" s="328"/>
      <c r="BC849" s="328"/>
      <c r="BD849" s="328"/>
      <c r="BE849" s="328"/>
      <c r="BF849" s="328"/>
      <c r="BG849" s="328"/>
      <c r="BH849" s="328"/>
      <c r="BI849" s="328"/>
      <c r="BJ849" s="328"/>
      <c r="BK849" s="328"/>
      <c r="BL849" s="328"/>
      <c r="BM849" s="328"/>
      <c r="BN849" s="328"/>
      <c r="BO849" s="328"/>
      <c r="BP849" s="328"/>
      <c r="BQ849" s="328"/>
      <c r="BR849" s="328"/>
      <c r="BS849" s="328"/>
      <c r="BT849" s="328"/>
      <c r="BU849" s="332"/>
      <c r="BV849" s="333"/>
      <c r="BW849" s="328"/>
      <c r="BX849" s="328"/>
      <c r="BY849" s="328"/>
      <c r="BZ849" s="328"/>
      <c r="CA849" s="328"/>
    </row>
    <row r="850" spans="1:79" ht="15.75" customHeight="1">
      <c r="A850" s="328"/>
      <c r="B850" s="328"/>
      <c r="C850" s="328"/>
      <c r="D850" s="328"/>
      <c r="E850" s="328"/>
      <c r="F850" s="328"/>
      <c r="G850" s="328"/>
      <c r="H850" s="328"/>
      <c r="I850" s="328"/>
      <c r="J850" s="328"/>
      <c r="K850" s="328"/>
      <c r="L850" s="328"/>
      <c r="M850" s="328"/>
      <c r="N850" s="328"/>
      <c r="O850" s="328"/>
      <c r="P850" s="328"/>
      <c r="Q850" s="328"/>
      <c r="R850" s="328"/>
      <c r="S850" s="328"/>
      <c r="T850" s="328"/>
      <c r="U850" s="328"/>
      <c r="V850" s="328"/>
      <c r="W850" s="328"/>
      <c r="X850" s="328"/>
      <c r="Y850" s="328"/>
      <c r="Z850" s="328"/>
      <c r="AA850" s="328"/>
      <c r="AB850" s="328"/>
      <c r="AC850" s="328"/>
      <c r="AD850" s="328"/>
      <c r="AE850" s="328"/>
      <c r="AF850" s="328"/>
      <c r="AG850" s="328"/>
      <c r="AH850" s="328"/>
      <c r="AI850" s="328"/>
      <c r="AJ850" s="328"/>
      <c r="AK850" s="328"/>
      <c r="AL850" s="328"/>
      <c r="AM850" s="328"/>
      <c r="AN850" s="328"/>
      <c r="AO850" s="328"/>
      <c r="AP850" s="328"/>
      <c r="AQ850" s="328"/>
      <c r="AR850" s="328"/>
      <c r="AS850" s="328"/>
      <c r="AT850" s="328"/>
      <c r="AU850" s="328"/>
      <c r="AV850" s="328"/>
      <c r="AW850" s="328"/>
      <c r="AX850" s="328"/>
      <c r="AY850" s="328"/>
      <c r="AZ850" s="328"/>
      <c r="BA850" s="328"/>
      <c r="BB850" s="328"/>
      <c r="BC850" s="328"/>
      <c r="BD850" s="328"/>
      <c r="BE850" s="328"/>
      <c r="BF850" s="328"/>
      <c r="BG850" s="328"/>
      <c r="BH850" s="328"/>
      <c r="BI850" s="328"/>
      <c r="BJ850" s="328"/>
      <c r="BK850" s="328"/>
      <c r="BL850" s="328"/>
      <c r="BM850" s="328"/>
      <c r="BN850" s="328"/>
      <c r="BO850" s="328"/>
      <c r="BP850" s="328"/>
      <c r="BQ850" s="328"/>
      <c r="BR850" s="328"/>
      <c r="BS850" s="328"/>
      <c r="BT850" s="328"/>
      <c r="BU850" s="332"/>
      <c r="BV850" s="333"/>
      <c r="BW850" s="328"/>
      <c r="BX850" s="328"/>
      <c r="BY850" s="328"/>
      <c r="BZ850" s="328"/>
      <c r="CA850" s="328"/>
    </row>
    <row r="851" spans="1:79" ht="15.75" customHeight="1">
      <c r="A851" s="328"/>
      <c r="B851" s="328"/>
      <c r="C851" s="328"/>
      <c r="D851" s="328"/>
      <c r="E851" s="328"/>
      <c r="F851" s="328"/>
      <c r="G851" s="328"/>
      <c r="H851" s="328"/>
      <c r="I851" s="328"/>
      <c r="J851" s="328"/>
      <c r="K851" s="328"/>
      <c r="L851" s="328"/>
      <c r="M851" s="328"/>
      <c r="N851" s="328"/>
      <c r="O851" s="328"/>
      <c r="P851" s="328"/>
      <c r="Q851" s="328"/>
      <c r="R851" s="328"/>
      <c r="S851" s="328"/>
      <c r="T851" s="328"/>
      <c r="U851" s="328"/>
      <c r="V851" s="328"/>
      <c r="W851" s="328"/>
      <c r="X851" s="328"/>
      <c r="Y851" s="328"/>
      <c r="Z851" s="328"/>
      <c r="AA851" s="328"/>
      <c r="AB851" s="328"/>
      <c r="AC851" s="328"/>
      <c r="AD851" s="328"/>
      <c r="AE851" s="328"/>
      <c r="AF851" s="328"/>
      <c r="AG851" s="328"/>
      <c r="AH851" s="328"/>
      <c r="AI851" s="328"/>
      <c r="AJ851" s="328"/>
      <c r="AK851" s="328"/>
      <c r="AL851" s="328"/>
      <c r="AM851" s="328"/>
      <c r="AN851" s="328"/>
      <c r="AO851" s="328"/>
      <c r="AP851" s="328"/>
      <c r="AQ851" s="328"/>
      <c r="AR851" s="328"/>
      <c r="AS851" s="328"/>
      <c r="AT851" s="328"/>
      <c r="AU851" s="328"/>
      <c r="AV851" s="328"/>
      <c r="AW851" s="328"/>
      <c r="AX851" s="328"/>
      <c r="AY851" s="328"/>
      <c r="AZ851" s="328"/>
      <c r="BA851" s="328"/>
      <c r="BB851" s="328"/>
      <c r="BC851" s="328"/>
      <c r="BD851" s="328"/>
      <c r="BE851" s="328"/>
      <c r="BF851" s="328"/>
      <c r="BG851" s="328"/>
      <c r="BH851" s="328"/>
      <c r="BI851" s="328"/>
      <c r="BJ851" s="328"/>
      <c r="BK851" s="328"/>
      <c r="BL851" s="328"/>
      <c r="BM851" s="328"/>
      <c r="BN851" s="328"/>
      <c r="BO851" s="328"/>
      <c r="BP851" s="328"/>
      <c r="BQ851" s="328"/>
      <c r="BR851" s="328"/>
      <c r="BS851" s="328"/>
      <c r="BT851" s="328"/>
      <c r="BU851" s="332"/>
      <c r="BV851" s="333"/>
      <c r="BW851" s="328"/>
      <c r="BX851" s="328"/>
      <c r="BY851" s="328"/>
      <c r="BZ851" s="328"/>
      <c r="CA851" s="328"/>
    </row>
    <row r="852" spans="1:79" ht="15.75" customHeight="1">
      <c r="A852" s="328"/>
      <c r="B852" s="328"/>
      <c r="C852" s="328"/>
      <c r="D852" s="328"/>
      <c r="E852" s="328"/>
      <c r="F852" s="328"/>
      <c r="G852" s="328"/>
      <c r="H852" s="328"/>
      <c r="I852" s="328"/>
      <c r="J852" s="328"/>
      <c r="K852" s="328"/>
      <c r="L852" s="328"/>
      <c r="M852" s="328"/>
      <c r="N852" s="328"/>
      <c r="O852" s="328"/>
      <c r="P852" s="328"/>
      <c r="Q852" s="328"/>
      <c r="R852" s="328"/>
      <c r="S852" s="328"/>
      <c r="T852" s="328"/>
      <c r="U852" s="328"/>
      <c r="V852" s="328"/>
      <c r="W852" s="328"/>
      <c r="X852" s="328"/>
      <c r="Y852" s="328"/>
      <c r="Z852" s="328"/>
      <c r="AA852" s="328"/>
      <c r="AB852" s="328"/>
      <c r="AC852" s="328"/>
      <c r="AD852" s="328"/>
      <c r="AE852" s="328"/>
      <c r="AF852" s="328"/>
      <c r="AG852" s="328"/>
      <c r="AH852" s="328"/>
      <c r="AI852" s="328"/>
      <c r="AJ852" s="328"/>
      <c r="AK852" s="328"/>
      <c r="AL852" s="328"/>
      <c r="AM852" s="328"/>
      <c r="AN852" s="328"/>
      <c r="AO852" s="328"/>
      <c r="AP852" s="328"/>
      <c r="AQ852" s="328"/>
      <c r="AR852" s="328"/>
      <c r="AS852" s="328"/>
      <c r="AT852" s="328"/>
      <c r="AU852" s="328"/>
      <c r="AV852" s="328"/>
      <c r="AW852" s="328"/>
      <c r="AX852" s="328"/>
      <c r="AY852" s="328"/>
      <c r="AZ852" s="328"/>
      <c r="BA852" s="328"/>
      <c r="BB852" s="328"/>
      <c r="BC852" s="328"/>
      <c r="BD852" s="328"/>
      <c r="BE852" s="328"/>
      <c r="BF852" s="328"/>
      <c r="BG852" s="328"/>
      <c r="BH852" s="328"/>
      <c r="BI852" s="328"/>
      <c r="BJ852" s="328"/>
      <c r="BK852" s="328"/>
      <c r="BL852" s="328"/>
      <c r="BM852" s="328"/>
      <c r="BN852" s="328"/>
      <c r="BO852" s="328"/>
      <c r="BP852" s="328"/>
      <c r="BQ852" s="328"/>
      <c r="BR852" s="328"/>
      <c r="BS852" s="328"/>
      <c r="BT852" s="328"/>
      <c r="BU852" s="332"/>
      <c r="BV852" s="333"/>
      <c r="BW852" s="328"/>
      <c r="BX852" s="328"/>
      <c r="BY852" s="328"/>
      <c r="BZ852" s="328"/>
      <c r="CA852" s="328"/>
    </row>
    <row r="853" spans="1:79" ht="15.75" customHeight="1">
      <c r="A853" s="328"/>
      <c r="B853" s="328"/>
      <c r="C853" s="328"/>
      <c r="D853" s="328"/>
      <c r="E853" s="328"/>
      <c r="F853" s="328"/>
      <c r="G853" s="328"/>
      <c r="H853" s="328"/>
      <c r="I853" s="328"/>
      <c r="J853" s="328"/>
      <c r="K853" s="328"/>
      <c r="L853" s="328"/>
      <c r="M853" s="328"/>
      <c r="N853" s="328"/>
      <c r="O853" s="328"/>
      <c r="P853" s="328"/>
      <c r="Q853" s="328"/>
      <c r="R853" s="328"/>
      <c r="S853" s="328"/>
      <c r="T853" s="328"/>
      <c r="U853" s="328"/>
      <c r="V853" s="328"/>
      <c r="W853" s="328"/>
      <c r="X853" s="328"/>
      <c r="Y853" s="328"/>
      <c r="Z853" s="328"/>
      <c r="AA853" s="328"/>
      <c r="AB853" s="328"/>
      <c r="AC853" s="328"/>
      <c r="AD853" s="328"/>
      <c r="AE853" s="328"/>
      <c r="AF853" s="328"/>
      <c r="AG853" s="328"/>
      <c r="AH853" s="328"/>
      <c r="AI853" s="328"/>
      <c r="AJ853" s="328"/>
      <c r="AK853" s="328"/>
      <c r="AL853" s="328"/>
      <c r="AM853" s="328"/>
      <c r="AN853" s="328"/>
      <c r="AO853" s="328"/>
      <c r="AP853" s="328"/>
      <c r="AQ853" s="328"/>
      <c r="AR853" s="328"/>
      <c r="AS853" s="328"/>
      <c r="AT853" s="328"/>
      <c r="AU853" s="328"/>
      <c r="AV853" s="328"/>
      <c r="AW853" s="328"/>
      <c r="AX853" s="328"/>
      <c r="AY853" s="328"/>
      <c r="AZ853" s="328"/>
      <c r="BA853" s="328"/>
      <c r="BB853" s="328"/>
      <c r="BC853" s="328"/>
      <c r="BD853" s="328"/>
      <c r="BE853" s="328"/>
      <c r="BF853" s="328"/>
      <c r="BG853" s="328"/>
      <c r="BH853" s="328"/>
      <c r="BI853" s="328"/>
      <c r="BJ853" s="328"/>
      <c r="BK853" s="328"/>
      <c r="BL853" s="328"/>
      <c r="BM853" s="328"/>
      <c r="BN853" s="328"/>
      <c r="BO853" s="328"/>
      <c r="BP853" s="328"/>
      <c r="BQ853" s="328"/>
      <c r="BR853" s="328"/>
      <c r="BS853" s="328"/>
      <c r="BT853" s="328"/>
      <c r="BU853" s="332"/>
      <c r="BV853" s="333"/>
      <c r="BW853" s="328"/>
      <c r="BX853" s="328"/>
      <c r="BY853" s="328"/>
      <c r="BZ853" s="328"/>
      <c r="CA853" s="328"/>
    </row>
    <row r="854" spans="1:79" ht="15.75" customHeight="1">
      <c r="A854" s="328"/>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8"/>
      <c r="AD854" s="328"/>
      <c r="AE854" s="328"/>
      <c r="AF854" s="328"/>
      <c r="AG854" s="328"/>
      <c r="AH854" s="328"/>
      <c r="AI854" s="328"/>
      <c r="AJ854" s="328"/>
      <c r="AK854" s="328"/>
      <c r="AL854" s="328"/>
      <c r="AM854" s="328"/>
      <c r="AN854" s="328"/>
      <c r="AO854" s="328"/>
      <c r="AP854" s="328"/>
      <c r="AQ854" s="328"/>
      <c r="AR854" s="328"/>
      <c r="AS854" s="328"/>
      <c r="AT854" s="328"/>
      <c r="AU854" s="328"/>
      <c r="AV854" s="328"/>
      <c r="AW854" s="328"/>
      <c r="AX854" s="328"/>
      <c r="AY854" s="328"/>
      <c r="AZ854" s="328"/>
      <c r="BA854" s="328"/>
      <c r="BB854" s="328"/>
      <c r="BC854" s="328"/>
      <c r="BD854" s="328"/>
      <c r="BE854" s="328"/>
      <c r="BF854" s="328"/>
      <c r="BG854" s="328"/>
      <c r="BH854" s="328"/>
      <c r="BI854" s="328"/>
      <c r="BJ854" s="328"/>
      <c r="BK854" s="328"/>
      <c r="BL854" s="328"/>
      <c r="BM854" s="328"/>
      <c r="BN854" s="328"/>
      <c r="BO854" s="328"/>
      <c r="BP854" s="328"/>
      <c r="BQ854" s="328"/>
      <c r="BR854" s="328"/>
      <c r="BS854" s="328"/>
      <c r="BT854" s="328"/>
      <c r="BU854" s="332"/>
      <c r="BV854" s="333"/>
      <c r="BW854" s="328"/>
      <c r="BX854" s="328"/>
      <c r="BY854" s="328"/>
      <c r="BZ854" s="328"/>
      <c r="CA854" s="328"/>
    </row>
    <row r="855" spans="1:79" ht="15.75" customHeight="1">
      <c r="A855" s="328"/>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8"/>
      <c r="AD855" s="328"/>
      <c r="AE855" s="328"/>
      <c r="AF855" s="328"/>
      <c r="AG855" s="328"/>
      <c r="AH855" s="328"/>
      <c r="AI855" s="328"/>
      <c r="AJ855" s="328"/>
      <c r="AK855" s="328"/>
      <c r="AL855" s="328"/>
      <c r="AM855" s="328"/>
      <c r="AN855" s="328"/>
      <c r="AO855" s="328"/>
      <c r="AP855" s="328"/>
      <c r="AQ855" s="328"/>
      <c r="AR855" s="328"/>
      <c r="AS855" s="328"/>
      <c r="AT855" s="328"/>
      <c r="AU855" s="328"/>
      <c r="AV855" s="328"/>
      <c r="AW855" s="328"/>
      <c r="AX855" s="328"/>
      <c r="AY855" s="328"/>
      <c r="AZ855" s="328"/>
      <c r="BA855" s="328"/>
      <c r="BB855" s="328"/>
      <c r="BC855" s="328"/>
      <c r="BD855" s="328"/>
      <c r="BE855" s="328"/>
      <c r="BF855" s="328"/>
      <c r="BG855" s="328"/>
      <c r="BH855" s="328"/>
      <c r="BI855" s="328"/>
      <c r="BJ855" s="328"/>
      <c r="BK855" s="328"/>
      <c r="BL855" s="328"/>
      <c r="BM855" s="328"/>
      <c r="BN855" s="328"/>
      <c r="BO855" s="328"/>
      <c r="BP855" s="328"/>
      <c r="BQ855" s="328"/>
      <c r="BR855" s="328"/>
      <c r="BS855" s="328"/>
      <c r="BT855" s="328"/>
      <c r="BU855" s="332"/>
      <c r="BV855" s="333"/>
      <c r="BW855" s="328"/>
      <c r="BX855" s="328"/>
      <c r="BY855" s="328"/>
      <c r="BZ855" s="328"/>
      <c r="CA855" s="328"/>
    </row>
    <row r="856" spans="1:79" ht="15.75" customHeight="1">
      <c r="A856" s="328"/>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328"/>
      <c r="AF856" s="328"/>
      <c r="AG856" s="328"/>
      <c r="AH856" s="328"/>
      <c r="AI856" s="328"/>
      <c r="AJ856" s="328"/>
      <c r="AK856" s="328"/>
      <c r="AL856" s="328"/>
      <c r="AM856" s="328"/>
      <c r="AN856" s="328"/>
      <c r="AO856" s="328"/>
      <c r="AP856" s="328"/>
      <c r="AQ856" s="328"/>
      <c r="AR856" s="328"/>
      <c r="AS856" s="328"/>
      <c r="AT856" s="328"/>
      <c r="AU856" s="328"/>
      <c r="AV856" s="328"/>
      <c r="AW856" s="328"/>
      <c r="AX856" s="328"/>
      <c r="AY856" s="328"/>
      <c r="AZ856" s="328"/>
      <c r="BA856" s="328"/>
      <c r="BB856" s="328"/>
      <c r="BC856" s="328"/>
      <c r="BD856" s="328"/>
      <c r="BE856" s="328"/>
      <c r="BF856" s="328"/>
      <c r="BG856" s="328"/>
      <c r="BH856" s="328"/>
      <c r="BI856" s="328"/>
      <c r="BJ856" s="328"/>
      <c r="BK856" s="328"/>
      <c r="BL856" s="328"/>
      <c r="BM856" s="328"/>
      <c r="BN856" s="328"/>
      <c r="BO856" s="328"/>
      <c r="BP856" s="328"/>
      <c r="BQ856" s="328"/>
      <c r="BR856" s="328"/>
      <c r="BS856" s="328"/>
      <c r="BT856" s="328"/>
      <c r="BU856" s="332"/>
      <c r="BV856" s="333"/>
      <c r="BW856" s="328"/>
      <c r="BX856" s="328"/>
      <c r="BY856" s="328"/>
      <c r="BZ856" s="328"/>
      <c r="CA856" s="328"/>
    </row>
    <row r="857" spans="1:79" ht="15.75" customHeight="1">
      <c r="A857" s="328"/>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328"/>
      <c r="AF857" s="328"/>
      <c r="AG857" s="328"/>
      <c r="AH857" s="328"/>
      <c r="AI857" s="328"/>
      <c r="AJ857" s="328"/>
      <c r="AK857" s="328"/>
      <c r="AL857" s="328"/>
      <c r="AM857" s="328"/>
      <c r="AN857" s="328"/>
      <c r="AO857" s="328"/>
      <c r="AP857" s="328"/>
      <c r="AQ857" s="328"/>
      <c r="AR857" s="328"/>
      <c r="AS857" s="328"/>
      <c r="AT857" s="328"/>
      <c r="AU857" s="328"/>
      <c r="AV857" s="328"/>
      <c r="AW857" s="328"/>
      <c r="AX857" s="328"/>
      <c r="AY857" s="328"/>
      <c r="AZ857" s="328"/>
      <c r="BA857" s="328"/>
      <c r="BB857" s="328"/>
      <c r="BC857" s="328"/>
      <c r="BD857" s="328"/>
      <c r="BE857" s="328"/>
      <c r="BF857" s="328"/>
      <c r="BG857" s="328"/>
      <c r="BH857" s="328"/>
      <c r="BI857" s="328"/>
      <c r="BJ857" s="328"/>
      <c r="BK857" s="328"/>
      <c r="BL857" s="328"/>
      <c r="BM857" s="328"/>
      <c r="BN857" s="328"/>
      <c r="BO857" s="328"/>
      <c r="BP857" s="328"/>
      <c r="BQ857" s="328"/>
      <c r="BR857" s="328"/>
      <c r="BS857" s="328"/>
      <c r="BT857" s="328"/>
      <c r="BU857" s="332"/>
      <c r="BV857" s="333"/>
      <c r="BW857" s="328"/>
      <c r="BX857" s="328"/>
      <c r="BY857" s="328"/>
      <c r="BZ857" s="328"/>
      <c r="CA857" s="328"/>
    </row>
    <row r="858" spans="1:79" ht="15.75" customHeight="1">
      <c r="A858" s="328"/>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8"/>
      <c r="AD858" s="328"/>
      <c r="AE858" s="328"/>
      <c r="AF858" s="328"/>
      <c r="AG858" s="328"/>
      <c r="AH858" s="328"/>
      <c r="AI858" s="328"/>
      <c r="AJ858" s="328"/>
      <c r="AK858" s="328"/>
      <c r="AL858" s="328"/>
      <c r="AM858" s="328"/>
      <c r="AN858" s="328"/>
      <c r="AO858" s="328"/>
      <c r="AP858" s="328"/>
      <c r="AQ858" s="328"/>
      <c r="AR858" s="328"/>
      <c r="AS858" s="328"/>
      <c r="AT858" s="328"/>
      <c r="AU858" s="328"/>
      <c r="AV858" s="328"/>
      <c r="AW858" s="328"/>
      <c r="AX858" s="328"/>
      <c r="AY858" s="328"/>
      <c r="AZ858" s="328"/>
      <c r="BA858" s="328"/>
      <c r="BB858" s="328"/>
      <c r="BC858" s="328"/>
      <c r="BD858" s="328"/>
      <c r="BE858" s="328"/>
      <c r="BF858" s="328"/>
      <c r="BG858" s="328"/>
      <c r="BH858" s="328"/>
      <c r="BI858" s="328"/>
      <c r="BJ858" s="328"/>
      <c r="BK858" s="328"/>
      <c r="BL858" s="328"/>
      <c r="BM858" s="328"/>
      <c r="BN858" s="328"/>
      <c r="BO858" s="328"/>
      <c r="BP858" s="328"/>
      <c r="BQ858" s="328"/>
      <c r="BR858" s="328"/>
      <c r="BS858" s="328"/>
      <c r="BT858" s="328"/>
      <c r="BU858" s="332"/>
      <c r="BV858" s="333"/>
      <c r="BW858" s="328"/>
      <c r="BX858" s="328"/>
      <c r="BY858" s="328"/>
      <c r="BZ858" s="328"/>
      <c r="CA858" s="328"/>
    </row>
    <row r="859" spans="1:79" ht="15.75" customHeight="1">
      <c r="A859" s="328"/>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328"/>
      <c r="AF859" s="328"/>
      <c r="AG859" s="328"/>
      <c r="AH859" s="328"/>
      <c r="AI859" s="328"/>
      <c r="AJ859" s="328"/>
      <c r="AK859" s="328"/>
      <c r="AL859" s="328"/>
      <c r="AM859" s="328"/>
      <c r="AN859" s="328"/>
      <c r="AO859" s="328"/>
      <c r="AP859" s="328"/>
      <c r="AQ859" s="328"/>
      <c r="AR859" s="328"/>
      <c r="AS859" s="328"/>
      <c r="AT859" s="328"/>
      <c r="AU859" s="328"/>
      <c r="AV859" s="328"/>
      <c r="AW859" s="328"/>
      <c r="AX859" s="328"/>
      <c r="AY859" s="328"/>
      <c r="AZ859" s="328"/>
      <c r="BA859" s="328"/>
      <c r="BB859" s="328"/>
      <c r="BC859" s="328"/>
      <c r="BD859" s="328"/>
      <c r="BE859" s="328"/>
      <c r="BF859" s="328"/>
      <c r="BG859" s="328"/>
      <c r="BH859" s="328"/>
      <c r="BI859" s="328"/>
      <c r="BJ859" s="328"/>
      <c r="BK859" s="328"/>
      <c r="BL859" s="328"/>
      <c r="BM859" s="328"/>
      <c r="BN859" s="328"/>
      <c r="BO859" s="328"/>
      <c r="BP859" s="328"/>
      <c r="BQ859" s="328"/>
      <c r="BR859" s="328"/>
      <c r="BS859" s="328"/>
      <c r="BT859" s="328"/>
      <c r="BU859" s="332"/>
      <c r="BV859" s="333"/>
      <c r="BW859" s="328"/>
      <c r="BX859" s="328"/>
      <c r="BY859" s="328"/>
      <c r="BZ859" s="328"/>
      <c r="CA859" s="328"/>
    </row>
    <row r="860" spans="1:79" ht="15.75" customHeight="1">
      <c r="A860" s="328"/>
      <c r="B860" s="328"/>
      <c r="C860" s="328"/>
      <c r="D860" s="328"/>
      <c r="E860" s="328"/>
      <c r="F860" s="328"/>
      <c r="G860" s="328"/>
      <c r="H860" s="328"/>
      <c r="I860" s="328"/>
      <c r="J860" s="328"/>
      <c r="K860" s="328"/>
      <c r="L860" s="328"/>
      <c r="M860" s="328"/>
      <c r="N860" s="328"/>
      <c r="O860" s="328"/>
      <c r="P860" s="328"/>
      <c r="Q860" s="328"/>
      <c r="R860" s="328"/>
      <c r="S860" s="328"/>
      <c r="T860" s="328"/>
      <c r="U860" s="328"/>
      <c r="V860" s="328"/>
      <c r="W860" s="328"/>
      <c r="X860" s="328"/>
      <c r="Y860" s="328"/>
      <c r="Z860" s="328"/>
      <c r="AA860" s="328"/>
      <c r="AB860" s="328"/>
      <c r="AC860" s="328"/>
      <c r="AD860" s="328"/>
      <c r="AE860" s="328"/>
      <c r="AF860" s="328"/>
      <c r="AG860" s="328"/>
      <c r="AH860" s="328"/>
      <c r="AI860" s="328"/>
      <c r="AJ860" s="328"/>
      <c r="AK860" s="328"/>
      <c r="AL860" s="328"/>
      <c r="AM860" s="328"/>
      <c r="AN860" s="328"/>
      <c r="AO860" s="328"/>
      <c r="AP860" s="328"/>
      <c r="AQ860" s="328"/>
      <c r="AR860" s="328"/>
      <c r="AS860" s="328"/>
      <c r="AT860" s="328"/>
      <c r="AU860" s="328"/>
      <c r="AV860" s="328"/>
      <c r="AW860" s="328"/>
      <c r="AX860" s="328"/>
      <c r="AY860" s="328"/>
      <c r="AZ860" s="328"/>
      <c r="BA860" s="328"/>
      <c r="BB860" s="328"/>
      <c r="BC860" s="328"/>
      <c r="BD860" s="328"/>
      <c r="BE860" s="328"/>
      <c r="BF860" s="328"/>
      <c r="BG860" s="328"/>
      <c r="BH860" s="328"/>
      <c r="BI860" s="328"/>
      <c r="BJ860" s="328"/>
      <c r="BK860" s="328"/>
      <c r="BL860" s="328"/>
      <c r="BM860" s="328"/>
      <c r="BN860" s="328"/>
      <c r="BO860" s="328"/>
      <c r="BP860" s="328"/>
      <c r="BQ860" s="328"/>
      <c r="BR860" s="328"/>
      <c r="BS860" s="328"/>
      <c r="BT860" s="328"/>
      <c r="BU860" s="332"/>
      <c r="BV860" s="333"/>
      <c r="BW860" s="328"/>
      <c r="BX860" s="328"/>
      <c r="BY860" s="328"/>
      <c r="BZ860" s="328"/>
      <c r="CA860" s="328"/>
    </row>
    <row r="861" spans="1:79" ht="15.75" customHeight="1">
      <c r="A861" s="328"/>
      <c r="B861" s="328"/>
      <c r="C861" s="328"/>
      <c r="D861" s="328"/>
      <c r="E861" s="328"/>
      <c r="F861" s="328"/>
      <c r="G861" s="328"/>
      <c r="H861" s="328"/>
      <c r="I861" s="328"/>
      <c r="J861" s="328"/>
      <c r="K861" s="328"/>
      <c r="L861" s="328"/>
      <c r="M861" s="328"/>
      <c r="N861" s="328"/>
      <c r="O861" s="328"/>
      <c r="P861" s="328"/>
      <c r="Q861" s="328"/>
      <c r="R861" s="328"/>
      <c r="S861" s="328"/>
      <c r="T861" s="328"/>
      <c r="U861" s="328"/>
      <c r="V861" s="328"/>
      <c r="W861" s="328"/>
      <c r="X861" s="328"/>
      <c r="Y861" s="328"/>
      <c r="Z861" s="328"/>
      <c r="AA861" s="328"/>
      <c r="AB861" s="328"/>
      <c r="AC861" s="328"/>
      <c r="AD861" s="328"/>
      <c r="AE861" s="328"/>
      <c r="AF861" s="328"/>
      <c r="AG861" s="328"/>
      <c r="AH861" s="328"/>
      <c r="AI861" s="328"/>
      <c r="AJ861" s="328"/>
      <c r="AK861" s="328"/>
      <c r="AL861" s="328"/>
      <c r="AM861" s="328"/>
      <c r="AN861" s="328"/>
      <c r="AO861" s="328"/>
      <c r="AP861" s="328"/>
      <c r="AQ861" s="328"/>
      <c r="AR861" s="328"/>
      <c r="AS861" s="328"/>
      <c r="AT861" s="328"/>
      <c r="AU861" s="328"/>
      <c r="AV861" s="328"/>
      <c r="AW861" s="328"/>
      <c r="AX861" s="328"/>
      <c r="AY861" s="328"/>
      <c r="AZ861" s="328"/>
      <c r="BA861" s="328"/>
      <c r="BB861" s="328"/>
      <c r="BC861" s="328"/>
      <c r="BD861" s="328"/>
      <c r="BE861" s="328"/>
      <c r="BF861" s="328"/>
      <c r="BG861" s="328"/>
      <c r="BH861" s="328"/>
      <c r="BI861" s="328"/>
      <c r="BJ861" s="328"/>
      <c r="BK861" s="328"/>
      <c r="BL861" s="328"/>
      <c r="BM861" s="328"/>
      <c r="BN861" s="328"/>
      <c r="BO861" s="328"/>
      <c r="BP861" s="328"/>
      <c r="BQ861" s="328"/>
      <c r="BR861" s="328"/>
      <c r="BS861" s="328"/>
      <c r="BT861" s="328"/>
      <c r="BU861" s="332"/>
      <c r="BV861" s="333"/>
      <c r="BW861" s="328"/>
      <c r="BX861" s="328"/>
      <c r="BY861" s="328"/>
      <c r="BZ861" s="328"/>
      <c r="CA861" s="328"/>
    </row>
    <row r="862" spans="1:79" ht="15.75" customHeight="1">
      <c r="A862" s="328"/>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328"/>
      <c r="AF862" s="328"/>
      <c r="AG862" s="328"/>
      <c r="AH862" s="328"/>
      <c r="AI862" s="328"/>
      <c r="AJ862" s="328"/>
      <c r="AK862" s="328"/>
      <c r="AL862" s="328"/>
      <c r="AM862" s="328"/>
      <c r="AN862" s="328"/>
      <c r="AO862" s="328"/>
      <c r="AP862" s="328"/>
      <c r="AQ862" s="328"/>
      <c r="AR862" s="328"/>
      <c r="AS862" s="328"/>
      <c r="AT862" s="328"/>
      <c r="AU862" s="328"/>
      <c r="AV862" s="328"/>
      <c r="AW862" s="328"/>
      <c r="AX862" s="328"/>
      <c r="AY862" s="328"/>
      <c r="AZ862" s="328"/>
      <c r="BA862" s="328"/>
      <c r="BB862" s="328"/>
      <c r="BC862" s="328"/>
      <c r="BD862" s="328"/>
      <c r="BE862" s="328"/>
      <c r="BF862" s="328"/>
      <c r="BG862" s="328"/>
      <c r="BH862" s="328"/>
      <c r="BI862" s="328"/>
      <c r="BJ862" s="328"/>
      <c r="BK862" s="328"/>
      <c r="BL862" s="328"/>
      <c r="BM862" s="328"/>
      <c r="BN862" s="328"/>
      <c r="BO862" s="328"/>
      <c r="BP862" s="328"/>
      <c r="BQ862" s="328"/>
      <c r="BR862" s="328"/>
      <c r="BS862" s="328"/>
      <c r="BT862" s="328"/>
      <c r="BU862" s="332"/>
      <c r="BV862" s="333"/>
      <c r="BW862" s="328"/>
      <c r="BX862" s="328"/>
      <c r="BY862" s="328"/>
      <c r="BZ862" s="328"/>
      <c r="CA862" s="328"/>
    </row>
    <row r="863" spans="1:79" ht="15.75" customHeight="1">
      <c r="A863" s="328"/>
      <c r="B863" s="328"/>
      <c r="C863" s="328"/>
      <c r="D863" s="328"/>
      <c r="E863" s="328"/>
      <c r="F863" s="328"/>
      <c r="G863" s="328"/>
      <c r="H863" s="328"/>
      <c r="I863" s="328"/>
      <c r="J863" s="328"/>
      <c r="K863" s="328"/>
      <c r="L863" s="328"/>
      <c r="M863" s="328"/>
      <c r="N863" s="328"/>
      <c r="O863" s="328"/>
      <c r="P863" s="328"/>
      <c r="Q863" s="328"/>
      <c r="R863" s="328"/>
      <c r="S863" s="328"/>
      <c r="T863" s="328"/>
      <c r="U863" s="328"/>
      <c r="V863" s="328"/>
      <c r="W863" s="328"/>
      <c r="X863" s="328"/>
      <c r="Y863" s="328"/>
      <c r="Z863" s="328"/>
      <c r="AA863" s="328"/>
      <c r="AB863" s="328"/>
      <c r="AC863" s="328"/>
      <c r="AD863" s="328"/>
      <c r="AE863" s="328"/>
      <c r="AF863" s="328"/>
      <c r="AG863" s="328"/>
      <c r="AH863" s="328"/>
      <c r="AI863" s="328"/>
      <c r="AJ863" s="328"/>
      <c r="AK863" s="328"/>
      <c r="AL863" s="328"/>
      <c r="AM863" s="328"/>
      <c r="AN863" s="328"/>
      <c r="AO863" s="328"/>
      <c r="AP863" s="328"/>
      <c r="AQ863" s="328"/>
      <c r="AR863" s="328"/>
      <c r="AS863" s="328"/>
      <c r="AT863" s="328"/>
      <c r="AU863" s="328"/>
      <c r="AV863" s="328"/>
      <c r="AW863" s="328"/>
      <c r="AX863" s="328"/>
      <c r="AY863" s="328"/>
      <c r="AZ863" s="328"/>
      <c r="BA863" s="328"/>
      <c r="BB863" s="328"/>
      <c r="BC863" s="328"/>
      <c r="BD863" s="328"/>
      <c r="BE863" s="328"/>
      <c r="BF863" s="328"/>
      <c r="BG863" s="328"/>
      <c r="BH863" s="328"/>
      <c r="BI863" s="328"/>
      <c r="BJ863" s="328"/>
      <c r="BK863" s="328"/>
      <c r="BL863" s="328"/>
      <c r="BM863" s="328"/>
      <c r="BN863" s="328"/>
      <c r="BO863" s="328"/>
      <c r="BP863" s="328"/>
      <c r="BQ863" s="328"/>
      <c r="BR863" s="328"/>
      <c r="BS863" s="328"/>
      <c r="BT863" s="328"/>
      <c r="BU863" s="332"/>
      <c r="BV863" s="333"/>
      <c r="BW863" s="328"/>
      <c r="BX863" s="328"/>
      <c r="BY863" s="328"/>
      <c r="BZ863" s="328"/>
      <c r="CA863" s="328"/>
    </row>
    <row r="864" spans="1:79" ht="15.75" customHeight="1">
      <c r="A864" s="328"/>
      <c r="B864" s="328"/>
      <c r="C864" s="328"/>
      <c r="D864" s="328"/>
      <c r="E864" s="328"/>
      <c r="F864" s="328"/>
      <c r="G864" s="328"/>
      <c r="H864" s="328"/>
      <c r="I864" s="328"/>
      <c r="J864" s="328"/>
      <c r="K864" s="328"/>
      <c r="L864" s="328"/>
      <c r="M864" s="328"/>
      <c r="N864" s="328"/>
      <c r="O864" s="328"/>
      <c r="P864" s="328"/>
      <c r="Q864" s="328"/>
      <c r="R864" s="328"/>
      <c r="S864" s="328"/>
      <c r="T864" s="328"/>
      <c r="U864" s="328"/>
      <c r="V864" s="328"/>
      <c r="W864" s="328"/>
      <c r="X864" s="328"/>
      <c r="Y864" s="328"/>
      <c r="Z864" s="328"/>
      <c r="AA864" s="328"/>
      <c r="AB864" s="328"/>
      <c r="AC864" s="328"/>
      <c r="AD864" s="328"/>
      <c r="AE864" s="328"/>
      <c r="AF864" s="328"/>
      <c r="AG864" s="328"/>
      <c r="AH864" s="328"/>
      <c r="AI864" s="328"/>
      <c r="AJ864" s="328"/>
      <c r="AK864" s="328"/>
      <c r="AL864" s="328"/>
      <c r="AM864" s="328"/>
      <c r="AN864" s="328"/>
      <c r="AO864" s="328"/>
      <c r="AP864" s="328"/>
      <c r="AQ864" s="328"/>
      <c r="AR864" s="328"/>
      <c r="AS864" s="328"/>
      <c r="AT864" s="328"/>
      <c r="AU864" s="328"/>
      <c r="AV864" s="328"/>
      <c r="AW864" s="328"/>
      <c r="AX864" s="328"/>
      <c r="AY864" s="328"/>
      <c r="AZ864" s="328"/>
      <c r="BA864" s="328"/>
      <c r="BB864" s="328"/>
      <c r="BC864" s="328"/>
      <c r="BD864" s="328"/>
      <c r="BE864" s="328"/>
      <c r="BF864" s="328"/>
      <c r="BG864" s="328"/>
      <c r="BH864" s="328"/>
      <c r="BI864" s="328"/>
      <c r="BJ864" s="328"/>
      <c r="BK864" s="328"/>
      <c r="BL864" s="328"/>
      <c r="BM864" s="328"/>
      <c r="BN864" s="328"/>
      <c r="BO864" s="328"/>
      <c r="BP864" s="328"/>
      <c r="BQ864" s="328"/>
      <c r="BR864" s="328"/>
      <c r="BS864" s="328"/>
      <c r="BT864" s="328"/>
      <c r="BU864" s="332"/>
      <c r="BV864" s="333"/>
      <c r="BW864" s="328"/>
      <c r="BX864" s="328"/>
      <c r="BY864" s="328"/>
      <c r="BZ864" s="328"/>
      <c r="CA864" s="328"/>
    </row>
    <row r="865" spans="1:79" ht="15.75" customHeight="1">
      <c r="A865" s="328"/>
      <c r="B865" s="328"/>
      <c r="C865" s="328"/>
      <c r="D865" s="328"/>
      <c r="E865" s="328"/>
      <c r="F865" s="328"/>
      <c r="G865" s="328"/>
      <c r="H865" s="328"/>
      <c r="I865" s="328"/>
      <c r="J865" s="328"/>
      <c r="K865" s="328"/>
      <c r="L865" s="328"/>
      <c r="M865" s="328"/>
      <c r="N865" s="328"/>
      <c r="O865" s="328"/>
      <c r="P865" s="328"/>
      <c r="Q865" s="328"/>
      <c r="R865" s="328"/>
      <c r="S865" s="328"/>
      <c r="T865" s="328"/>
      <c r="U865" s="328"/>
      <c r="V865" s="328"/>
      <c r="W865" s="328"/>
      <c r="X865" s="328"/>
      <c r="Y865" s="328"/>
      <c r="Z865" s="328"/>
      <c r="AA865" s="328"/>
      <c r="AB865" s="328"/>
      <c r="AC865" s="328"/>
      <c r="AD865" s="328"/>
      <c r="AE865" s="328"/>
      <c r="AF865" s="328"/>
      <c r="AG865" s="328"/>
      <c r="AH865" s="328"/>
      <c r="AI865" s="328"/>
      <c r="AJ865" s="328"/>
      <c r="AK865" s="328"/>
      <c r="AL865" s="328"/>
      <c r="AM865" s="328"/>
      <c r="AN865" s="328"/>
      <c r="AO865" s="328"/>
      <c r="AP865" s="328"/>
      <c r="AQ865" s="328"/>
      <c r="AR865" s="328"/>
      <c r="AS865" s="328"/>
      <c r="AT865" s="328"/>
      <c r="AU865" s="328"/>
      <c r="AV865" s="328"/>
      <c r="AW865" s="328"/>
      <c r="AX865" s="328"/>
      <c r="AY865" s="328"/>
      <c r="AZ865" s="328"/>
      <c r="BA865" s="328"/>
      <c r="BB865" s="328"/>
      <c r="BC865" s="328"/>
      <c r="BD865" s="328"/>
      <c r="BE865" s="328"/>
      <c r="BF865" s="328"/>
      <c r="BG865" s="328"/>
      <c r="BH865" s="328"/>
      <c r="BI865" s="328"/>
      <c r="BJ865" s="328"/>
      <c r="BK865" s="328"/>
      <c r="BL865" s="328"/>
      <c r="BM865" s="328"/>
      <c r="BN865" s="328"/>
      <c r="BO865" s="328"/>
      <c r="BP865" s="328"/>
      <c r="BQ865" s="328"/>
      <c r="BR865" s="328"/>
      <c r="BS865" s="328"/>
      <c r="BT865" s="328"/>
      <c r="BU865" s="332"/>
      <c r="BV865" s="333"/>
      <c r="BW865" s="328"/>
      <c r="BX865" s="328"/>
      <c r="BY865" s="328"/>
      <c r="BZ865" s="328"/>
      <c r="CA865" s="328"/>
    </row>
    <row r="866" spans="1:79" ht="15.75" customHeight="1">
      <c r="A866" s="328"/>
      <c r="B866" s="328"/>
      <c r="C866" s="328"/>
      <c r="D866" s="328"/>
      <c r="E866" s="328"/>
      <c r="F866" s="328"/>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328"/>
      <c r="AF866" s="328"/>
      <c r="AG866" s="328"/>
      <c r="AH866" s="328"/>
      <c r="AI866" s="328"/>
      <c r="AJ866" s="328"/>
      <c r="AK866" s="328"/>
      <c r="AL866" s="328"/>
      <c r="AM866" s="328"/>
      <c r="AN866" s="328"/>
      <c r="AO866" s="328"/>
      <c r="AP866" s="328"/>
      <c r="AQ866" s="328"/>
      <c r="AR866" s="328"/>
      <c r="AS866" s="328"/>
      <c r="AT866" s="328"/>
      <c r="AU866" s="328"/>
      <c r="AV866" s="328"/>
      <c r="AW866" s="328"/>
      <c r="AX866" s="328"/>
      <c r="AY866" s="328"/>
      <c r="AZ866" s="328"/>
      <c r="BA866" s="328"/>
      <c r="BB866" s="328"/>
      <c r="BC866" s="328"/>
      <c r="BD866" s="328"/>
      <c r="BE866" s="328"/>
      <c r="BF866" s="328"/>
      <c r="BG866" s="328"/>
      <c r="BH866" s="328"/>
      <c r="BI866" s="328"/>
      <c r="BJ866" s="328"/>
      <c r="BK866" s="328"/>
      <c r="BL866" s="328"/>
      <c r="BM866" s="328"/>
      <c r="BN866" s="328"/>
      <c r="BO866" s="328"/>
      <c r="BP866" s="328"/>
      <c r="BQ866" s="328"/>
      <c r="BR866" s="328"/>
      <c r="BS866" s="328"/>
      <c r="BT866" s="328"/>
      <c r="BU866" s="332"/>
      <c r="BV866" s="333"/>
      <c r="BW866" s="328"/>
      <c r="BX866" s="328"/>
      <c r="BY866" s="328"/>
      <c r="BZ866" s="328"/>
      <c r="CA866" s="328"/>
    </row>
    <row r="867" spans="1:79" ht="15.75" customHeight="1">
      <c r="A867" s="328"/>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c r="AA867" s="328"/>
      <c r="AB867" s="328"/>
      <c r="AC867" s="328"/>
      <c r="AD867" s="328"/>
      <c r="AE867" s="328"/>
      <c r="AF867" s="328"/>
      <c r="AG867" s="328"/>
      <c r="AH867" s="328"/>
      <c r="AI867" s="328"/>
      <c r="AJ867" s="328"/>
      <c r="AK867" s="328"/>
      <c r="AL867" s="328"/>
      <c r="AM867" s="328"/>
      <c r="AN867" s="328"/>
      <c r="AO867" s="328"/>
      <c r="AP867" s="328"/>
      <c r="AQ867" s="328"/>
      <c r="AR867" s="328"/>
      <c r="AS867" s="328"/>
      <c r="AT867" s="328"/>
      <c r="AU867" s="328"/>
      <c r="AV867" s="328"/>
      <c r="AW867" s="328"/>
      <c r="AX867" s="328"/>
      <c r="AY867" s="328"/>
      <c r="AZ867" s="328"/>
      <c r="BA867" s="328"/>
      <c r="BB867" s="328"/>
      <c r="BC867" s="328"/>
      <c r="BD867" s="328"/>
      <c r="BE867" s="328"/>
      <c r="BF867" s="328"/>
      <c r="BG867" s="328"/>
      <c r="BH867" s="328"/>
      <c r="BI867" s="328"/>
      <c r="BJ867" s="328"/>
      <c r="BK867" s="328"/>
      <c r="BL867" s="328"/>
      <c r="BM867" s="328"/>
      <c r="BN867" s="328"/>
      <c r="BO867" s="328"/>
      <c r="BP867" s="328"/>
      <c r="BQ867" s="328"/>
      <c r="BR867" s="328"/>
      <c r="BS867" s="328"/>
      <c r="BT867" s="328"/>
      <c r="BU867" s="332"/>
      <c r="BV867" s="333"/>
      <c r="BW867" s="328"/>
      <c r="BX867" s="328"/>
      <c r="BY867" s="328"/>
      <c r="BZ867" s="328"/>
      <c r="CA867" s="328"/>
    </row>
    <row r="868" spans="1:79" ht="15.75" customHeight="1">
      <c r="A868" s="328"/>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328"/>
      <c r="AF868" s="328"/>
      <c r="AG868" s="328"/>
      <c r="AH868" s="328"/>
      <c r="AI868" s="328"/>
      <c r="AJ868" s="328"/>
      <c r="AK868" s="328"/>
      <c r="AL868" s="328"/>
      <c r="AM868" s="328"/>
      <c r="AN868" s="328"/>
      <c r="AO868" s="328"/>
      <c r="AP868" s="328"/>
      <c r="AQ868" s="328"/>
      <c r="AR868" s="328"/>
      <c r="AS868" s="328"/>
      <c r="AT868" s="328"/>
      <c r="AU868" s="328"/>
      <c r="AV868" s="328"/>
      <c r="AW868" s="328"/>
      <c r="AX868" s="328"/>
      <c r="AY868" s="328"/>
      <c r="AZ868" s="328"/>
      <c r="BA868" s="328"/>
      <c r="BB868" s="328"/>
      <c r="BC868" s="328"/>
      <c r="BD868" s="328"/>
      <c r="BE868" s="328"/>
      <c r="BF868" s="328"/>
      <c r="BG868" s="328"/>
      <c r="BH868" s="328"/>
      <c r="BI868" s="328"/>
      <c r="BJ868" s="328"/>
      <c r="BK868" s="328"/>
      <c r="BL868" s="328"/>
      <c r="BM868" s="328"/>
      <c r="BN868" s="328"/>
      <c r="BO868" s="328"/>
      <c r="BP868" s="328"/>
      <c r="BQ868" s="328"/>
      <c r="BR868" s="328"/>
      <c r="BS868" s="328"/>
      <c r="BT868" s="328"/>
      <c r="BU868" s="332"/>
      <c r="BV868" s="333"/>
      <c r="BW868" s="328"/>
      <c r="BX868" s="328"/>
      <c r="BY868" s="328"/>
      <c r="BZ868" s="328"/>
      <c r="CA868" s="328"/>
    </row>
    <row r="869" spans="1:79" ht="15.75" customHeight="1">
      <c r="A869" s="328"/>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8"/>
      <c r="AD869" s="328"/>
      <c r="AE869" s="328"/>
      <c r="AF869" s="328"/>
      <c r="AG869" s="328"/>
      <c r="AH869" s="328"/>
      <c r="AI869" s="328"/>
      <c r="AJ869" s="328"/>
      <c r="AK869" s="328"/>
      <c r="AL869" s="328"/>
      <c r="AM869" s="328"/>
      <c r="AN869" s="328"/>
      <c r="AO869" s="328"/>
      <c r="AP869" s="328"/>
      <c r="AQ869" s="328"/>
      <c r="AR869" s="328"/>
      <c r="AS869" s="328"/>
      <c r="AT869" s="328"/>
      <c r="AU869" s="328"/>
      <c r="AV869" s="328"/>
      <c r="AW869" s="328"/>
      <c r="AX869" s="328"/>
      <c r="AY869" s="328"/>
      <c r="AZ869" s="328"/>
      <c r="BA869" s="328"/>
      <c r="BB869" s="328"/>
      <c r="BC869" s="328"/>
      <c r="BD869" s="328"/>
      <c r="BE869" s="328"/>
      <c r="BF869" s="328"/>
      <c r="BG869" s="328"/>
      <c r="BH869" s="328"/>
      <c r="BI869" s="328"/>
      <c r="BJ869" s="328"/>
      <c r="BK869" s="328"/>
      <c r="BL869" s="328"/>
      <c r="BM869" s="328"/>
      <c r="BN869" s="328"/>
      <c r="BO869" s="328"/>
      <c r="BP869" s="328"/>
      <c r="BQ869" s="328"/>
      <c r="BR869" s="328"/>
      <c r="BS869" s="328"/>
      <c r="BT869" s="328"/>
      <c r="BU869" s="332"/>
      <c r="BV869" s="333"/>
      <c r="BW869" s="328"/>
      <c r="BX869" s="328"/>
      <c r="BY869" s="328"/>
      <c r="BZ869" s="328"/>
      <c r="CA869" s="328"/>
    </row>
    <row r="870" spans="1:79" ht="15.75" customHeight="1">
      <c r="A870" s="328"/>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8"/>
      <c r="AD870" s="328"/>
      <c r="AE870" s="328"/>
      <c r="AF870" s="328"/>
      <c r="AG870" s="328"/>
      <c r="AH870" s="328"/>
      <c r="AI870" s="328"/>
      <c r="AJ870" s="328"/>
      <c r="AK870" s="328"/>
      <c r="AL870" s="328"/>
      <c r="AM870" s="328"/>
      <c r="AN870" s="328"/>
      <c r="AO870" s="328"/>
      <c r="AP870" s="328"/>
      <c r="AQ870" s="328"/>
      <c r="AR870" s="328"/>
      <c r="AS870" s="328"/>
      <c r="AT870" s="328"/>
      <c r="AU870" s="328"/>
      <c r="AV870" s="328"/>
      <c r="AW870" s="328"/>
      <c r="AX870" s="328"/>
      <c r="AY870" s="328"/>
      <c r="AZ870" s="328"/>
      <c r="BA870" s="328"/>
      <c r="BB870" s="328"/>
      <c r="BC870" s="328"/>
      <c r="BD870" s="328"/>
      <c r="BE870" s="328"/>
      <c r="BF870" s="328"/>
      <c r="BG870" s="328"/>
      <c r="BH870" s="328"/>
      <c r="BI870" s="328"/>
      <c r="BJ870" s="328"/>
      <c r="BK870" s="328"/>
      <c r="BL870" s="328"/>
      <c r="BM870" s="328"/>
      <c r="BN870" s="328"/>
      <c r="BO870" s="328"/>
      <c r="BP870" s="328"/>
      <c r="BQ870" s="328"/>
      <c r="BR870" s="328"/>
      <c r="BS870" s="328"/>
      <c r="BT870" s="328"/>
      <c r="BU870" s="332"/>
      <c r="BV870" s="333"/>
      <c r="BW870" s="328"/>
      <c r="BX870" s="328"/>
      <c r="BY870" s="328"/>
      <c r="BZ870" s="328"/>
      <c r="CA870" s="328"/>
    </row>
    <row r="871" spans="1:79" ht="15.75" customHeight="1">
      <c r="A871" s="328"/>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c r="AA871" s="328"/>
      <c r="AB871" s="328"/>
      <c r="AC871" s="328"/>
      <c r="AD871" s="328"/>
      <c r="AE871" s="328"/>
      <c r="AF871" s="328"/>
      <c r="AG871" s="328"/>
      <c r="AH871" s="328"/>
      <c r="AI871" s="328"/>
      <c r="AJ871" s="328"/>
      <c r="AK871" s="328"/>
      <c r="AL871" s="328"/>
      <c r="AM871" s="328"/>
      <c r="AN871" s="328"/>
      <c r="AO871" s="328"/>
      <c r="AP871" s="328"/>
      <c r="AQ871" s="328"/>
      <c r="AR871" s="328"/>
      <c r="AS871" s="328"/>
      <c r="AT871" s="328"/>
      <c r="AU871" s="328"/>
      <c r="AV871" s="328"/>
      <c r="AW871" s="328"/>
      <c r="AX871" s="328"/>
      <c r="AY871" s="328"/>
      <c r="AZ871" s="328"/>
      <c r="BA871" s="328"/>
      <c r="BB871" s="328"/>
      <c r="BC871" s="328"/>
      <c r="BD871" s="328"/>
      <c r="BE871" s="328"/>
      <c r="BF871" s="328"/>
      <c r="BG871" s="328"/>
      <c r="BH871" s="328"/>
      <c r="BI871" s="328"/>
      <c r="BJ871" s="328"/>
      <c r="BK871" s="328"/>
      <c r="BL871" s="328"/>
      <c r="BM871" s="328"/>
      <c r="BN871" s="328"/>
      <c r="BO871" s="328"/>
      <c r="BP871" s="328"/>
      <c r="BQ871" s="328"/>
      <c r="BR871" s="328"/>
      <c r="BS871" s="328"/>
      <c r="BT871" s="328"/>
      <c r="BU871" s="332"/>
      <c r="BV871" s="333"/>
      <c r="BW871" s="328"/>
      <c r="BX871" s="328"/>
      <c r="BY871" s="328"/>
      <c r="BZ871" s="328"/>
      <c r="CA871" s="328"/>
    </row>
    <row r="872" spans="1:79" ht="15.75" customHeight="1">
      <c r="A872" s="328"/>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328"/>
      <c r="AE872" s="328"/>
      <c r="AF872" s="328"/>
      <c r="AG872" s="328"/>
      <c r="AH872" s="328"/>
      <c r="AI872" s="328"/>
      <c r="AJ872" s="328"/>
      <c r="AK872" s="328"/>
      <c r="AL872" s="328"/>
      <c r="AM872" s="328"/>
      <c r="AN872" s="328"/>
      <c r="AO872" s="328"/>
      <c r="AP872" s="328"/>
      <c r="AQ872" s="328"/>
      <c r="AR872" s="328"/>
      <c r="AS872" s="328"/>
      <c r="AT872" s="328"/>
      <c r="AU872" s="328"/>
      <c r="AV872" s="328"/>
      <c r="AW872" s="328"/>
      <c r="AX872" s="328"/>
      <c r="AY872" s="328"/>
      <c r="AZ872" s="328"/>
      <c r="BA872" s="328"/>
      <c r="BB872" s="328"/>
      <c r="BC872" s="328"/>
      <c r="BD872" s="328"/>
      <c r="BE872" s="328"/>
      <c r="BF872" s="328"/>
      <c r="BG872" s="328"/>
      <c r="BH872" s="328"/>
      <c r="BI872" s="328"/>
      <c r="BJ872" s="328"/>
      <c r="BK872" s="328"/>
      <c r="BL872" s="328"/>
      <c r="BM872" s="328"/>
      <c r="BN872" s="328"/>
      <c r="BO872" s="328"/>
      <c r="BP872" s="328"/>
      <c r="BQ872" s="328"/>
      <c r="BR872" s="328"/>
      <c r="BS872" s="328"/>
      <c r="BT872" s="328"/>
      <c r="BU872" s="332"/>
      <c r="BV872" s="333"/>
      <c r="BW872" s="328"/>
      <c r="BX872" s="328"/>
      <c r="BY872" s="328"/>
      <c r="BZ872" s="328"/>
      <c r="CA872" s="328"/>
    </row>
    <row r="873" spans="1:79" ht="15.75" customHeight="1">
      <c r="A873" s="328"/>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c r="AA873" s="328"/>
      <c r="AB873" s="328"/>
      <c r="AC873" s="328"/>
      <c r="AD873" s="328"/>
      <c r="AE873" s="328"/>
      <c r="AF873" s="328"/>
      <c r="AG873" s="328"/>
      <c r="AH873" s="328"/>
      <c r="AI873" s="328"/>
      <c r="AJ873" s="328"/>
      <c r="AK873" s="328"/>
      <c r="AL873" s="328"/>
      <c r="AM873" s="328"/>
      <c r="AN873" s="328"/>
      <c r="AO873" s="328"/>
      <c r="AP873" s="328"/>
      <c r="AQ873" s="328"/>
      <c r="AR873" s="328"/>
      <c r="AS873" s="328"/>
      <c r="AT873" s="328"/>
      <c r="AU873" s="328"/>
      <c r="AV873" s="328"/>
      <c r="AW873" s="328"/>
      <c r="AX873" s="328"/>
      <c r="AY873" s="328"/>
      <c r="AZ873" s="328"/>
      <c r="BA873" s="328"/>
      <c r="BB873" s="328"/>
      <c r="BC873" s="328"/>
      <c r="BD873" s="328"/>
      <c r="BE873" s="328"/>
      <c r="BF873" s="328"/>
      <c r="BG873" s="328"/>
      <c r="BH873" s="328"/>
      <c r="BI873" s="328"/>
      <c r="BJ873" s="328"/>
      <c r="BK873" s="328"/>
      <c r="BL873" s="328"/>
      <c r="BM873" s="328"/>
      <c r="BN873" s="328"/>
      <c r="BO873" s="328"/>
      <c r="BP873" s="328"/>
      <c r="BQ873" s="328"/>
      <c r="BR873" s="328"/>
      <c r="BS873" s="328"/>
      <c r="BT873" s="328"/>
      <c r="BU873" s="332"/>
      <c r="BV873" s="333"/>
      <c r="BW873" s="328"/>
      <c r="BX873" s="328"/>
      <c r="BY873" s="328"/>
      <c r="BZ873" s="328"/>
      <c r="CA873" s="328"/>
    </row>
    <row r="874" spans="1:79" ht="15.75" customHeight="1">
      <c r="A874" s="328"/>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8"/>
      <c r="AD874" s="328"/>
      <c r="AE874" s="328"/>
      <c r="AF874" s="328"/>
      <c r="AG874" s="328"/>
      <c r="AH874" s="328"/>
      <c r="AI874" s="328"/>
      <c r="AJ874" s="328"/>
      <c r="AK874" s="328"/>
      <c r="AL874" s="328"/>
      <c r="AM874" s="328"/>
      <c r="AN874" s="328"/>
      <c r="AO874" s="328"/>
      <c r="AP874" s="328"/>
      <c r="AQ874" s="328"/>
      <c r="AR874" s="328"/>
      <c r="AS874" s="328"/>
      <c r="AT874" s="328"/>
      <c r="AU874" s="328"/>
      <c r="AV874" s="328"/>
      <c r="AW874" s="328"/>
      <c r="AX874" s="328"/>
      <c r="AY874" s="328"/>
      <c r="AZ874" s="328"/>
      <c r="BA874" s="328"/>
      <c r="BB874" s="328"/>
      <c r="BC874" s="328"/>
      <c r="BD874" s="328"/>
      <c r="BE874" s="328"/>
      <c r="BF874" s="328"/>
      <c r="BG874" s="328"/>
      <c r="BH874" s="328"/>
      <c r="BI874" s="328"/>
      <c r="BJ874" s="328"/>
      <c r="BK874" s="328"/>
      <c r="BL874" s="328"/>
      <c r="BM874" s="328"/>
      <c r="BN874" s="328"/>
      <c r="BO874" s="328"/>
      <c r="BP874" s="328"/>
      <c r="BQ874" s="328"/>
      <c r="BR874" s="328"/>
      <c r="BS874" s="328"/>
      <c r="BT874" s="328"/>
      <c r="BU874" s="332"/>
      <c r="BV874" s="333"/>
      <c r="BW874" s="328"/>
      <c r="BX874" s="328"/>
      <c r="BY874" s="328"/>
      <c r="BZ874" s="328"/>
      <c r="CA874" s="328"/>
    </row>
    <row r="875" spans="1:79" ht="15.75" customHeight="1">
      <c r="A875" s="328"/>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328"/>
      <c r="AF875" s="328"/>
      <c r="AG875" s="328"/>
      <c r="AH875" s="328"/>
      <c r="AI875" s="328"/>
      <c r="AJ875" s="328"/>
      <c r="AK875" s="328"/>
      <c r="AL875" s="328"/>
      <c r="AM875" s="328"/>
      <c r="AN875" s="328"/>
      <c r="AO875" s="328"/>
      <c r="AP875" s="328"/>
      <c r="AQ875" s="328"/>
      <c r="AR875" s="328"/>
      <c r="AS875" s="328"/>
      <c r="AT875" s="328"/>
      <c r="AU875" s="328"/>
      <c r="AV875" s="328"/>
      <c r="AW875" s="328"/>
      <c r="AX875" s="328"/>
      <c r="AY875" s="328"/>
      <c r="AZ875" s="328"/>
      <c r="BA875" s="328"/>
      <c r="BB875" s="328"/>
      <c r="BC875" s="328"/>
      <c r="BD875" s="328"/>
      <c r="BE875" s="328"/>
      <c r="BF875" s="328"/>
      <c r="BG875" s="328"/>
      <c r="BH875" s="328"/>
      <c r="BI875" s="328"/>
      <c r="BJ875" s="328"/>
      <c r="BK875" s="328"/>
      <c r="BL875" s="328"/>
      <c r="BM875" s="328"/>
      <c r="BN875" s="328"/>
      <c r="BO875" s="328"/>
      <c r="BP875" s="328"/>
      <c r="BQ875" s="328"/>
      <c r="BR875" s="328"/>
      <c r="BS875" s="328"/>
      <c r="BT875" s="328"/>
      <c r="BU875" s="332"/>
      <c r="BV875" s="333"/>
      <c r="BW875" s="328"/>
      <c r="BX875" s="328"/>
      <c r="BY875" s="328"/>
      <c r="BZ875" s="328"/>
      <c r="CA875" s="328"/>
    </row>
    <row r="876" spans="1:79" ht="15.75" customHeight="1">
      <c r="A876" s="328"/>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8"/>
      <c r="AD876" s="328"/>
      <c r="AE876" s="328"/>
      <c r="AF876" s="328"/>
      <c r="AG876" s="328"/>
      <c r="AH876" s="328"/>
      <c r="AI876" s="328"/>
      <c r="AJ876" s="328"/>
      <c r="AK876" s="328"/>
      <c r="AL876" s="328"/>
      <c r="AM876" s="328"/>
      <c r="AN876" s="328"/>
      <c r="AO876" s="328"/>
      <c r="AP876" s="328"/>
      <c r="AQ876" s="328"/>
      <c r="AR876" s="328"/>
      <c r="AS876" s="328"/>
      <c r="AT876" s="328"/>
      <c r="AU876" s="328"/>
      <c r="AV876" s="328"/>
      <c r="AW876" s="328"/>
      <c r="AX876" s="328"/>
      <c r="AY876" s="328"/>
      <c r="AZ876" s="328"/>
      <c r="BA876" s="328"/>
      <c r="BB876" s="328"/>
      <c r="BC876" s="328"/>
      <c r="BD876" s="328"/>
      <c r="BE876" s="328"/>
      <c r="BF876" s="328"/>
      <c r="BG876" s="328"/>
      <c r="BH876" s="328"/>
      <c r="BI876" s="328"/>
      <c r="BJ876" s="328"/>
      <c r="BK876" s="328"/>
      <c r="BL876" s="328"/>
      <c r="BM876" s="328"/>
      <c r="BN876" s="328"/>
      <c r="BO876" s="328"/>
      <c r="BP876" s="328"/>
      <c r="BQ876" s="328"/>
      <c r="BR876" s="328"/>
      <c r="BS876" s="328"/>
      <c r="BT876" s="328"/>
      <c r="BU876" s="332"/>
      <c r="BV876" s="333"/>
      <c r="BW876" s="328"/>
      <c r="BX876" s="328"/>
      <c r="BY876" s="328"/>
      <c r="BZ876" s="328"/>
      <c r="CA876" s="328"/>
    </row>
    <row r="877" spans="1:79" ht="15.75" customHeight="1">
      <c r="A877" s="328"/>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328"/>
      <c r="AF877" s="328"/>
      <c r="AG877" s="328"/>
      <c r="AH877" s="328"/>
      <c r="AI877" s="328"/>
      <c r="AJ877" s="328"/>
      <c r="AK877" s="328"/>
      <c r="AL877" s="328"/>
      <c r="AM877" s="328"/>
      <c r="AN877" s="328"/>
      <c r="AO877" s="328"/>
      <c r="AP877" s="328"/>
      <c r="AQ877" s="328"/>
      <c r="AR877" s="328"/>
      <c r="AS877" s="328"/>
      <c r="AT877" s="328"/>
      <c r="AU877" s="328"/>
      <c r="AV877" s="328"/>
      <c r="AW877" s="328"/>
      <c r="AX877" s="328"/>
      <c r="AY877" s="328"/>
      <c r="AZ877" s="328"/>
      <c r="BA877" s="328"/>
      <c r="BB877" s="328"/>
      <c r="BC877" s="328"/>
      <c r="BD877" s="328"/>
      <c r="BE877" s="328"/>
      <c r="BF877" s="328"/>
      <c r="BG877" s="328"/>
      <c r="BH877" s="328"/>
      <c r="BI877" s="328"/>
      <c r="BJ877" s="328"/>
      <c r="BK877" s="328"/>
      <c r="BL877" s="328"/>
      <c r="BM877" s="328"/>
      <c r="BN877" s="328"/>
      <c r="BO877" s="328"/>
      <c r="BP877" s="328"/>
      <c r="BQ877" s="328"/>
      <c r="BR877" s="328"/>
      <c r="BS877" s="328"/>
      <c r="BT877" s="328"/>
      <c r="BU877" s="332"/>
      <c r="BV877" s="333"/>
      <c r="BW877" s="328"/>
      <c r="BX877" s="328"/>
      <c r="BY877" s="328"/>
      <c r="BZ877" s="328"/>
      <c r="CA877" s="328"/>
    </row>
    <row r="878" spans="1:79" ht="15.75" customHeight="1">
      <c r="A878" s="328"/>
      <c r="B878" s="328"/>
      <c r="C878" s="328"/>
      <c r="D878" s="328"/>
      <c r="E878" s="328"/>
      <c r="F878" s="328"/>
      <c r="G878" s="328"/>
      <c r="H878" s="328"/>
      <c r="I878" s="328"/>
      <c r="J878" s="328"/>
      <c r="K878" s="328"/>
      <c r="L878" s="328"/>
      <c r="M878" s="328"/>
      <c r="N878" s="328"/>
      <c r="O878" s="328"/>
      <c r="P878" s="328"/>
      <c r="Q878" s="328"/>
      <c r="R878" s="328"/>
      <c r="S878" s="328"/>
      <c r="T878" s="328"/>
      <c r="U878" s="328"/>
      <c r="V878" s="328"/>
      <c r="W878" s="328"/>
      <c r="X878" s="328"/>
      <c r="Y878" s="328"/>
      <c r="Z878" s="328"/>
      <c r="AA878" s="328"/>
      <c r="AB878" s="328"/>
      <c r="AC878" s="328"/>
      <c r="AD878" s="328"/>
      <c r="AE878" s="328"/>
      <c r="AF878" s="328"/>
      <c r="AG878" s="328"/>
      <c r="AH878" s="328"/>
      <c r="AI878" s="328"/>
      <c r="AJ878" s="328"/>
      <c r="AK878" s="328"/>
      <c r="AL878" s="328"/>
      <c r="AM878" s="328"/>
      <c r="AN878" s="328"/>
      <c r="AO878" s="328"/>
      <c r="AP878" s="328"/>
      <c r="AQ878" s="328"/>
      <c r="AR878" s="328"/>
      <c r="AS878" s="328"/>
      <c r="AT878" s="328"/>
      <c r="AU878" s="328"/>
      <c r="AV878" s="328"/>
      <c r="AW878" s="328"/>
      <c r="AX878" s="328"/>
      <c r="AY878" s="328"/>
      <c r="AZ878" s="328"/>
      <c r="BA878" s="328"/>
      <c r="BB878" s="328"/>
      <c r="BC878" s="328"/>
      <c r="BD878" s="328"/>
      <c r="BE878" s="328"/>
      <c r="BF878" s="328"/>
      <c r="BG878" s="328"/>
      <c r="BH878" s="328"/>
      <c r="BI878" s="328"/>
      <c r="BJ878" s="328"/>
      <c r="BK878" s="328"/>
      <c r="BL878" s="328"/>
      <c r="BM878" s="328"/>
      <c r="BN878" s="328"/>
      <c r="BO878" s="328"/>
      <c r="BP878" s="328"/>
      <c r="BQ878" s="328"/>
      <c r="BR878" s="328"/>
      <c r="BS878" s="328"/>
      <c r="BT878" s="328"/>
      <c r="BU878" s="332"/>
      <c r="BV878" s="333"/>
      <c r="BW878" s="328"/>
      <c r="BX878" s="328"/>
      <c r="BY878" s="328"/>
      <c r="BZ878" s="328"/>
      <c r="CA878" s="328"/>
    </row>
    <row r="879" spans="1:79" ht="15.75" customHeight="1">
      <c r="A879" s="328"/>
      <c r="B879" s="328"/>
      <c r="C879" s="328"/>
      <c r="D879" s="328"/>
      <c r="E879" s="328"/>
      <c r="F879" s="328"/>
      <c r="G879" s="328"/>
      <c r="H879" s="328"/>
      <c r="I879" s="328"/>
      <c r="J879" s="328"/>
      <c r="K879" s="328"/>
      <c r="L879" s="328"/>
      <c r="M879" s="328"/>
      <c r="N879" s="328"/>
      <c r="O879" s="328"/>
      <c r="P879" s="328"/>
      <c r="Q879" s="328"/>
      <c r="R879" s="328"/>
      <c r="S879" s="328"/>
      <c r="T879" s="328"/>
      <c r="U879" s="328"/>
      <c r="V879" s="328"/>
      <c r="W879" s="328"/>
      <c r="X879" s="328"/>
      <c r="Y879" s="328"/>
      <c r="Z879" s="328"/>
      <c r="AA879" s="328"/>
      <c r="AB879" s="328"/>
      <c r="AC879" s="328"/>
      <c r="AD879" s="328"/>
      <c r="AE879" s="328"/>
      <c r="AF879" s="328"/>
      <c r="AG879" s="328"/>
      <c r="AH879" s="328"/>
      <c r="AI879" s="328"/>
      <c r="AJ879" s="328"/>
      <c r="AK879" s="328"/>
      <c r="AL879" s="328"/>
      <c r="AM879" s="328"/>
      <c r="AN879" s="328"/>
      <c r="AO879" s="328"/>
      <c r="AP879" s="328"/>
      <c r="AQ879" s="328"/>
      <c r="AR879" s="328"/>
      <c r="AS879" s="328"/>
      <c r="AT879" s="328"/>
      <c r="AU879" s="328"/>
      <c r="AV879" s="328"/>
      <c r="AW879" s="328"/>
      <c r="AX879" s="328"/>
      <c r="AY879" s="328"/>
      <c r="AZ879" s="328"/>
      <c r="BA879" s="328"/>
      <c r="BB879" s="328"/>
      <c r="BC879" s="328"/>
      <c r="BD879" s="328"/>
      <c r="BE879" s="328"/>
      <c r="BF879" s="328"/>
      <c r="BG879" s="328"/>
      <c r="BH879" s="328"/>
      <c r="BI879" s="328"/>
      <c r="BJ879" s="328"/>
      <c r="BK879" s="328"/>
      <c r="BL879" s="328"/>
      <c r="BM879" s="328"/>
      <c r="BN879" s="328"/>
      <c r="BO879" s="328"/>
      <c r="BP879" s="328"/>
      <c r="BQ879" s="328"/>
      <c r="BR879" s="328"/>
      <c r="BS879" s="328"/>
      <c r="BT879" s="328"/>
      <c r="BU879" s="332"/>
      <c r="BV879" s="333"/>
      <c r="BW879" s="328"/>
      <c r="BX879" s="328"/>
      <c r="BY879" s="328"/>
      <c r="BZ879" s="328"/>
      <c r="CA879" s="328"/>
    </row>
    <row r="880" spans="1:79" ht="15.75" customHeight="1">
      <c r="A880" s="328"/>
      <c r="B880" s="328"/>
      <c r="C880" s="328"/>
      <c r="D880" s="328"/>
      <c r="E880" s="328"/>
      <c r="F880" s="328"/>
      <c r="G880" s="328"/>
      <c r="H880" s="328"/>
      <c r="I880" s="328"/>
      <c r="J880" s="328"/>
      <c r="K880" s="328"/>
      <c r="L880" s="328"/>
      <c r="M880" s="328"/>
      <c r="N880" s="328"/>
      <c r="O880" s="328"/>
      <c r="P880" s="328"/>
      <c r="Q880" s="328"/>
      <c r="R880" s="328"/>
      <c r="S880" s="328"/>
      <c r="T880" s="328"/>
      <c r="U880" s="328"/>
      <c r="V880" s="328"/>
      <c r="W880" s="328"/>
      <c r="X880" s="328"/>
      <c r="Y880" s="328"/>
      <c r="Z880" s="328"/>
      <c r="AA880" s="328"/>
      <c r="AB880" s="328"/>
      <c r="AC880" s="328"/>
      <c r="AD880" s="328"/>
      <c r="AE880" s="328"/>
      <c r="AF880" s="328"/>
      <c r="AG880" s="328"/>
      <c r="AH880" s="328"/>
      <c r="AI880" s="328"/>
      <c r="AJ880" s="328"/>
      <c r="AK880" s="328"/>
      <c r="AL880" s="328"/>
      <c r="AM880" s="328"/>
      <c r="AN880" s="328"/>
      <c r="AO880" s="328"/>
      <c r="AP880" s="328"/>
      <c r="AQ880" s="328"/>
      <c r="AR880" s="328"/>
      <c r="AS880" s="328"/>
      <c r="AT880" s="328"/>
      <c r="AU880" s="328"/>
      <c r="AV880" s="328"/>
      <c r="AW880" s="328"/>
      <c r="AX880" s="328"/>
      <c r="AY880" s="328"/>
      <c r="AZ880" s="328"/>
      <c r="BA880" s="328"/>
      <c r="BB880" s="328"/>
      <c r="BC880" s="328"/>
      <c r="BD880" s="328"/>
      <c r="BE880" s="328"/>
      <c r="BF880" s="328"/>
      <c r="BG880" s="328"/>
      <c r="BH880" s="328"/>
      <c r="BI880" s="328"/>
      <c r="BJ880" s="328"/>
      <c r="BK880" s="328"/>
      <c r="BL880" s="328"/>
      <c r="BM880" s="328"/>
      <c r="BN880" s="328"/>
      <c r="BO880" s="328"/>
      <c r="BP880" s="328"/>
      <c r="BQ880" s="328"/>
      <c r="BR880" s="328"/>
      <c r="BS880" s="328"/>
      <c r="BT880" s="328"/>
      <c r="BU880" s="332"/>
      <c r="BV880" s="333"/>
      <c r="BW880" s="328"/>
      <c r="BX880" s="328"/>
      <c r="BY880" s="328"/>
      <c r="BZ880" s="328"/>
      <c r="CA880" s="328"/>
    </row>
    <row r="881" spans="1:79" ht="15.75" customHeight="1">
      <c r="A881" s="328"/>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c r="AA881" s="328"/>
      <c r="AB881" s="328"/>
      <c r="AC881" s="328"/>
      <c r="AD881" s="328"/>
      <c r="AE881" s="328"/>
      <c r="AF881" s="328"/>
      <c r="AG881" s="328"/>
      <c r="AH881" s="328"/>
      <c r="AI881" s="328"/>
      <c r="AJ881" s="328"/>
      <c r="AK881" s="328"/>
      <c r="AL881" s="328"/>
      <c r="AM881" s="328"/>
      <c r="AN881" s="328"/>
      <c r="AO881" s="328"/>
      <c r="AP881" s="328"/>
      <c r="AQ881" s="328"/>
      <c r="AR881" s="328"/>
      <c r="AS881" s="328"/>
      <c r="AT881" s="328"/>
      <c r="AU881" s="328"/>
      <c r="AV881" s="328"/>
      <c r="AW881" s="328"/>
      <c r="AX881" s="328"/>
      <c r="AY881" s="328"/>
      <c r="AZ881" s="328"/>
      <c r="BA881" s="328"/>
      <c r="BB881" s="328"/>
      <c r="BC881" s="328"/>
      <c r="BD881" s="328"/>
      <c r="BE881" s="328"/>
      <c r="BF881" s="328"/>
      <c r="BG881" s="328"/>
      <c r="BH881" s="328"/>
      <c r="BI881" s="328"/>
      <c r="BJ881" s="328"/>
      <c r="BK881" s="328"/>
      <c r="BL881" s="328"/>
      <c r="BM881" s="328"/>
      <c r="BN881" s="328"/>
      <c r="BO881" s="328"/>
      <c r="BP881" s="328"/>
      <c r="BQ881" s="328"/>
      <c r="BR881" s="328"/>
      <c r="BS881" s="328"/>
      <c r="BT881" s="328"/>
      <c r="BU881" s="332"/>
      <c r="BV881" s="333"/>
      <c r="BW881" s="328"/>
      <c r="BX881" s="328"/>
      <c r="BY881" s="328"/>
      <c r="BZ881" s="328"/>
      <c r="CA881" s="328"/>
    </row>
    <row r="882" spans="1:79" ht="15.75" customHeight="1">
      <c r="A882" s="328"/>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8"/>
      <c r="AD882" s="328"/>
      <c r="AE882" s="328"/>
      <c r="AF882" s="328"/>
      <c r="AG882" s="328"/>
      <c r="AH882" s="328"/>
      <c r="AI882" s="328"/>
      <c r="AJ882" s="328"/>
      <c r="AK882" s="328"/>
      <c r="AL882" s="328"/>
      <c r="AM882" s="328"/>
      <c r="AN882" s="328"/>
      <c r="AO882" s="328"/>
      <c r="AP882" s="328"/>
      <c r="AQ882" s="328"/>
      <c r="AR882" s="328"/>
      <c r="AS882" s="328"/>
      <c r="AT882" s="328"/>
      <c r="AU882" s="328"/>
      <c r="AV882" s="328"/>
      <c r="AW882" s="328"/>
      <c r="AX882" s="328"/>
      <c r="AY882" s="328"/>
      <c r="AZ882" s="328"/>
      <c r="BA882" s="328"/>
      <c r="BB882" s="328"/>
      <c r="BC882" s="328"/>
      <c r="BD882" s="328"/>
      <c r="BE882" s="328"/>
      <c r="BF882" s="328"/>
      <c r="BG882" s="328"/>
      <c r="BH882" s="328"/>
      <c r="BI882" s="328"/>
      <c r="BJ882" s="328"/>
      <c r="BK882" s="328"/>
      <c r="BL882" s="328"/>
      <c r="BM882" s="328"/>
      <c r="BN882" s="328"/>
      <c r="BO882" s="328"/>
      <c r="BP882" s="328"/>
      <c r="BQ882" s="328"/>
      <c r="BR882" s="328"/>
      <c r="BS882" s="328"/>
      <c r="BT882" s="328"/>
      <c r="BU882" s="332"/>
      <c r="BV882" s="333"/>
      <c r="BW882" s="328"/>
      <c r="BX882" s="328"/>
      <c r="BY882" s="328"/>
      <c r="BZ882" s="328"/>
      <c r="CA882" s="328"/>
    </row>
    <row r="883" spans="1:79" ht="15.75" customHeight="1">
      <c r="A883" s="328"/>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8"/>
      <c r="AD883" s="328"/>
      <c r="AE883" s="328"/>
      <c r="AF883" s="328"/>
      <c r="AG883" s="328"/>
      <c r="AH883" s="328"/>
      <c r="AI883" s="328"/>
      <c r="AJ883" s="328"/>
      <c r="AK883" s="328"/>
      <c r="AL883" s="328"/>
      <c r="AM883" s="328"/>
      <c r="AN883" s="328"/>
      <c r="AO883" s="328"/>
      <c r="AP883" s="328"/>
      <c r="AQ883" s="328"/>
      <c r="AR883" s="328"/>
      <c r="AS883" s="328"/>
      <c r="AT883" s="328"/>
      <c r="AU883" s="328"/>
      <c r="AV883" s="328"/>
      <c r="AW883" s="328"/>
      <c r="AX883" s="328"/>
      <c r="AY883" s="328"/>
      <c r="AZ883" s="328"/>
      <c r="BA883" s="328"/>
      <c r="BB883" s="328"/>
      <c r="BC883" s="328"/>
      <c r="BD883" s="328"/>
      <c r="BE883" s="328"/>
      <c r="BF883" s="328"/>
      <c r="BG883" s="328"/>
      <c r="BH883" s="328"/>
      <c r="BI883" s="328"/>
      <c r="BJ883" s="328"/>
      <c r="BK883" s="328"/>
      <c r="BL883" s="328"/>
      <c r="BM883" s="328"/>
      <c r="BN883" s="328"/>
      <c r="BO883" s="328"/>
      <c r="BP883" s="328"/>
      <c r="BQ883" s="328"/>
      <c r="BR883" s="328"/>
      <c r="BS883" s="328"/>
      <c r="BT883" s="328"/>
      <c r="BU883" s="332"/>
      <c r="BV883" s="333"/>
      <c r="BW883" s="328"/>
      <c r="BX883" s="328"/>
      <c r="BY883" s="328"/>
      <c r="BZ883" s="328"/>
      <c r="CA883" s="328"/>
    </row>
    <row r="884" spans="1:79" ht="15.75" customHeight="1">
      <c r="A884" s="328"/>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c r="AA884" s="328"/>
      <c r="AB884" s="328"/>
      <c r="AC884" s="328"/>
      <c r="AD884" s="328"/>
      <c r="AE884" s="328"/>
      <c r="AF884" s="328"/>
      <c r="AG884" s="328"/>
      <c r="AH884" s="328"/>
      <c r="AI884" s="328"/>
      <c r="AJ884" s="328"/>
      <c r="AK884" s="328"/>
      <c r="AL884" s="328"/>
      <c r="AM884" s="328"/>
      <c r="AN884" s="328"/>
      <c r="AO884" s="328"/>
      <c r="AP884" s="328"/>
      <c r="AQ884" s="328"/>
      <c r="AR884" s="328"/>
      <c r="AS884" s="328"/>
      <c r="AT884" s="328"/>
      <c r="AU884" s="328"/>
      <c r="AV884" s="328"/>
      <c r="AW884" s="328"/>
      <c r="AX884" s="328"/>
      <c r="AY884" s="328"/>
      <c r="AZ884" s="328"/>
      <c r="BA884" s="328"/>
      <c r="BB884" s="328"/>
      <c r="BC884" s="328"/>
      <c r="BD884" s="328"/>
      <c r="BE884" s="328"/>
      <c r="BF884" s="328"/>
      <c r="BG884" s="328"/>
      <c r="BH884" s="328"/>
      <c r="BI884" s="328"/>
      <c r="BJ884" s="328"/>
      <c r="BK884" s="328"/>
      <c r="BL884" s="328"/>
      <c r="BM884" s="328"/>
      <c r="BN884" s="328"/>
      <c r="BO884" s="328"/>
      <c r="BP884" s="328"/>
      <c r="BQ884" s="328"/>
      <c r="BR884" s="328"/>
      <c r="BS884" s="328"/>
      <c r="BT884" s="328"/>
      <c r="BU884" s="332"/>
      <c r="BV884" s="333"/>
      <c r="BW884" s="328"/>
      <c r="BX884" s="328"/>
      <c r="BY884" s="328"/>
      <c r="BZ884" s="328"/>
      <c r="CA884" s="328"/>
    </row>
    <row r="885" spans="1:79" ht="15.75" customHeight="1">
      <c r="A885" s="328"/>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8"/>
      <c r="AD885" s="328"/>
      <c r="AE885" s="328"/>
      <c r="AF885" s="328"/>
      <c r="AG885" s="328"/>
      <c r="AH885" s="328"/>
      <c r="AI885" s="328"/>
      <c r="AJ885" s="328"/>
      <c r="AK885" s="328"/>
      <c r="AL885" s="328"/>
      <c r="AM885" s="328"/>
      <c r="AN885" s="328"/>
      <c r="AO885" s="328"/>
      <c r="AP885" s="328"/>
      <c r="AQ885" s="328"/>
      <c r="AR885" s="328"/>
      <c r="AS885" s="328"/>
      <c r="AT885" s="328"/>
      <c r="AU885" s="328"/>
      <c r="AV885" s="328"/>
      <c r="AW885" s="328"/>
      <c r="AX885" s="328"/>
      <c r="AY885" s="328"/>
      <c r="AZ885" s="328"/>
      <c r="BA885" s="328"/>
      <c r="BB885" s="328"/>
      <c r="BC885" s="328"/>
      <c r="BD885" s="328"/>
      <c r="BE885" s="328"/>
      <c r="BF885" s="328"/>
      <c r="BG885" s="328"/>
      <c r="BH885" s="328"/>
      <c r="BI885" s="328"/>
      <c r="BJ885" s="328"/>
      <c r="BK885" s="328"/>
      <c r="BL885" s="328"/>
      <c r="BM885" s="328"/>
      <c r="BN885" s="328"/>
      <c r="BO885" s="328"/>
      <c r="BP885" s="328"/>
      <c r="BQ885" s="328"/>
      <c r="BR885" s="328"/>
      <c r="BS885" s="328"/>
      <c r="BT885" s="328"/>
      <c r="BU885" s="332"/>
      <c r="BV885" s="333"/>
      <c r="BW885" s="328"/>
      <c r="BX885" s="328"/>
      <c r="BY885" s="328"/>
      <c r="BZ885" s="328"/>
      <c r="CA885" s="328"/>
    </row>
    <row r="886" spans="1:79" ht="15.75" customHeight="1">
      <c r="A886" s="328"/>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328"/>
      <c r="AF886" s="328"/>
      <c r="AG886" s="328"/>
      <c r="AH886" s="328"/>
      <c r="AI886" s="328"/>
      <c r="AJ886" s="328"/>
      <c r="AK886" s="328"/>
      <c r="AL886" s="328"/>
      <c r="AM886" s="328"/>
      <c r="AN886" s="328"/>
      <c r="AO886" s="328"/>
      <c r="AP886" s="328"/>
      <c r="AQ886" s="328"/>
      <c r="AR886" s="328"/>
      <c r="AS886" s="328"/>
      <c r="AT886" s="328"/>
      <c r="AU886" s="328"/>
      <c r="AV886" s="328"/>
      <c r="AW886" s="328"/>
      <c r="AX886" s="328"/>
      <c r="AY886" s="328"/>
      <c r="AZ886" s="328"/>
      <c r="BA886" s="328"/>
      <c r="BB886" s="328"/>
      <c r="BC886" s="328"/>
      <c r="BD886" s="328"/>
      <c r="BE886" s="328"/>
      <c r="BF886" s="328"/>
      <c r="BG886" s="328"/>
      <c r="BH886" s="328"/>
      <c r="BI886" s="328"/>
      <c r="BJ886" s="328"/>
      <c r="BK886" s="328"/>
      <c r="BL886" s="328"/>
      <c r="BM886" s="328"/>
      <c r="BN886" s="328"/>
      <c r="BO886" s="328"/>
      <c r="BP886" s="328"/>
      <c r="BQ886" s="328"/>
      <c r="BR886" s="328"/>
      <c r="BS886" s="328"/>
      <c r="BT886" s="328"/>
      <c r="BU886" s="332"/>
      <c r="BV886" s="333"/>
      <c r="BW886" s="328"/>
      <c r="BX886" s="328"/>
      <c r="BY886" s="328"/>
      <c r="BZ886" s="328"/>
      <c r="CA886" s="328"/>
    </row>
    <row r="887" spans="1:79" ht="15.75" customHeight="1">
      <c r="A887" s="328"/>
      <c r="B887" s="328"/>
      <c r="C887" s="328"/>
      <c r="D887" s="328"/>
      <c r="E887" s="328"/>
      <c r="F887" s="328"/>
      <c r="G887" s="328"/>
      <c r="H887" s="328"/>
      <c r="I887" s="328"/>
      <c r="J887" s="328"/>
      <c r="K887" s="328"/>
      <c r="L887" s="328"/>
      <c r="M887" s="328"/>
      <c r="N887" s="328"/>
      <c r="O887" s="328"/>
      <c r="P887" s="328"/>
      <c r="Q887" s="328"/>
      <c r="R887" s="328"/>
      <c r="S887" s="328"/>
      <c r="T887" s="328"/>
      <c r="U887" s="328"/>
      <c r="V887" s="328"/>
      <c r="W887" s="328"/>
      <c r="X887" s="328"/>
      <c r="Y887" s="328"/>
      <c r="Z887" s="328"/>
      <c r="AA887" s="328"/>
      <c r="AB887" s="328"/>
      <c r="AC887" s="328"/>
      <c r="AD887" s="328"/>
      <c r="AE887" s="328"/>
      <c r="AF887" s="328"/>
      <c r="AG887" s="328"/>
      <c r="AH887" s="328"/>
      <c r="AI887" s="328"/>
      <c r="AJ887" s="328"/>
      <c r="AK887" s="328"/>
      <c r="AL887" s="328"/>
      <c r="AM887" s="328"/>
      <c r="AN887" s="328"/>
      <c r="AO887" s="328"/>
      <c r="AP887" s="328"/>
      <c r="AQ887" s="328"/>
      <c r="AR887" s="328"/>
      <c r="AS887" s="328"/>
      <c r="AT887" s="328"/>
      <c r="AU887" s="328"/>
      <c r="AV887" s="328"/>
      <c r="AW887" s="328"/>
      <c r="AX887" s="328"/>
      <c r="AY887" s="328"/>
      <c r="AZ887" s="328"/>
      <c r="BA887" s="328"/>
      <c r="BB887" s="328"/>
      <c r="BC887" s="328"/>
      <c r="BD887" s="328"/>
      <c r="BE887" s="328"/>
      <c r="BF887" s="328"/>
      <c r="BG887" s="328"/>
      <c r="BH887" s="328"/>
      <c r="BI887" s="328"/>
      <c r="BJ887" s="328"/>
      <c r="BK887" s="328"/>
      <c r="BL887" s="328"/>
      <c r="BM887" s="328"/>
      <c r="BN887" s="328"/>
      <c r="BO887" s="328"/>
      <c r="BP887" s="328"/>
      <c r="BQ887" s="328"/>
      <c r="BR887" s="328"/>
      <c r="BS887" s="328"/>
      <c r="BT887" s="328"/>
      <c r="BU887" s="332"/>
      <c r="BV887" s="333"/>
      <c r="BW887" s="328"/>
      <c r="BX887" s="328"/>
      <c r="BY887" s="328"/>
      <c r="BZ887" s="328"/>
      <c r="CA887" s="328"/>
    </row>
    <row r="888" spans="1:79" ht="15.75" customHeight="1">
      <c r="A888" s="328"/>
      <c r="B888" s="328"/>
      <c r="C888" s="328"/>
      <c r="D888" s="328"/>
      <c r="E888" s="328"/>
      <c r="F888" s="328"/>
      <c r="G888" s="328"/>
      <c r="H888" s="328"/>
      <c r="I888" s="328"/>
      <c r="J888" s="328"/>
      <c r="K888" s="328"/>
      <c r="L888" s="328"/>
      <c r="M888" s="328"/>
      <c r="N888" s="328"/>
      <c r="O888" s="328"/>
      <c r="P888" s="328"/>
      <c r="Q888" s="328"/>
      <c r="R888" s="328"/>
      <c r="S888" s="328"/>
      <c r="T888" s="328"/>
      <c r="U888" s="328"/>
      <c r="V888" s="328"/>
      <c r="W888" s="328"/>
      <c r="X888" s="328"/>
      <c r="Y888" s="328"/>
      <c r="Z888" s="328"/>
      <c r="AA888" s="328"/>
      <c r="AB888" s="328"/>
      <c r="AC888" s="328"/>
      <c r="AD888" s="328"/>
      <c r="AE888" s="328"/>
      <c r="AF888" s="328"/>
      <c r="AG888" s="328"/>
      <c r="AH888" s="328"/>
      <c r="AI888" s="328"/>
      <c r="AJ888" s="328"/>
      <c r="AK888" s="328"/>
      <c r="AL888" s="328"/>
      <c r="AM888" s="328"/>
      <c r="AN888" s="328"/>
      <c r="AO888" s="328"/>
      <c r="AP888" s="328"/>
      <c r="AQ888" s="328"/>
      <c r="AR888" s="328"/>
      <c r="AS888" s="328"/>
      <c r="AT888" s="328"/>
      <c r="AU888" s="328"/>
      <c r="AV888" s="328"/>
      <c r="AW888" s="328"/>
      <c r="AX888" s="328"/>
      <c r="AY888" s="328"/>
      <c r="AZ888" s="328"/>
      <c r="BA888" s="328"/>
      <c r="BB888" s="328"/>
      <c r="BC888" s="328"/>
      <c r="BD888" s="328"/>
      <c r="BE888" s="328"/>
      <c r="BF888" s="328"/>
      <c r="BG888" s="328"/>
      <c r="BH888" s="328"/>
      <c r="BI888" s="328"/>
      <c r="BJ888" s="328"/>
      <c r="BK888" s="328"/>
      <c r="BL888" s="328"/>
      <c r="BM888" s="328"/>
      <c r="BN888" s="328"/>
      <c r="BO888" s="328"/>
      <c r="BP888" s="328"/>
      <c r="BQ888" s="328"/>
      <c r="BR888" s="328"/>
      <c r="BS888" s="328"/>
      <c r="BT888" s="328"/>
      <c r="BU888" s="332"/>
      <c r="BV888" s="333"/>
      <c r="BW888" s="328"/>
      <c r="BX888" s="328"/>
      <c r="BY888" s="328"/>
      <c r="BZ888" s="328"/>
      <c r="CA888" s="328"/>
    </row>
    <row r="889" spans="1:79" ht="15.75" customHeight="1">
      <c r="A889" s="328"/>
      <c r="B889" s="328"/>
      <c r="C889" s="328"/>
      <c r="D889" s="328"/>
      <c r="E889" s="328"/>
      <c r="F889" s="328"/>
      <c r="G889" s="328"/>
      <c r="H889" s="328"/>
      <c r="I889" s="328"/>
      <c r="J889" s="328"/>
      <c r="K889" s="328"/>
      <c r="L889" s="328"/>
      <c r="M889" s="328"/>
      <c r="N889" s="328"/>
      <c r="O889" s="328"/>
      <c r="P889" s="328"/>
      <c r="Q889" s="328"/>
      <c r="R889" s="328"/>
      <c r="S889" s="328"/>
      <c r="T889" s="328"/>
      <c r="U889" s="328"/>
      <c r="V889" s="328"/>
      <c r="W889" s="328"/>
      <c r="X889" s="328"/>
      <c r="Y889" s="328"/>
      <c r="Z889" s="328"/>
      <c r="AA889" s="328"/>
      <c r="AB889" s="328"/>
      <c r="AC889" s="328"/>
      <c r="AD889" s="328"/>
      <c r="AE889" s="328"/>
      <c r="AF889" s="328"/>
      <c r="AG889" s="328"/>
      <c r="AH889" s="328"/>
      <c r="AI889" s="328"/>
      <c r="AJ889" s="328"/>
      <c r="AK889" s="328"/>
      <c r="AL889" s="328"/>
      <c r="AM889" s="328"/>
      <c r="AN889" s="328"/>
      <c r="AO889" s="328"/>
      <c r="AP889" s="328"/>
      <c r="AQ889" s="328"/>
      <c r="AR889" s="328"/>
      <c r="AS889" s="328"/>
      <c r="AT889" s="328"/>
      <c r="AU889" s="328"/>
      <c r="AV889" s="328"/>
      <c r="AW889" s="328"/>
      <c r="AX889" s="328"/>
      <c r="AY889" s="328"/>
      <c r="AZ889" s="328"/>
      <c r="BA889" s="328"/>
      <c r="BB889" s="328"/>
      <c r="BC889" s="328"/>
      <c r="BD889" s="328"/>
      <c r="BE889" s="328"/>
      <c r="BF889" s="328"/>
      <c r="BG889" s="328"/>
      <c r="BH889" s="328"/>
      <c r="BI889" s="328"/>
      <c r="BJ889" s="328"/>
      <c r="BK889" s="328"/>
      <c r="BL889" s="328"/>
      <c r="BM889" s="328"/>
      <c r="BN889" s="328"/>
      <c r="BO889" s="328"/>
      <c r="BP889" s="328"/>
      <c r="BQ889" s="328"/>
      <c r="BR889" s="328"/>
      <c r="BS889" s="328"/>
      <c r="BT889" s="328"/>
      <c r="BU889" s="332"/>
      <c r="BV889" s="333"/>
      <c r="BW889" s="328"/>
      <c r="BX889" s="328"/>
      <c r="BY889" s="328"/>
      <c r="BZ889" s="328"/>
      <c r="CA889" s="328"/>
    </row>
    <row r="890" spans="1:79" ht="15.75" customHeight="1">
      <c r="A890" s="328"/>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328"/>
      <c r="AE890" s="328"/>
      <c r="AF890" s="328"/>
      <c r="AG890" s="328"/>
      <c r="AH890" s="328"/>
      <c r="AI890" s="328"/>
      <c r="AJ890" s="328"/>
      <c r="AK890" s="328"/>
      <c r="AL890" s="328"/>
      <c r="AM890" s="328"/>
      <c r="AN890" s="328"/>
      <c r="AO890" s="328"/>
      <c r="AP890" s="328"/>
      <c r="AQ890" s="328"/>
      <c r="AR890" s="328"/>
      <c r="AS890" s="328"/>
      <c r="AT890" s="328"/>
      <c r="AU890" s="328"/>
      <c r="AV890" s="328"/>
      <c r="AW890" s="328"/>
      <c r="AX890" s="328"/>
      <c r="AY890" s="328"/>
      <c r="AZ890" s="328"/>
      <c r="BA890" s="328"/>
      <c r="BB890" s="328"/>
      <c r="BC890" s="328"/>
      <c r="BD890" s="328"/>
      <c r="BE890" s="328"/>
      <c r="BF890" s="328"/>
      <c r="BG890" s="328"/>
      <c r="BH890" s="328"/>
      <c r="BI890" s="328"/>
      <c r="BJ890" s="328"/>
      <c r="BK890" s="328"/>
      <c r="BL890" s="328"/>
      <c r="BM890" s="328"/>
      <c r="BN890" s="328"/>
      <c r="BO890" s="328"/>
      <c r="BP890" s="328"/>
      <c r="BQ890" s="328"/>
      <c r="BR890" s="328"/>
      <c r="BS890" s="328"/>
      <c r="BT890" s="328"/>
      <c r="BU890" s="332"/>
      <c r="BV890" s="333"/>
      <c r="BW890" s="328"/>
      <c r="BX890" s="328"/>
      <c r="BY890" s="328"/>
      <c r="BZ890" s="328"/>
      <c r="CA890" s="328"/>
    </row>
    <row r="891" spans="1:79" ht="15.75" customHeight="1">
      <c r="A891" s="328"/>
      <c r="B891" s="328"/>
      <c r="C891" s="328"/>
      <c r="D891" s="328"/>
      <c r="E891" s="328"/>
      <c r="F891" s="328"/>
      <c r="G891" s="328"/>
      <c r="H891" s="328"/>
      <c r="I891" s="328"/>
      <c r="J891" s="328"/>
      <c r="K891" s="328"/>
      <c r="L891" s="328"/>
      <c r="M891" s="328"/>
      <c r="N891" s="328"/>
      <c r="O891" s="328"/>
      <c r="P891" s="328"/>
      <c r="Q891" s="328"/>
      <c r="R891" s="328"/>
      <c r="S891" s="328"/>
      <c r="T891" s="328"/>
      <c r="U891" s="328"/>
      <c r="V891" s="328"/>
      <c r="W891" s="328"/>
      <c r="X891" s="328"/>
      <c r="Y891" s="328"/>
      <c r="Z891" s="328"/>
      <c r="AA891" s="328"/>
      <c r="AB891" s="328"/>
      <c r="AC891" s="328"/>
      <c r="AD891" s="328"/>
      <c r="AE891" s="328"/>
      <c r="AF891" s="328"/>
      <c r="AG891" s="328"/>
      <c r="AH891" s="328"/>
      <c r="AI891" s="328"/>
      <c r="AJ891" s="328"/>
      <c r="AK891" s="328"/>
      <c r="AL891" s="328"/>
      <c r="AM891" s="328"/>
      <c r="AN891" s="328"/>
      <c r="AO891" s="328"/>
      <c r="AP891" s="328"/>
      <c r="AQ891" s="328"/>
      <c r="AR891" s="328"/>
      <c r="AS891" s="328"/>
      <c r="AT891" s="328"/>
      <c r="AU891" s="328"/>
      <c r="AV891" s="328"/>
      <c r="AW891" s="328"/>
      <c r="AX891" s="328"/>
      <c r="AY891" s="328"/>
      <c r="AZ891" s="328"/>
      <c r="BA891" s="328"/>
      <c r="BB891" s="328"/>
      <c r="BC891" s="328"/>
      <c r="BD891" s="328"/>
      <c r="BE891" s="328"/>
      <c r="BF891" s="328"/>
      <c r="BG891" s="328"/>
      <c r="BH891" s="328"/>
      <c r="BI891" s="328"/>
      <c r="BJ891" s="328"/>
      <c r="BK891" s="328"/>
      <c r="BL891" s="328"/>
      <c r="BM891" s="328"/>
      <c r="BN891" s="328"/>
      <c r="BO891" s="328"/>
      <c r="BP891" s="328"/>
      <c r="BQ891" s="328"/>
      <c r="BR891" s="328"/>
      <c r="BS891" s="328"/>
      <c r="BT891" s="328"/>
      <c r="BU891" s="332"/>
      <c r="BV891" s="333"/>
      <c r="BW891" s="328"/>
      <c r="BX891" s="328"/>
      <c r="BY891" s="328"/>
      <c r="BZ891" s="328"/>
      <c r="CA891" s="328"/>
    </row>
    <row r="892" spans="1:79" ht="15.75" customHeight="1">
      <c r="A892" s="328"/>
      <c r="B892" s="328"/>
      <c r="C892" s="328"/>
      <c r="D892" s="328"/>
      <c r="E892" s="328"/>
      <c r="F892" s="328"/>
      <c r="G892" s="328"/>
      <c r="H892" s="328"/>
      <c r="I892" s="328"/>
      <c r="J892" s="328"/>
      <c r="K892" s="328"/>
      <c r="L892" s="328"/>
      <c r="M892" s="328"/>
      <c r="N892" s="328"/>
      <c r="O892" s="328"/>
      <c r="P892" s="328"/>
      <c r="Q892" s="328"/>
      <c r="R892" s="328"/>
      <c r="S892" s="328"/>
      <c r="T892" s="328"/>
      <c r="U892" s="328"/>
      <c r="V892" s="328"/>
      <c r="W892" s="328"/>
      <c r="X892" s="328"/>
      <c r="Y892" s="328"/>
      <c r="Z892" s="328"/>
      <c r="AA892" s="328"/>
      <c r="AB892" s="328"/>
      <c r="AC892" s="328"/>
      <c r="AD892" s="328"/>
      <c r="AE892" s="328"/>
      <c r="AF892" s="328"/>
      <c r="AG892" s="328"/>
      <c r="AH892" s="328"/>
      <c r="AI892" s="328"/>
      <c r="AJ892" s="328"/>
      <c r="AK892" s="328"/>
      <c r="AL892" s="328"/>
      <c r="AM892" s="328"/>
      <c r="AN892" s="328"/>
      <c r="AO892" s="328"/>
      <c r="AP892" s="328"/>
      <c r="AQ892" s="328"/>
      <c r="AR892" s="328"/>
      <c r="AS892" s="328"/>
      <c r="AT892" s="328"/>
      <c r="AU892" s="328"/>
      <c r="AV892" s="328"/>
      <c r="AW892" s="328"/>
      <c r="AX892" s="328"/>
      <c r="AY892" s="328"/>
      <c r="AZ892" s="328"/>
      <c r="BA892" s="328"/>
      <c r="BB892" s="328"/>
      <c r="BC892" s="328"/>
      <c r="BD892" s="328"/>
      <c r="BE892" s="328"/>
      <c r="BF892" s="328"/>
      <c r="BG892" s="328"/>
      <c r="BH892" s="328"/>
      <c r="BI892" s="328"/>
      <c r="BJ892" s="328"/>
      <c r="BK892" s="328"/>
      <c r="BL892" s="328"/>
      <c r="BM892" s="328"/>
      <c r="BN892" s="328"/>
      <c r="BO892" s="328"/>
      <c r="BP892" s="328"/>
      <c r="BQ892" s="328"/>
      <c r="BR892" s="328"/>
      <c r="BS892" s="328"/>
      <c r="BT892" s="328"/>
      <c r="BU892" s="332"/>
      <c r="BV892" s="333"/>
      <c r="BW892" s="328"/>
      <c r="BX892" s="328"/>
      <c r="BY892" s="328"/>
      <c r="BZ892" s="328"/>
      <c r="CA892" s="328"/>
    </row>
    <row r="893" spans="1:79" ht="15.75" customHeight="1">
      <c r="A893" s="328"/>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328"/>
      <c r="AE893" s="328"/>
      <c r="AF893" s="328"/>
      <c r="AG893" s="328"/>
      <c r="AH893" s="328"/>
      <c r="AI893" s="328"/>
      <c r="AJ893" s="328"/>
      <c r="AK893" s="328"/>
      <c r="AL893" s="328"/>
      <c r="AM893" s="328"/>
      <c r="AN893" s="328"/>
      <c r="AO893" s="328"/>
      <c r="AP893" s="328"/>
      <c r="AQ893" s="328"/>
      <c r="AR893" s="328"/>
      <c r="AS893" s="328"/>
      <c r="AT893" s="328"/>
      <c r="AU893" s="328"/>
      <c r="AV893" s="328"/>
      <c r="AW893" s="328"/>
      <c r="AX893" s="328"/>
      <c r="AY893" s="328"/>
      <c r="AZ893" s="328"/>
      <c r="BA893" s="328"/>
      <c r="BB893" s="328"/>
      <c r="BC893" s="328"/>
      <c r="BD893" s="328"/>
      <c r="BE893" s="328"/>
      <c r="BF893" s="328"/>
      <c r="BG893" s="328"/>
      <c r="BH893" s="328"/>
      <c r="BI893" s="328"/>
      <c r="BJ893" s="328"/>
      <c r="BK893" s="328"/>
      <c r="BL893" s="328"/>
      <c r="BM893" s="328"/>
      <c r="BN893" s="328"/>
      <c r="BO893" s="328"/>
      <c r="BP893" s="328"/>
      <c r="BQ893" s="328"/>
      <c r="BR893" s="328"/>
      <c r="BS893" s="328"/>
      <c r="BT893" s="328"/>
      <c r="BU893" s="332"/>
      <c r="BV893" s="333"/>
      <c r="BW893" s="328"/>
      <c r="BX893" s="328"/>
      <c r="BY893" s="328"/>
      <c r="BZ893" s="328"/>
      <c r="CA893" s="328"/>
    </row>
    <row r="894" spans="1:79" ht="15.75" customHeight="1">
      <c r="A894" s="328"/>
      <c r="B894" s="328"/>
      <c r="C894" s="328"/>
      <c r="D894" s="328"/>
      <c r="E894" s="328"/>
      <c r="F894" s="328"/>
      <c r="G894" s="328"/>
      <c r="H894" s="328"/>
      <c r="I894" s="328"/>
      <c r="J894" s="328"/>
      <c r="K894" s="328"/>
      <c r="L894" s="328"/>
      <c r="M894" s="328"/>
      <c r="N894" s="328"/>
      <c r="O894" s="328"/>
      <c r="P894" s="328"/>
      <c r="Q894" s="328"/>
      <c r="R894" s="328"/>
      <c r="S894" s="328"/>
      <c r="T894" s="328"/>
      <c r="U894" s="328"/>
      <c r="V894" s="328"/>
      <c r="W894" s="328"/>
      <c r="X894" s="328"/>
      <c r="Y894" s="328"/>
      <c r="Z894" s="328"/>
      <c r="AA894" s="328"/>
      <c r="AB894" s="328"/>
      <c r="AC894" s="328"/>
      <c r="AD894" s="328"/>
      <c r="AE894" s="328"/>
      <c r="AF894" s="328"/>
      <c r="AG894" s="328"/>
      <c r="AH894" s="328"/>
      <c r="AI894" s="328"/>
      <c r="AJ894" s="328"/>
      <c r="AK894" s="328"/>
      <c r="AL894" s="328"/>
      <c r="AM894" s="328"/>
      <c r="AN894" s="328"/>
      <c r="AO894" s="328"/>
      <c r="AP894" s="328"/>
      <c r="AQ894" s="328"/>
      <c r="AR894" s="328"/>
      <c r="AS894" s="328"/>
      <c r="AT894" s="328"/>
      <c r="AU894" s="328"/>
      <c r="AV894" s="328"/>
      <c r="AW894" s="328"/>
      <c r="AX894" s="328"/>
      <c r="AY894" s="328"/>
      <c r="AZ894" s="328"/>
      <c r="BA894" s="328"/>
      <c r="BB894" s="328"/>
      <c r="BC894" s="328"/>
      <c r="BD894" s="328"/>
      <c r="BE894" s="328"/>
      <c r="BF894" s="328"/>
      <c r="BG894" s="328"/>
      <c r="BH894" s="328"/>
      <c r="BI894" s="328"/>
      <c r="BJ894" s="328"/>
      <c r="BK894" s="328"/>
      <c r="BL894" s="328"/>
      <c r="BM894" s="328"/>
      <c r="BN894" s="328"/>
      <c r="BO894" s="328"/>
      <c r="BP894" s="328"/>
      <c r="BQ894" s="328"/>
      <c r="BR894" s="328"/>
      <c r="BS894" s="328"/>
      <c r="BT894" s="328"/>
      <c r="BU894" s="332"/>
      <c r="BV894" s="333"/>
      <c r="BW894" s="328"/>
      <c r="BX894" s="328"/>
      <c r="BY894" s="328"/>
      <c r="BZ894" s="328"/>
      <c r="CA894" s="328"/>
    </row>
    <row r="895" spans="1:79" ht="15.75" customHeight="1">
      <c r="A895" s="328"/>
      <c r="B895" s="328"/>
      <c r="C895" s="328"/>
      <c r="D895" s="328"/>
      <c r="E895" s="328"/>
      <c r="F895" s="328"/>
      <c r="G895" s="328"/>
      <c r="H895" s="328"/>
      <c r="I895" s="328"/>
      <c r="J895" s="328"/>
      <c r="K895" s="328"/>
      <c r="L895" s="328"/>
      <c r="M895" s="328"/>
      <c r="N895" s="328"/>
      <c r="O895" s="328"/>
      <c r="P895" s="328"/>
      <c r="Q895" s="328"/>
      <c r="R895" s="328"/>
      <c r="S895" s="328"/>
      <c r="T895" s="328"/>
      <c r="U895" s="328"/>
      <c r="V895" s="328"/>
      <c r="W895" s="328"/>
      <c r="X895" s="328"/>
      <c r="Y895" s="328"/>
      <c r="Z895" s="328"/>
      <c r="AA895" s="328"/>
      <c r="AB895" s="328"/>
      <c r="AC895" s="328"/>
      <c r="AD895" s="328"/>
      <c r="AE895" s="328"/>
      <c r="AF895" s="328"/>
      <c r="AG895" s="328"/>
      <c r="AH895" s="328"/>
      <c r="AI895" s="328"/>
      <c r="AJ895" s="328"/>
      <c r="AK895" s="328"/>
      <c r="AL895" s="328"/>
      <c r="AM895" s="328"/>
      <c r="AN895" s="328"/>
      <c r="AO895" s="328"/>
      <c r="AP895" s="328"/>
      <c r="AQ895" s="328"/>
      <c r="AR895" s="328"/>
      <c r="AS895" s="328"/>
      <c r="AT895" s="328"/>
      <c r="AU895" s="328"/>
      <c r="AV895" s="328"/>
      <c r="AW895" s="328"/>
      <c r="AX895" s="328"/>
      <c r="AY895" s="328"/>
      <c r="AZ895" s="328"/>
      <c r="BA895" s="328"/>
      <c r="BB895" s="328"/>
      <c r="BC895" s="328"/>
      <c r="BD895" s="328"/>
      <c r="BE895" s="328"/>
      <c r="BF895" s="328"/>
      <c r="BG895" s="328"/>
      <c r="BH895" s="328"/>
      <c r="BI895" s="328"/>
      <c r="BJ895" s="328"/>
      <c r="BK895" s="328"/>
      <c r="BL895" s="328"/>
      <c r="BM895" s="328"/>
      <c r="BN895" s="328"/>
      <c r="BO895" s="328"/>
      <c r="BP895" s="328"/>
      <c r="BQ895" s="328"/>
      <c r="BR895" s="328"/>
      <c r="BS895" s="328"/>
      <c r="BT895" s="328"/>
      <c r="BU895" s="332"/>
      <c r="BV895" s="333"/>
      <c r="BW895" s="328"/>
      <c r="BX895" s="328"/>
      <c r="BY895" s="328"/>
      <c r="BZ895" s="328"/>
      <c r="CA895" s="328"/>
    </row>
    <row r="896" spans="1:79" ht="15.75" customHeight="1">
      <c r="A896" s="328"/>
      <c r="B896" s="328"/>
      <c r="C896" s="328"/>
      <c r="D896" s="328"/>
      <c r="E896" s="328"/>
      <c r="F896" s="328"/>
      <c r="G896" s="328"/>
      <c r="H896" s="328"/>
      <c r="I896" s="328"/>
      <c r="J896" s="328"/>
      <c r="K896" s="328"/>
      <c r="L896" s="328"/>
      <c r="M896" s="328"/>
      <c r="N896" s="328"/>
      <c r="O896" s="328"/>
      <c r="P896" s="328"/>
      <c r="Q896" s="328"/>
      <c r="R896" s="328"/>
      <c r="S896" s="328"/>
      <c r="T896" s="328"/>
      <c r="U896" s="328"/>
      <c r="V896" s="328"/>
      <c r="W896" s="328"/>
      <c r="X896" s="328"/>
      <c r="Y896" s="328"/>
      <c r="Z896" s="328"/>
      <c r="AA896" s="328"/>
      <c r="AB896" s="328"/>
      <c r="AC896" s="328"/>
      <c r="AD896" s="328"/>
      <c r="AE896" s="328"/>
      <c r="AF896" s="328"/>
      <c r="AG896" s="328"/>
      <c r="AH896" s="328"/>
      <c r="AI896" s="328"/>
      <c r="AJ896" s="328"/>
      <c r="AK896" s="328"/>
      <c r="AL896" s="328"/>
      <c r="AM896" s="328"/>
      <c r="AN896" s="328"/>
      <c r="AO896" s="328"/>
      <c r="AP896" s="328"/>
      <c r="AQ896" s="328"/>
      <c r="AR896" s="328"/>
      <c r="AS896" s="328"/>
      <c r="AT896" s="328"/>
      <c r="AU896" s="328"/>
      <c r="AV896" s="328"/>
      <c r="AW896" s="328"/>
      <c r="AX896" s="328"/>
      <c r="AY896" s="328"/>
      <c r="AZ896" s="328"/>
      <c r="BA896" s="328"/>
      <c r="BB896" s="328"/>
      <c r="BC896" s="328"/>
      <c r="BD896" s="328"/>
      <c r="BE896" s="328"/>
      <c r="BF896" s="328"/>
      <c r="BG896" s="328"/>
      <c r="BH896" s="328"/>
      <c r="BI896" s="328"/>
      <c r="BJ896" s="328"/>
      <c r="BK896" s="328"/>
      <c r="BL896" s="328"/>
      <c r="BM896" s="328"/>
      <c r="BN896" s="328"/>
      <c r="BO896" s="328"/>
      <c r="BP896" s="328"/>
      <c r="BQ896" s="328"/>
      <c r="BR896" s="328"/>
      <c r="BS896" s="328"/>
      <c r="BT896" s="328"/>
      <c r="BU896" s="332"/>
      <c r="BV896" s="333"/>
      <c r="BW896" s="328"/>
      <c r="BX896" s="328"/>
      <c r="BY896" s="328"/>
      <c r="BZ896" s="328"/>
      <c r="CA896" s="328"/>
    </row>
    <row r="897" spans="1:79" ht="15.75" customHeight="1">
      <c r="A897" s="328"/>
      <c r="B897" s="328"/>
      <c r="C897" s="328"/>
      <c r="D897" s="328"/>
      <c r="E897" s="328"/>
      <c r="F897" s="328"/>
      <c r="G897" s="328"/>
      <c r="H897" s="328"/>
      <c r="I897" s="328"/>
      <c r="J897" s="328"/>
      <c r="K897" s="328"/>
      <c r="L897" s="328"/>
      <c r="M897" s="328"/>
      <c r="N897" s="328"/>
      <c r="O897" s="328"/>
      <c r="P897" s="328"/>
      <c r="Q897" s="328"/>
      <c r="R897" s="328"/>
      <c r="S897" s="328"/>
      <c r="T897" s="328"/>
      <c r="U897" s="328"/>
      <c r="V897" s="328"/>
      <c r="W897" s="328"/>
      <c r="X897" s="328"/>
      <c r="Y897" s="328"/>
      <c r="Z897" s="328"/>
      <c r="AA897" s="328"/>
      <c r="AB897" s="328"/>
      <c r="AC897" s="328"/>
      <c r="AD897" s="328"/>
      <c r="AE897" s="328"/>
      <c r="AF897" s="328"/>
      <c r="AG897" s="328"/>
      <c r="AH897" s="328"/>
      <c r="AI897" s="328"/>
      <c r="AJ897" s="328"/>
      <c r="AK897" s="328"/>
      <c r="AL897" s="328"/>
      <c r="AM897" s="328"/>
      <c r="AN897" s="328"/>
      <c r="AO897" s="328"/>
      <c r="AP897" s="328"/>
      <c r="AQ897" s="328"/>
      <c r="AR897" s="328"/>
      <c r="AS897" s="328"/>
      <c r="AT897" s="328"/>
      <c r="AU897" s="328"/>
      <c r="AV897" s="328"/>
      <c r="AW897" s="328"/>
      <c r="AX897" s="328"/>
      <c r="AY897" s="328"/>
      <c r="AZ897" s="328"/>
      <c r="BA897" s="328"/>
      <c r="BB897" s="328"/>
      <c r="BC897" s="328"/>
      <c r="BD897" s="328"/>
      <c r="BE897" s="328"/>
      <c r="BF897" s="328"/>
      <c r="BG897" s="328"/>
      <c r="BH897" s="328"/>
      <c r="BI897" s="328"/>
      <c r="BJ897" s="328"/>
      <c r="BK897" s="328"/>
      <c r="BL897" s="328"/>
      <c r="BM897" s="328"/>
      <c r="BN897" s="328"/>
      <c r="BO897" s="328"/>
      <c r="BP897" s="328"/>
      <c r="BQ897" s="328"/>
      <c r="BR897" s="328"/>
      <c r="BS897" s="328"/>
      <c r="BT897" s="328"/>
      <c r="BU897" s="332"/>
      <c r="BV897" s="333"/>
      <c r="BW897" s="328"/>
      <c r="BX897" s="328"/>
      <c r="BY897" s="328"/>
      <c r="BZ897" s="328"/>
      <c r="CA897" s="328"/>
    </row>
    <row r="898" spans="1:79" ht="15.75" customHeight="1">
      <c r="A898" s="328"/>
      <c r="B898" s="328"/>
      <c r="C898" s="328"/>
      <c r="D898" s="328"/>
      <c r="E898" s="328"/>
      <c r="F898" s="328"/>
      <c r="G898" s="328"/>
      <c r="H898" s="328"/>
      <c r="I898" s="328"/>
      <c r="J898" s="328"/>
      <c r="K898" s="328"/>
      <c r="L898" s="328"/>
      <c r="M898" s="328"/>
      <c r="N898" s="328"/>
      <c r="O898" s="328"/>
      <c r="P898" s="328"/>
      <c r="Q898" s="328"/>
      <c r="R898" s="328"/>
      <c r="S898" s="328"/>
      <c r="T898" s="328"/>
      <c r="U898" s="328"/>
      <c r="V898" s="328"/>
      <c r="W898" s="328"/>
      <c r="X898" s="328"/>
      <c r="Y898" s="328"/>
      <c r="Z898" s="328"/>
      <c r="AA898" s="328"/>
      <c r="AB898" s="328"/>
      <c r="AC898" s="328"/>
      <c r="AD898" s="328"/>
      <c r="AE898" s="328"/>
      <c r="AF898" s="328"/>
      <c r="AG898" s="328"/>
      <c r="AH898" s="328"/>
      <c r="AI898" s="328"/>
      <c r="AJ898" s="328"/>
      <c r="AK898" s="328"/>
      <c r="AL898" s="328"/>
      <c r="AM898" s="328"/>
      <c r="AN898" s="328"/>
      <c r="AO898" s="328"/>
      <c r="AP898" s="328"/>
      <c r="AQ898" s="328"/>
      <c r="AR898" s="328"/>
      <c r="AS898" s="328"/>
      <c r="AT898" s="328"/>
      <c r="AU898" s="328"/>
      <c r="AV898" s="328"/>
      <c r="AW898" s="328"/>
      <c r="AX898" s="328"/>
      <c r="AY898" s="328"/>
      <c r="AZ898" s="328"/>
      <c r="BA898" s="328"/>
      <c r="BB898" s="328"/>
      <c r="BC898" s="328"/>
      <c r="BD898" s="328"/>
      <c r="BE898" s="328"/>
      <c r="BF898" s="328"/>
      <c r="BG898" s="328"/>
      <c r="BH898" s="328"/>
      <c r="BI898" s="328"/>
      <c r="BJ898" s="328"/>
      <c r="BK898" s="328"/>
      <c r="BL898" s="328"/>
      <c r="BM898" s="328"/>
      <c r="BN898" s="328"/>
      <c r="BO898" s="328"/>
      <c r="BP898" s="328"/>
      <c r="BQ898" s="328"/>
      <c r="BR898" s="328"/>
      <c r="BS898" s="328"/>
      <c r="BT898" s="328"/>
      <c r="BU898" s="332"/>
      <c r="BV898" s="333"/>
      <c r="BW898" s="328"/>
      <c r="BX898" s="328"/>
      <c r="BY898" s="328"/>
      <c r="BZ898" s="328"/>
      <c r="CA898" s="328"/>
    </row>
    <row r="899" spans="1:79" ht="15.75" customHeight="1">
      <c r="A899" s="328"/>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c r="AC899" s="328"/>
      <c r="AD899" s="328"/>
      <c r="AE899" s="328"/>
      <c r="AF899" s="328"/>
      <c r="AG899" s="328"/>
      <c r="AH899" s="328"/>
      <c r="AI899" s="328"/>
      <c r="AJ899" s="328"/>
      <c r="AK899" s="328"/>
      <c r="AL899" s="328"/>
      <c r="AM899" s="328"/>
      <c r="AN899" s="328"/>
      <c r="AO899" s="328"/>
      <c r="AP899" s="328"/>
      <c r="AQ899" s="328"/>
      <c r="AR899" s="328"/>
      <c r="AS899" s="328"/>
      <c r="AT899" s="328"/>
      <c r="AU899" s="328"/>
      <c r="AV899" s="328"/>
      <c r="AW899" s="328"/>
      <c r="AX899" s="328"/>
      <c r="AY899" s="328"/>
      <c r="AZ899" s="328"/>
      <c r="BA899" s="328"/>
      <c r="BB899" s="328"/>
      <c r="BC899" s="328"/>
      <c r="BD899" s="328"/>
      <c r="BE899" s="328"/>
      <c r="BF899" s="328"/>
      <c r="BG899" s="328"/>
      <c r="BH899" s="328"/>
      <c r="BI899" s="328"/>
      <c r="BJ899" s="328"/>
      <c r="BK899" s="328"/>
      <c r="BL899" s="328"/>
      <c r="BM899" s="328"/>
      <c r="BN899" s="328"/>
      <c r="BO899" s="328"/>
      <c r="BP899" s="328"/>
      <c r="BQ899" s="328"/>
      <c r="BR899" s="328"/>
      <c r="BS899" s="328"/>
      <c r="BT899" s="328"/>
      <c r="BU899" s="332"/>
      <c r="BV899" s="333"/>
      <c r="BW899" s="328"/>
      <c r="BX899" s="328"/>
      <c r="BY899" s="328"/>
      <c r="BZ899" s="328"/>
      <c r="CA899" s="328"/>
    </row>
    <row r="900" spans="1:79" ht="15.75" customHeight="1">
      <c r="A900" s="328"/>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c r="AA900" s="328"/>
      <c r="AB900" s="328"/>
      <c r="AC900" s="328"/>
      <c r="AD900" s="328"/>
      <c r="AE900" s="328"/>
      <c r="AF900" s="328"/>
      <c r="AG900" s="328"/>
      <c r="AH900" s="328"/>
      <c r="AI900" s="328"/>
      <c r="AJ900" s="328"/>
      <c r="AK900" s="328"/>
      <c r="AL900" s="328"/>
      <c r="AM900" s="328"/>
      <c r="AN900" s="328"/>
      <c r="AO900" s="328"/>
      <c r="AP900" s="328"/>
      <c r="AQ900" s="328"/>
      <c r="AR900" s="328"/>
      <c r="AS900" s="328"/>
      <c r="AT900" s="328"/>
      <c r="AU900" s="328"/>
      <c r="AV900" s="328"/>
      <c r="AW900" s="328"/>
      <c r="AX900" s="328"/>
      <c r="AY900" s="328"/>
      <c r="AZ900" s="328"/>
      <c r="BA900" s="328"/>
      <c r="BB900" s="328"/>
      <c r="BC900" s="328"/>
      <c r="BD900" s="328"/>
      <c r="BE900" s="328"/>
      <c r="BF900" s="328"/>
      <c r="BG900" s="328"/>
      <c r="BH900" s="328"/>
      <c r="BI900" s="328"/>
      <c r="BJ900" s="328"/>
      <c r="BK900" s="328"/>
      <c r="BL900" s="328"/>
      <c r="BM900" s="328"/>
      <c r="BN900" s="328"/>
      <c r="BO900" s="328"/>
      <c r="BP900" s="328"/>
      <c r="BQ900" s="328"/>
      <c r="BR900" s="328"/>
      <c r="BS900" s="328"/>
      <c r="BT900" s="328"/>
      <c r="BU900" s="332"/>
      <c r="BV900" s="333"/>
      <c r="BW900" s="328"/>
      <c r="BX900" s="328"/>
      <c r="BY900" s="328"/>
      <c r="BZ900" s="328"/>
      <c r="CA900" s="328"/>
    </row>
    <row r="901" spans="1:79" ht="15.75" customHeight="1">
      <c r="A901" s="328"/>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c r="AA901" s="328"/>
      <c r="AB901" s="328"/>
      <c r="AC901" s="328"/>
      <c r="AD901" s="328"/>
      <c r="AE901" s="328"/>
      <c r="AF901" s="328"/>
      <c r="AG901" s="328"/>
      <c r="AH901" s="328"/>
      <c r="AI901" s="328"/>
      <c r="AJ901" s="328"/>
      <c r="AK901" s="328"/>
      <c r="AL901" s="328"/>
      <c r="AM901" s="328"/>
      <c r="AN901" s="328"/>
      <c r="AO901" s="328"/>
      <c r="AP901" s="328"/>
      <c r="AQ901" s="328"/>
      <c r="AR901" s="328"/>
      <c r="AS901" s="328"/>
      <c r="AT901" s="328"/>
      <c r="AU901" s="328"/>
      <c r="AV901" s="328"/>
      <c r="AW901" s="328"/>
      <c r="AX901" s="328"/>
      <c r="AY901" s="328"/>
      <c r="AZ901" s="328"/>
      <c r="BA901" s="328"/>
      <c r="BB901" s="328"/>
      <c r="BC901" s="328"/>
      <c r="BD901" s="328"/>
      <c r="BE901" s="328"/>
      <c r="BF901" s="328"/>
      <c r="BG901" s="328"/>
      <c r="BH901" s="328"/>
      <c r="BI901" s="328"/>
      <c r="BJ901" s="328"/>
      <c r="BK901" s="328"/>
      <c r="BL901" s="328"/>
      <c r="BM901" s="328"/>
      <c r="BN901" s="328"/>
      <c r="BO901" s="328"/>
      <c r="BP901" s="328"/>
      <c r="BQ901" s="328"/>
      <c r="BR901" s="328"/>
      <c r="BS901" s="328"/>
      <c r="BT901" s="328"/>
      <c r="BU901" s="332"/>
      <c r="BV901" s="333"/>
      <c r="BW901" s="328"/>
      <c r="BX901" s="328"/>
      <c r="BY901" s="328"/>
      <c r="BZ901" s="328"/>
      <c r="CA901" s="328"/>
    </row>
    <row r="902" spans="1:79" ht="15.75" customHeight="1">
      <c r="A902" s="328"/>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8"/>
      <c r="AD902" s="328"/>
      <c r="AE902" s="328"/>
      <c r="AF902" s="328"/>
      <c r="AG902" s="328"/>
      <c r="AH902" s="328"/>
      <c r="AI902" s="328"/>
      <c r="AJ902" s="328"/>
      <c r="AK902" s="328"/>
      <c r="AL902" s="328"/>
      <c r="AM902" s="328"/>
      <c r="AN902" s="328"/>
      <c r="AO902" s="328"/>
      <c r="AP902" s="328"/>
      <c r="AQ902" s="328"/>
      <c r="AR902" s="328"/>
      <c r="AS902" s="328"/>
      <c r="AT902" s="328"/>
      <c r="AU902" s="328"/>
      <c r="AV902" s="328"/>
      <c r="AW902" s="328"/>
      <c r="AX902" s="328"/>
      <c r="AY902" s="328"/>
      <c r="AZ902" s="328"/>
      <c r="BA902" s="328"/>
      <c r="BB902" s="328"/>
      <c r="BC902" s="328"/>
      <c r="BD902" s="328"/>
      <c r="BE902" s="328"/>
      <c r="BF902" s="328"/>
      <c r="BG902" s="328"/>
      <c r="BH902" s="328"/>
      <c r="BI902" s="328"/>
      <c r="BJ902" s="328"/>
      <c r="BK902" s="328"/>
      <c r="BL902" s="328"/>
      <c r="BM902" s="328"/>
      <c r="BN902" s="328"/>
      <c r="BO902" s="328"/>
      <c r="BP902" s="328"/>
      <c r="BQ902" s="328"/>
      <c r="BR902" s="328"/>
      <c r="BS902" s="328"/>
      <c r="BT902" s="328"/>
      <c r="BU902" s="332"/>
      <c r="BV902" s="333"/>
      <c r="BW902" s="328"/>
      <c r="BX902" s="328"/>
      <c r="BY902" s="328"/>
      <c r="BZ902" s="328"/>
      <c r="CA902" s="328"/>
    </row>
    <row r="903" spans="1:79" ht="15.75" customHeight="1">
      <c r="A903" s="328"/>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c r="AA903" s="328"/>
      <c r="AB903" s="328"/>
      <c r="AC903" s="328"/>
      <c r="AD903" s="328"/>
      <c r="AE903" s="328"/>
      <c r="AF903" s="328"/>
      <c r="AG903" s="328"/>
      <c r="AH903" s="328"/>
      <c r="AI903" s="328"/>
      <c r="AJ903" s="328"/>
      <c r="AK903" s="328"/>
      <c r="AL903" s="328"/>
      <c r="AM903" s="328"/>
      <c r="AN903" s="328"/>
      <c r="AO903" s="328"/>
      <c r="AP903" s="328"/>
      <c r="AQ903" s="328"/>
      <c r="AR903" s="328"/>
      <c r="AS903" s="328"/>
      <c r="AT903" s="328"/>
      <c r="AU903" s="328"/>
      <c r="AV903" s="328"/>
      <c r="AW903" s="328"/>
      <c r="AX903" s="328"/>
      <c r="AY903" s="328"/>
      <c r="AZ903" s="328"/>
      <c r="BA903" s="328"/>
      <c r="BB903" s="328"/>
      <c r="BC903" s="328"/>
      <c r="BD903" s="328"/>
      <c r="BE903" s="328"/>
      <c r="BF903" s="328"/>
      <c r="BG903" s="328"/>
      <c r="BH903" s="328"/>
      <c r="BI903" s="328"/>
      <c r="BJ903" s="328"/>
      <c r="BK903" s="328"/>
      <c r="BL903" s="328"/>
      <c r="BM903" s="328"/>
      <c r="BN903" s="328"/>
      <c r="BO903" s="328"/>
      <c r="BP903" s="328"/>
      <c r="BQ903" s="328"/>
      <c r="BR903" s="328"/>
      <c r="BS903" s="328"/>
      <c r="BT903" s="328"/>
      <c r="BU903" s="332"/>
      <c r="BV903" s="333"/>
      <c r="BW903" s="328"/>
      <c r="BX903" s="328"/>
      <c r="BY903" s="328"/>
      <c r="BZ903" s="328"/>
      <c r="CA903" s="328"/>
    </row>
    <row r="904" spans="1:79" ht="15.75" customHeight="1">
      <c r="A904" s="328"/>
      <c r="B904" s="328"/>
      <c r="C904" s="328"/>
      <c r="D904" s="328"/>
      <c r="E904" s="328"/>
      <c r="F904" s="328"/>
      <c r="G904" s="328"/>
      <c r="H904" s="328"/>
      <c r="I904" s="328"/>
      <c r="J904" s="328"/>
      <c r="K904" s="328"/>
      <c r="L904" s="328"/>
      <c r="M904" s="328"/>
      <c r="N904" s="328"/>
      <c r="O904" s="328"/>
      <c r="P904" s="328"/>
      <c r="Q904" s="328"/>
      <c r="R904" s="328"/>
      <c r="S904" s="328"/>
      <c r="T904" s="328"/>
      <c r="U904" s="328"/>
      <c r="V904" s="328"/>
      <c r="W904" s="328"/>
      <c r="X904" s="328"/>
      <c r="Y904" s="328"/>
      <c r="Z904" s="328"/>
      <c r="AA904" s="328"/>
      <c r="AB904" s="328"/>
      <c r="AC904" s="328"/>
      <c r="AD904" s="328"/>
      <c r="AE904" s="328"/>
      <c r="AF904" s="328"/>
      <c r="AG904" s="328"/>
      <c r="AH904" s="328"/>
      <c r="AI904" s="328"/>
      <c r="AJ904" s="328"/>
      <c r="AK904" s="328"/>
      <c r="AL904" s="328"/>
      <c r="AM904" s="328"/>
      <c r="AN904" s="328"/>
      <c r="AO904" s="328"/>
      <c r="AP904" s="328"/>
      <c r="AQ904" s="328"/>
      <c r="AR904" s="328"/>
      <c r="AS904" s="328"/>
      <c r="AT904" s="328"/>
      <c r="AU904" s="328"/>
      <c r="AV904" s="328"/>
      <c r="AW904" s="328"/>
      <c r="AX904" s="328"/>
      <c r="AY904" s="328"/>
      <c r="AZ904" s="328"/>
      <c r="BA904" s="328"/>
      <c r="BB904" s="328"/>
      <c r="BC904" s="328"/>
      <c r="BD904" s="328"/>
      <c r="BE904" s="328"/>
      <c r="BF904" s="328"/>
      <c r="BG904" s="328"/>
      <c r="BH904" s="328"/>
      <c r="BI904" s="328"/>
      <c r="BJ904" s="328"/>
      <c r="BK904" s="328"/>
      <c r="BL904" s="328"/>
      <c r="BM904" s="328"/>
      <c r="BN904" s="328"/>
      <c r="BO904" s="328"/>
      <c r="BP904" s="328"/>
      <c r="BQ904" s="328"/>
      <c r="BR904" s="328"/>
      <c r="BS904" s="328"/>
      <c r="BT904" s="328"/>
      <c r="BU904" s="332"/>
      <c r="BV904" s="333"/>
      <c r="BW904" s="328"/>
      <c r="BX904" s="328"/>
      <c r="BY904" s="328"/>
      <c r="BZ904" s="328"/>
      <c r="CA904" s="328"/>
    </row>
    <row r="905" spans="1:79" ht="15.75" customHeight="1">
      <c r="A905" s="328"/>
      <c r="B905" s="328"/>
      <c r="C905" s="328"/>
      <c r="D905" s="328"/>
      <c r="E905" s="328"/>
      <c r="F905" s="328"/>
      <c r="G905" s="328"/>
      <c r="H905" s="328"/>
      <c r="I905" s="328"/>
      <c r="J905" s="328"/>
      <c r="K905" s="328"/>
      <c r="L905" s="328"/>
      <c r="M905" s="328"/>
      <c r="N905" s="328"/>
      <c r="O905" s="328"/>
      <c r="P905" s="328"/>
      <c r="Q905" s="328"/>
      <c r="R905" s="328"/>
      <c r="S905" s="328"/>
      <c r="T905" s="328"/>
      <c r="U905" s="328"/>
      <c r="V905" s="328"/>
      <c r="W905" s="328"/>
      <c r="X905" s="328"/>
      <c r="Y905" s="328"/>
      <c r="Z905" s="328"/>
      <c r="AA905" s="328"/>
      <c r="AB905" s="328"/>
      <c r="AC905" s="328"/>
      <c r="AD905" s="328"/>
      <c r="AE905" s="328"/>
      <c r="AF905" s="328"/>
      <c r="AG905" s="328"/>
      <c r="AH905" s="328"/>
      <c r="AI905" s="328"/>
      <c r="AJ905" s="328"/>
      <c r="AK905" s="328"/>
      <c r="AL905" s="328"/>
      <c r="AM905" s="328"/>
      <c r="AN905" s="328"/>
      <c r="AO905" s="328"/>
      <c r="AP905" s="328"/>
      <c r="AQ905" s="328"/>
      <c r="AR905" s="328"/>
      <c r="AS905" s="328"/>
      <c r="AT905" s="328"/>
      <c r="AU905" s="328"/>
      <c r="AV905" s="328"/>
      <c r="AW905" s="328"/>
      <c r="AX905" s="328"/>
      <c r="AY905" s="328"/>
      <c r="AZ905" s="328"/>
      <c r="BA905" s="328"/>
      <c r="BB905" s="328"/>
      <c r="BC905" s="328"/>
      <c r="BD905" s="328"/>
      <c r="BE905" s="328"/>
      <c r="BF905" s="328"/>
      <c r="BG905" s="328"/>
      <c r="BH905" s="328"/>
      <c r="BI905" s="328"/>
      <c r="BJ905" s="328"/>
      <c r="BK905" s="328"/>
      <c r="BL905" s="328"/>
      <c r="BM905" s="328"/>
      <c r="BN905" s="328"/>
      <c r="BO905" s="328"/>
      <c r="BP905" s="328"/>
      <c r="BQ905" s="328"/>
      <c r="BR905" s="328"/>
      <c r="BS905" s="328"/>
      <c r="BT905" s="328"/>
      <c r="BU905" s="332"/>
      <c r="BV905" s="333"/>
      <c r="BW905" s="328"/>
      <c r="BX905" s="328"/>
      <c r="BY905" s="328"/>
      <c r="BZ905" s="328"/>
      <c r="CA905" s="328"/>
    </row>
    <row r="906" spans="1:79" ht="15.75" customHeight="1">
      <c r="A906" s="328"/>
      <c r="B906" s="328"/>
      <c r="C906" s="328"/>
      <c r="D906" s="328"/>
      <c r="E906" s="328"/>
      <c r="F906" s="328"/>
      <c r="G906" s="328"/>
      <c r="H906" s="328"/>
      <c r="I906" s="328"/>
      <c r="J906" s="328"/>
      <c r="K906" s="328"/>
      <c r="L906" s="328"/>
      <c r="M906" s="328"/>
      <c r="N906" s="328"/>
      <c r="O906" s="328"/>
      <c r="P906" s="328"/>
      <c r="Q906" s="328"/>
      <c r="R906" s="328"/>
      <c r="S906" s="328"/>
      <c r="T906" s="328"/>
      <c r="U906" s="328"/>
      <c r="V906" s="328"/>
      <c r="W906" s="328"/>
      <c r="X906" s="328"/>
      <c r="Y906" s="328"/>
      <c r="Z906" s="328"/>
      <c r="AA906" s="328"/>
      <c r="AB906" s="328"/>
      <c r="AC906" s="328"/>
      <c r="AD906" s="328"/>
      <c r="AE906" s="328"/>
      <c r="AF906" s="328"/>
      <c r="AG906" s="328"/>
      <c r="AH906" s="328"/>
      <c r="AI906" s="328"/>
      <c r="AJ906" s="328"/>
      <c r="AK906" s="328"/>
      <c r="AL906" s="328"/>
      <c r="AM906" s="328"/>
      <c r="AN906" s="328"/>
      <c r="AO906" s="328"/>
      <c r="AP906" s="328"/>
      <c r="AQ906" s="328"/>
      <c r="AR906" s="328"/>
      <c r="AS906" s="328"/>
      <c r="AT906" s="328"/>
      <c r="AU906" s="328"/>
      <c r="AV906" s="328"/>
      <c r="AW906" s="328"/>
      <c r="AX906" s="328"/>
      <c r="AY906" s="328"/>
      <c r="AZ906" s="328"/>
      <c r="BA906" s="328"/>
      <c r="BB906" s="328"/>
      <c r="BC906" s="328"/>
      <c r="BD906" s="328"/>
      <c r="BE906" s="328"/>
      <c r="BF906" s="328"/>
      <c r="BG906" s="328"/>
      <c r="BH906" s="328"/>
      <c r="BI906" s="328"/>
      <c r="BJ906" s="328"/>
      <c r="BK906" s="328"/>
      <c r="BL906" s="328"/>
      <c r="BM906" s="328"/>
      <c r="BN906" s="328"/>
      <c r="BO906" s="328"/>
      <c r="BP906" s="328"/>
      <c r="BQ906" s="328"/>
      <c r="BR906" s="328"/>
      <c r="BS906" s="328"/>
      <c r="BT906" s="328"/>
      <c r="BU906" s="332"/>
      <c r="BV906" s="333"/>
      <c r="BW906" s="328"/>
      <c r="BX906" s="328"/>
      <c r="BY906" s="328"/>
      <c r="BZ906" s="328"/>
      <c r="CA906" s="328"/>
    </row>
    <row r="907" spans="1:79" ht="15.75" customHeight="1">
      <c r="A907" s="328"/>
      <c r="B907" s="328"/>
      <c r="C907" s="328"/>
      <c r="D907" s="328"/>
      <c r="E907" s="328"/>
      <c r="F907" s="328"/>
      <c r="G907" s="328"/>
      <c r="H907" s="328"/>
      <c r="I907" s="328"/>
      <c r="J907" s="328"/>
      <c r="K907" s="328"/>
      <c r="L907" s="328"/>
      <c r="M907" s="328"/>
      <c r="N907" s="328"/>
      <c r="O907" s="328"/>
      <c r="P907" s="328"/>
      <c r="Q907" s="328"/>
      <c r="R907" s="328"/>
      <c r="S907" s="328"/>
      <c r="T907" s="328"/>
      <c r="U907" s="328"/>
      <c r="V907" s="328"/>
      <c r="W907" s="328"/>
      <c r="X907" s="328"/>
      <c r="Y907" s="328"/>
      <c r="Z907" s="328"/>
      <c r="AA907" s="328"/>
      <c r="AB907" s="328"/>
      <c r="AC907" s="328"/>
      <c r="AD907" s="328"/>
      <c r="AE907" s="328"/>
      <c r="AF907" s="328"/>
      <c r="AG907" s="328"/>
      <c r="AH907" s="328"/>
      <c r="AI907" s="328"/>
      <c r="AJ907" s="328"/>
      <c r="AK907" s="328"/>
      <c r="AL907" s="328"/>
      <c r="AM907" s="328"/>
      <c r="AN907" s="328"/>
      <c r="AO907" s="328"/>
      <c r="AP907" s="328"/>
      <c r="AQ907" s="328"/>
      <c r="AR907" s="328"/>
      <c r="AS907" s="328"/>
      <c r="AT907" s="328"/>
      <c r="AU907" s="328"/>
      <c r="AV907" s="328"/>
      <c r="AW907" s="328"/>
      <c r="AX907" s="328"/>
      <c r="AY907" s="328"/>
      <c r="AZ907" s="328"/>
      <c r="BA907" s="328"/>
      <c r="BB907" s="328"/>
      <c r="BC907" s="328"/>
      <c r="BD907" s="328"/>
      <c r="BE907" s="328"/>
      <c r="BF907" s="328"/>
      <c r="BG907" s="328"/>
      <c r="BH907" s="328"/>
      <c r="BI907" s="328"/>
      <c r="BJ907" s="328"/>
      <c r="BK907" s="328"/>
      <c r="BL907" s="328"/>
      <c r="BM907" s="328"/>
      <c r="BN907" s="328"/>
      <c r="BO907" s="328"/>
      <c r="BP907" s="328"/>
      <c r="BQ907" s="328"/>
      <c r="BR907" s="328"/>
      <c r="BS907" s="328"/>
      <c r="BT907" s="328"/>
      <c r="BU907" s="332"/>
      <c r="BV907" s="333"/>
      <c r="BW907" s="328"/>
      <c r="BX907" s="328"/>
      <c r="BY907" s="328"/>
      <c r="BZ907" s="328"/>
      <c r="CA907" s="328"/>
    </row>
    <row r="908" spans="1:79" ht="15.75" customHeight="1">
      <c r="A908" s="328"/>
      <c r="B908" s="328"/>
      <c r="C908" s="328"/>
      <c r="D908" s="328"/>
      <c r="E908" s="328"/>
      <c r="F908" s="328"/>
      <c r="G908" s="328"/>
      <c r="H908" s="328"/>
      <c r="I908" s="328"/>
      <c r="J908" s="328"/>
      <c r="K908" s="328"/>
      <c r="L908" s="328"/>
      <c r="M908" s="328"/>
      <c r="N908" s="328"/>
      <c r="O908" s="328"/>
      <c r="P908" s="328"/>
      <c r="Q908" s="328"/>
      <c r="R908" s="328"/>
      <c r="S908" s="328"/>
      <c r="T908" s="328"/>
      <c r="U908" s="328"/>
      <c r="V908" s="328"/>
      <c r="W908" s="328"/>
      <c r="X908" s="328"/>
      <c r="Y908" s="328"/>
      <c r="Z908" s="328"/>
      <c r="AA908" s="328"/>
      <c r="AB908" s="328"/>
      <c r="AC908" s="328"/>
      <c r="AD908" s="328"/>
      <c r="AE908" s="328"/>
      <c r="AF908" s="328"/>
      <c r="AG908" s="328"/>
      <c r="AH908" s="328"/>
      <c r="AI908" s="328"/>
      <c r="AJ908" s="328"/>
      <c r="AK908" s="328"/>
      <c r="AL908" s="328"/>
      <c r="AM908" s="328"/>
      <c r="AN908" s="328"/>
      <c r="AO908" s="328"/>
      <c r="AP908" s="328"/>
      <c r="AQ908" s="328"/>
      <c r="AR908" s="328"/>
      <c r="AS908" s="328"/>
      <c r="AT908" s="328"/>
      <c r="AU908" s="328"/>
      <c r="AV908" s="328"/>
      <c r="AW908" s="328"/>
      <c r="AX908" s="328"/>
      <c r="AY908" s="328"/>
      <c r="AZ908" s="328"/>
      <c r="BA908" s="328"/>
      <c r="BB908" s="328"/>
      <c r="BC908" s="328"/>
      <c r="BD908" s="328"/>
      <c r="BE908" s="328"/>
      <c r="BF908" s="328"/>
      <c r="BG908" s="328"/>
      <c r="BH908" s="328"/>
      <c r="BI908" s="328"/>
      <c r="BJ908" s="328"/>
      <c r="BK908" s="328"/>
      <c r="BL908" s="328"/>
      <c r="BM908" s="328"/>
      <c r="BN908" s="328"/>
      <c r="BO908" s="328"/>
      <c r="BP908" s="328"/>
      <c r="BQ908" s="328"/>
      <c r="BR908" s="328"/>
      <c r="BS908" s="328"/>
      <c r="BT908" s="328"/>
      <c r="BU908" s="332"/>
      <c r="BV908" s="333"/>
      <c r="BW908" s="328"/>
      <c r="BX908" s="328"/>
      <c r="BY908" s="328"/>
      <c r="BZ908" s="328"/>
      <c r="CA908" s="328"/>
    </row>
    <row r="909" spans="1:79" ht="15.75" customHeight="1">
      <c r="A909" s="328"/>
      <c r="B909" s="328"/>
      <c r="C909" s="328"/>
      <c r="D909" s="328"/>
      <c r="E909" s="328"/>
      <c r="F909" s="328"/>
      <c r="G909" s="328"/>
      <c r="H909" s="328"/>
      <c r="I909" s="328"/>
      <c r="J909" s="328"/>
      <c r="K909" s="328"/>
      <c r="L909" s="328"/>
      <c r="M909" s="328"/>
      <c r="N909" s="328"/>
      <c r="O909" s="328"/>
      <c r="P909" s="328"/>
      <c r="Q909" s="328"/>
      <c r="R909" s="328"/>
      <c r="S909" s="328"/>
      <c r="T909" s="328"/>
      <c r="U909" s="328"/>
      <c r="V909" s="328"/>
      <c r="W909" s="328"/>
      <c r="X909" s="328"/>
      <c r="Y909" s="328"/>
      <c r="Z909" s="328"/>
      <c r="AA909" s="328"/>
      <c r="AB909" s="328"/>
      <c r="AC909" s="328"/>
      <c r="AD909" s="328"/>
      <c r="AE909" s="328"/>
      <c r="AF909" s="328"/>
      <c r="AG909" s="328"/>
      <c r="AH909" s="328"/>
      <c r="AI909" s="328"/>
      <c r="AJ909" s="328"/>
      <c r="AK909" s="328"/>
      <c r="AL909" s="328"/>
      <c r="AM909" s="328"/>
      <c r="AN909" s="328"/>
      <c r="AO909" s="328"/>
      <c r="AP909" s="328"/>
      <c r="AQ909" s="328"/>
      <c r="AR909" s="328"/>
      <c r="AS909" s="328"/>
      <c r="AT909" s="328"/>
      <c r="AU909" s="328"/>
      <c r="AV909" s="328"/>
      <c r="AW909" s="328"/>
      <c r="AX909" s="328"/>
      <c r="AY909" s="328"/>
      <c r="AZ909" s="328"/>
      <c r="BA909" s="328"/>
      <c r="BB909" s="328"/>
      <c r="BC909" s="328"/>
      <c r="BD909" s="328"/>
      <c r="BE909" s="328"/>
      <c r="BF909" s="328"/>
      <c r="BG909" s="328"/>
      <c r="BH909" s="328"/>
      <c r="BI909" s="328"/>
      <c r="BJ909" s="328"/>
      <c r="BK909" s="328"/>
      <c r="BL909" s="328"/>
      <c r="BM909" s="328"/>
      <c r="BN909" s="328"/>
      <c r="BO909" s="328"/>
      <c r="BP909" s="328"/>
      <c r="BQ909" s="328"/>
      <c r="BR909" s="328"/>
      <c r="BS909" s="328"/>
      <c r="BT909" s="328"/>
      <c r="BU909" s="332"/>
      <c r="BV909" s="333"/>
      <c r="BW909" s="328"/>
      <c r="BX909" s="328"/>
      <c r="BY909" s="328"/>
      <c r="BZ909" s="328"/>
      <c r="CA909" s="328"/>
    </row>
    <row r="910" spans="1:79" ht="15.75" customHeight="1">
      <c r="A910" s="328"/>
      <c r="B910" s="328"/>
      <c r="C910" s="328"/>
      <c r="D910" s="328"/>
      <c r="E910" s="328"/>
      <c r="F910" s="328"/>
      <c r="G910" s="328"/>
      <c r="H910" s="328"/>
      <c r="I910" s="328"/>
      <c r="J910" s="328"/>
      <c r="K910" s="328"/>
      <c r="L910" s="328"/>
      <c r="M910" s="328"/>
      <c r="N910" s="328"/>
      <c r="O910" s="328"/>
      <c r="P910" s="328"/>
      <c r="Q910" s="328"/>
      <c r="R910" s="328"/>
      <c r="S910" s="328"/>
      <c r="T910" s="328"/>
      <c r="U910" s="328"/>
      <c r="V910" s="328"/>
      <c r="W910" s="328"/>
      <c r="X910" s="328"/>
      <c r="Y910" s="328"/>
      <c r="Z910" s="328"/>
      <c r="AA910" s="328"/>
      <c r="AB910" s="328"/>
      <c r="AC910" s="328"/>
      <c r="AD910" s="328"/>
      <c r="AE910" s="328"/>
      <c r="AF910" s="328"/>
      <c r="AG910" s="328"/>
      <c r="AH910" s="328"/>
      <c r="AI910" s="328"/>
      <c r="AJ910" s="328"/>
      <c r="AK910" s="328"/>
      <c r="AL910" s="328"/>
      <c r="AM910" s="328"/>
      <c r="AN910" s="328"/>
      <c r="AO910" s="328"/>
      <c r="AP910" s="328"/>
      <c r="AQ910" s="328"/>
      <c r="AR910" s="328"/>
      <c r="AS910" s="328"/>
      <c r="AT910" s="328"/>
      <c r="AU910" s="328"/>
      <c r="AV910" s="328"/>
      <c r="AW910" s="328"/>
      <c r="AX910" s="328"/>
      <c r="AY910" s="328"/>
      <c r="AZ910" s="328"/>
      <c r="BA910" s="328"/>
      <c r="BB910" s="328"/>
      <c r="BC910" s="328"/>
      <c r="BD910" s="328"/>
      <c r="BE910" s="328"/>
      <c r="BF910" s="328"/>
      <c r="BG910" s="328"/>
      <c r="BH910" s="328"/>
      <c r="BI910" s="328"/>
      <c r="BJ910" s="328"/>
      <c r="BK910" s="328"/>
      <c r="BL910" s="328"/>
      <c r="BM910" s="328"/>
      <c r="BN910" s="328"/>
      <c r="BO910" s="328"/>
      <c r="BP910" s="328"/>
      <c r="BQ910" s="328"/>
      <c r="BR910" s="328"/>
      <c r="BS910" s="328"/>
      <c r="BT910" s="328"/>
      <c r="BU910" s="332"/>
      <c r="BV910" s="333"/>
      <c r="BW910" s="328"/>
      <c r="BX910" s="328"/>
      <c r="BY910" s="328"/>
      <c r="BZ910" s="328"/>
      <c r="CA910" s="328"/>
    </row>
    <row r="911" spans="1:79" ht="15.75" customHeight="1">
      <c r="A911" s="328"/>
      <c r="B911" s="328"/>
      <c r="C911" s="328"/>
      <c r="D911" s="328"/>
      <c r="E911" s="328"/>
      <c r="F911" s="328"/>
      <c r="G911" s="328"/>
      <c r="H911" s="328"/>
      <c r="I911" s="328"/>
      <c r="J911" s="328"/>
      <c r="K911" s="328"/>
      <c r="L911" s="328"/>
      <c r="M911" s="328"/>
      <c r="N911" s="328"/>
      <c r="O911" s="328"/>
      <c r="P911" s="328"/>
      <c r="Q911" s="328"/>
      <c r="R911" s="328"/>
      <c r="S911" s="328"/>
      <c r="T911" s="328"/>
      <c r="U911" s="328"/>
      <c r="V911" s="328"/>
      <c r="W911" s="328"/>
      <c r="X911" s="328"/>
      <c r="Y911" s="328"/>
      <c r="Z911" s="328"/>
      <c r="AA911" s="328"/>
      <c r="AB911" s="328"/>
      <c r="AC911" s="328"/>
      <c r="AD911" s="328"/>
      <c r="AE911" s="328"/>
      <c r="AF911" s="328"/>
      <c r="AG911" s="328"/>
      <c r="AH911" s="328"/>
      <c r="AI911" s="328"/>
      <c r="AJ911" s="328"/>
      <c r="AK911" s="328"/>
      <c r="AL911" s="328"/>
      <c r="AM911" s="328"/>
      <c r="AN911" s="328"/>
      <c r="AO911" s="328"/>
      <c r="AP911" s="328"/>
      <c r="AQ911" s="328"/>
      <c r="AR911" s="328"/>
      <c r="AS911" s="328"/>
      <c r="AT911" s="328"/>
      <c r="AU911" s="328"/>
      <c r="AV911" s="328"/>
      <c r="AW911" s="328"/>
      <c r="AX911" s="328"/>
      <c r="AY911" s="328"/>
      <c r="AZ911" s="328"/>
      <c r="BA911" s="328"/>
      <c r="BB911" s="328"/>
      <c r="BC911" s="328"/>
      <c r="BD911" s="328"/>
      <c r="BE911" s="328"/>
      <c r="BF911" s="328"/>
      <c r="BG911" s="328"/>
      <c r="BH911" s="328"/>
      <c r="BI911" s="328"/>
      <c r="BJ911" s="328"/>
      <c r="BK911" s="328"/>
      <c r="BL911" s="328"/>
      <c r="BM911" s="328"/>
      <c r="BN911" s="328"/>
      <c r="BO911" s="328"/>
      <c r="BP911" s="328"/>
      <c r="BQ911" s="328"/>
      <c r="BR911" s="328"/>
      <c r="BS911" s="328"/>
      <c r="BT911" s="328"/>
      <c r="BU911" s="332"/>
      <c r="BV911" s="333"/>
      <c r="BW911" s="328"/>
      <c r="BX911" s="328"/>
      <c r="BY911" s="328"/>
      <c r="BZ911" s="328"/>
      <c r="CA911" s="328"/>
    </row>
    <row r="912" spans="1:79" ht="15.75" customHeight="1">
      <c r="A912" s="328"/>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c r="AA912" s="328"/>
      <c r="AB912" s="328"/>
      <c r="AC912" s="328"/>
      <c r="AD912" s="328"/>
      <c r="AE912" s="328"/>
      <c r="AF912" s="328"/>
      <c r="AG912" s="328"/>
      <c r="AH912" s="328"/>
      <c r="AI912" s="328"/>
      <c r="AJ912" s="328"/>
      <c r="AK912" s="328"/>
      <c r="AL912" s="328"/>
      <c r="AM912" s="328"/>
      <c r="AN912" s="328"/>
      <c r="AO912" s="328"/>
      <c r="AP912" s="328"/>
      <c r="AQ912" s="328"/>
      <c r="AR912" s="328"/>
      <c r="AS912" s="328"/>
      <c r="AT912" s="328"/>
      <c r="AU912" s="328"/>
      <c r="AV912" s="328"/>
      <c r="AW912" s="328"/>
      <c r="AX912" s="328"/>
      <c r="AY912" s="328"/>
      <c r="AZ912" s="328"/>
      <c r="BA912" s="328"/>
      <c r="BB912" s="328"/>
      <c r="BC912" s="328"/>
      <c r="BD912" s="328"/>
      <c r="BE912" s="328"/>
      <c r="BF912" s="328"/>
      <c r="BG912" s="328"/>
      <c r="BH912" s="328"/>
      <c r="BI912" s="328"/>
      <c r="BJ912" s="328"/>
      <c r="BK912" s="328"/>
      <c r="BL912" s="328"/>
      <c r="BM912" s="328"/>
      <c r="BN912" s="328"/>
      <c r="BO912" s="328"/>
      <c r="BP912" s="328"/>
      <c r="BQ912" s="328"/>
      <c r="BR912" s="328"/>
      <c r="BS912" s="328"/>
      <c r="BT912" s="328"/>
      <c r="BU912" s="332"/>
      <c r="BV912" s="333"/>
      <c r="BW912" s="328"/>
      <c r="BX912" s="328"/>
      <c r="BY912" s="328"/>
      <c r="BZ912" s="328"/>
      <c r="CA912" s="328"/>
    </row>
    <row r="913" spans="1:79" ht="15.75" customHeight="1">
      <c r="A913" s="328"/>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c r="AA913" s="328"/>
      <c r="AB913" s="328"/>
      <c r="AC913" s="328"/>
      <c r="AD913" s="328"/>
      <c r="AE913" s="328"/>
      <c r="AF913" s="328"/>
      <c r="AG913" s="328"/>
      <c r="AH913" s="328"/>
      <c r="AI913" s="328"/>
      <c r="AJ913" s="328"/>
      <c r="AK913" s="328"/>
      <c r="AL913" s="328"/>
      <c r="AM913" s="328"/>
      <c r="AN913" s="328"/>
      <c r="AO913" s="328"/>
      <c r="AP913" s="328"/>
      <c r="AQ913" s="328"/>
      <c r="AR913" s="328"/>
      <c r="AS913" s="328"/>
      <c r="AT913" s="328"/>
      <c r="AU913" s="328"/>
      <c r="AV913" s="328"/>
      <c r="AW913" s="328"/>
      <c r="AX913" s="328"/>
      <c r="AY913" s="328"/>
      <c r="AZ913" s="328"/>
      <c r="BA913" s="328"/>
      <c r="BB913" s="328"/>
      <c r="BC913" s="328"/>
      <c r="BD913" s="328"/>
      <c r="BE913" s="328"/>
      <c r="BF913" s="328"/>
      <c r="BG913" s="328"/>
      <c r="BH913" s="328"/>
      <c r="BI913" s="328"/>
      <c r="BJ913" s="328"/>
      <c r="BK913" s="328"/>
      <c r="BL913" s="328"/>
      <c r="BM913" s="328"/>
      <c r="BN913" s="328"/>
      <c r="BO913" s="328"/>
      <c r="BP913" s="328"/>
      <c r="BQ913" s="328"/>
      <c r="BR913" s="328"/>
      <c r="BS913" s="328"/>
      <c r="BT913" s="328"/>
      <c r="BU913" s="332"/>
      <c r="BV913" s="333"/>
      <c r="BW913" s="328"/>
      <c r="BX913" s="328"/>
      <c r="BY913" s="328"/>
      <c r="BZ913" s="328"/>
      <c r="CA913" s="328"/>
    </row>
    <row r="914" spans="1:79" ht="15.75" customHeight="1">
      <c r="A914" s="328"/>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c r="AA914" s="328"/>
      <c r="AB914" s="328"/>
      <c r="AC914" s="328"/>
      <c r="AD914" s="328"/>
      <c r="AE914" s="328"/>
      <c r="AF914" s="328"/>
      <c r="AG914" s="328"/>
      <c r="AH914" s="328"/>
      <c r="AI914" s="328"/>
      <c r="AJ914" s="328"/>
      <c r="AK914" s="328"/>
      <c r="AL914" s="328"/>
      <c r="AM914" s="328"/>
      <c r="AN914" s="328"/>
      <c r="AO914" s="328"/>
      <c r="AP914" s="328"/>
      <c r="AQ914" s="328"/>
      <c r="AR914" s="328"/>
      <c r="AS914" s="328"/>
      <c r="AT914" s="328"/>
      <c r="AU914" s="328"/>
      <c r="AV914" s="328"/>
      <c r="AW914" s="328"/>
      <c r="AX914" s="328"/>
      <c r="AY914" s="328"/>
      <c r="AZ914" s="328"/>
      <c r="BA914" s="328"/>
      <c r="BB914" s="328"/>
      <c r="BC914" s="328"/>
      <c r="BD914" s="328"/>
      <c r="BE914" s="328"/>
      <c r="BF914" s="328"/>
      <c r="BG914" s="328"/>
      <c r="BH914" s="328"/>
      <c r="BI914" s="328"/>
      <c r="BJ914" s="328"/>
      <c r="BK914" s="328"/>
      <c r="BL914" s="328"/>
      <c r="BM914" s="328"/>
      <c r="BN914" s="328"/>
      <c r="BO914" s="328"/>
      <c r="BP914" s="328"/>
      <c r="BQ914" s="328"/>
      <c r="BR914" s="328"/>
      <c r="BS914" s="328"/>
      <c r="BT914" s="328"/>
      <c r="BU914" s="332"/>
      <c r="BV914" s="333"/>
      <c r="BW914" s="328"/>
      <c r="BX914" s="328"/>
      <c r="BY914" s="328"/>
      <c r="BZ914" s="328"/>
      <c r="CA914" s="328"/>
    </row>
    <row r="915" spans="1:79" ht="15.75" customHeight="1">
      <c r="A915" s="328"/>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8"/>
      <c r="AD915" s="328"/>
      <c r="AE915" s="328"/>
      <c r="AF915" s="328"/>
      <c r="AG915" s="328"/>
      <c r="AH915" s="328"/>
      <c r="AI915" s="328"/>
      <c r="AJ915" s="328"/>
      <c r="AK915" s="328"/>
      <c r="AL915" s="328"/>
      <c r="AM915" s="328"/>
      <c r="AN915" s="328"/>
      <c r="AO915" s="328"/>
      <c r="AP915" s="328"/>
      <c r="AQ915" s="328"/>
      <c r="AR915" s="328"/>
      <c r="AS915" s="328"/>
      <c r="AT915" s="328"/>
      <c r="AU915" s="328"/>
      <c r="AV915" s="328"/>
      <c r="AW915" s="328"/>
      <c r="AX915" s="328"/>
      <c r="AY915" s="328"/>
      <c r="AZ915" s="328"/>
      <c r="BA915" s="328"/>
      <c r="BB915" s="328"/>
      <c r="BC915" s="328"/>
      <c r="BD915" s="328"/>
      <c r="BE915" s="328"/>
      <c r="BF915" s="328"/>
      <c r="BG915" s="328"/>
      <c r="BH915" s="328"/>
      <c r="BI915" s="328"/>
      <c r="BJ915" s="328"/>
      <c r="BK915" s="328"/>
      <c r="BL915" s="328"/>
      <c r="BM915" s="328"/>
      <c r="BN915" s="328"/>
      <c r="BO915" s="328"/>
      <c r="BP915" s="328"/>
      <c r="BQ915" s="328"/>
      <c r="BR915" s="328"/>
      <c r="BS915" s="328"/>
      <c r="BT915" s="328"/>
      <c r="BU915" s="332"/>
      <c r="BV915" s="333"/>
      <c r="BW915" s="328"/>
      <c r="BX915" s="328"/>
      <c r="BY915" s="328"/>
      <c r="BZ915" s="328"/>
      <c r="CA915" s="328"/>
    </row>
    <row r="916" spans="1:79" ht="15.75" customHeight="1">
      <c r="A916" s="328"/>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c r="AA916" s="328"/>
      <c r="AB916" s="328"/>
      <c r="AC916" s="328"/>
      <c r="AD916" s="328"/>
      <c r="AE916" s="328"/>
      <c r="AF916" s="328"/>
      <c r="AG916" s="328"/>
      <c r="AH916" s="328"/>
      <c r="AI916" s="328"/>
      <c r="AJ916" s="328"/>
      <c r="AK916" s="328"/>
      <c r="AL916" s="328"/>
      <c r="AM916" s="328"/>
      <c r="AN916" s="328"/>
      <c r="AO916" s="328"/>
      <c r="AP916" s="328"/>
      <c r="AQ916" s="328"/>
      <c r="AR916" s="328"/>
      <c r="AS916" s="328"/>
      <c r="AT916" s="328"/>
      <c r="AU916" s="328"/>
      <c r="AV916" s="328"/>
      <c r="AW916" s="328"/>
      <c r="AX916" s="328"/>
      <c r="AY916" s="328"/>
      <c r="AZ916" s="328"/>
      <c r="BA916" s="328"/>
      <c r="BB916" s="328"/>
      <c r="BC916" s="328"/>
      <c r="BD916" s="328"/>
      <c r="BE916" s="328"/>
      <c r="BF916" s="328"/>
      <c r="BG916" s="328"/>
      <c r="BH916" s="328"/>
      <c r="BI916" s="328"/>
      <c r="BJ916" s="328"/>
      <c r="BK916" s="328"/>
      <c r="BL916" s="328"/>
      <c r="BM916" s="328"/>
      <c r="BN916" s="328"/>
      <c r="BO916" s="328"/>
      <c r="BP916" s="328"/>
      <c r="BQ916" s="328"/>
      <c r="BR916" s="328"/>
      <c r="BS916" s="328"/>
      <c r="BT916" s="328"/>
      <c r="BU916" s="332"/>
      <c r="BV916" s="333"/>
      <c r="BW916" s="328"/>
      <c r="BX916" s="328"/>
      <c r="BY916" s="328"/>
      <c r="BZ916" s="328"/>
      <c r="CA916" s="328"/>
    </row>
    <row r="917" spans="1:79" ht="15.75" customHeight="1">
      <c r="A917" s="328"/>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c r="AA917" s="328"/>
      <c r="AB917" s="328"/>
      <c r="AC917" s="328"/>
      <c r="AD917" s="328"/>
      <c r="AE917" s="328"/>
      <c r="AF917" s="328"/>
      <c r="AG917" s="328"/>
      <c r="AH917" s="328"/>
      <c r="AI917" s="328"/>
      <c r="AJ917" s="328"/>
      <c r="AK917" s="328"/>
      <c r="AL917" s="328"/>
      <c r="AM917" s="328"/>
      <c r="AN917" s="328"/>
      <c r="AO917" s="328"/>
      <c r="AP917" s="328"/>
      <c r="AQ917" s="328"/>
      <c r="AR917" s="328"/>
      <c r="AS917" s="328"/>
      <c r="AT917" s="328"/>
      <c r="AU917" s="328"/>
      <c r="AV917" s="328"/>
      <c r="AW917" s="328"/>
      <c r="AX917" s="328"/>
      <c r="AY917" s="328"/>
      <c r="AZ917" s="328"/>
      <c r="BA917" s="328"/>
      <c r="BB917" s="328"/>
      <c r="BC917" s="328"/>
      <c r="BD917" s="328"/>
      <c r="BE917" s="328"/>
      <c r="BF917" s="328"/>
      <c r="BG917" s="328"/>
      <c r="BH917" s="328"/>
      <c r="BI917" s="328"/>
      <c r="BJ917" s="328"/>
      <c r="BK917" s="328"/>
      <c r="BL917" s="328"/>
      <c r="BM917" s="328"/>
      <c r="BN917" s="328"/>
      <c r="BO917" s="328"/>
      <c r="BP917" s="328"/>
      <c r="BQ917" s="328"/>
      <c r="BR917" s="328"/>
      <c r="BS917" s="328"/>
      <c r="BT917" s="328"/>
      <c r="BU917" s="332"/>
      <c r="BV917" s="333"/>
      <c r="BW917" s="328"/>
      <c r="BX917" s="328"/>
      <c r="BY917" s="328"/>
      <c r="BZ917" s="328"/>
      <c r="CA917" s="328"/>
    </row>
    <row r="918" spans="1:79" ht="15.75" customHeight="1">
      <c r="A918" s="328"/>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c r="AA918" s="328"/>
      <c r="AB918" s="328"/>
      <c r="AC918" s="328"/>
      <c r="AD918" s="328"/>
      <c r="AE918" s="328"/>
      <c r="AF918" s="328"/>
      <c r="AG918" s="328"/>
      <c r="AH918" s="328"/>
      <c r="AI918" s="328"/>
      <c r="AJ918" s="328"/>
      <c r="AK918" s="328"/>
      <c r="AL918" s="328"/>
      <c r="AM918" s="328"/>
      <c r="AN918" s="328"/>
      <c r="AO918" s="328"/>
      <c r="AP918" s="328"/>
      <c r="AQ918" s="328"/>
      <c r="AR918" s="328"/>
      <c r="AS918" s="328"/>
      <c r="AT918" s="328"/>
      <c r="AU918" s="328"/>
      <c r="AV918" s="328"/>
      <c r="AW918" s="328"/>
      <c r="AX918" s="328"/>
      <c r="AY918" s="328"/>
      <c r="AZ918" s="328"/>
      <c r="BA918" s="328"/>
      <c r="BB918" s="328"/>
      <c r="BC918" s="328"/>
      <c r="BD918" s="328"/>
      <c r="BE918" s="328"/>
      <c r="BF918" s="328"/>
      <c r="BG918" s="328"/>
      <c r="BH918" s="328"/>
      <c r="BI918" s="328"/>
      <c r="BJ918" s="328"/>
      <c r="BK918" s="328"/>
      <c r="BL918" s="328"/>
      <c r="BM918" s="328"/>
      <c r="BN918" s="328"/>
      <c r="BO918" s="328"/>
      <c r="BP918" s="328"/>
      <c r="BQ918" s="328"/>
      <c r="BR918" s="328"/>
      <c r="BS918" s="328"/>
      <c r="BT918" s="328"/>
      <c r="BU918" s="332"/>
      <c r="BV918" s="333"/>
      <c r="BW918" s="328"/>
      <c r="BX918" s="328"/>
      <c r="BY918" s="328"/>
      <c r="BZ918" s="328"/>
      <c r="CA918" s="328"/>
    </row>
    <row r="919" spans="1:79" ht="15.75" customHeight="1">
      <c r="A919" s="328"/>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8"/>
      <c r="AD919" s="328"/>
      <c r="AE919" s="328"/>
      <c r="AF919" s="328"/>
      <c r="AG919" s="328"/>
      <c r="AH919" s="328"/>
      <c r="AI919" s="328"/>
      <c r="AJ919" s="328"/>
      <c r="AK919" s="328"/>
      <c r="AL919" s="328"/>
      <c r="AM919" s="328"/>
      <c r="AN919" s="328"/>
      <c r="AO919" s="328"/>
      <c r="AP919" s="328"/>
      <c r="AQ919" s="328"/>
      <c r="AR919" s="328"/>
      <c r="AS919" s="328"/>
      <c r="AT919" s="328"/>
      <c r="AU919" s="328"/>
      <c r="AV919" s="328"/>
      <c r="AW919" s="328"/>
      <c r="AX919" s="328"/>
      <c r="AY919" s="328"/>
      <c r="AZ919" s="328"/>
      <c r="BA919" s="328"/>
      <c r="BB919" s="328"/>
      <c r="BC919" s="328"/>
      <c r="BD919" s="328"/>
      <c r="BE919" s="328"/>
      <c r="BF919" s="328"/>
      <c r="BG919" s="328"/>
      <c r="BH919" s="328"/>
      <c r="BI919" s="328"/>
      <c r="BJ919" s="328"/>
      <c r="BK919" s="328"/>
      <c r="BL919" s="328"/>
      <c r="BM919" s="328"/>
      <c r="BN919" s="328"/>
      <c r="BO919" s="328"/>
      <c r="BP919" s="328"/>
      <c r="BQ919" s="328"/>
      <c r="BR919" s="328"/>
      <c r="BS919" s="328"/>
      <c r="BT919" s="328"/>
      <c r="BU919" s="332"/>
      <c r="BV919" s="333"/>
      <c r="BW919" s="328"/>
      <c r="BX919" s="328"/>
      <c r="BY919" s="328"/>
      <c r="BZ919" s="328"/>
      <c r="CA919" s="328"/>
    </row>
    <row r="920" spans="1:79" ht="15.75" customHeight="1">
      <c r="A920" s="328"/>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328"/>
      <c r="AF920" s="328"/>
      <c r="AG920" s="328"/>
      <c r="AH920" s="328"/>
      <c r="AI920" s="328"/>
      <c r="AJ920" s="328"/>
      <c r="AK920" s="328"/>
      <c r="AL920" s="328"/>
      <c r="AM920" s="328"/>
      <c r="AN920" s="328"/>
      <c r="AO920" s="328"/>
      <c r="AP920" s="328"/>
      <c r="AQ920" s="328"/>
      <c r="AR920" s="328"/>
      <c r="AS920" s="328"/>
      <c r="AT920" s="328"/>
      <c r="AU920" s="328"/>
      <c r="AV920" s="328"/>
      <c r="AW920" s="328"/>
      <c r="AX920" s="328"/>
      <c r="AY920" s="328"/>
      <c r="AZ920" s="328"/>
      <c r="BA920" s="328"/>
      <c r="BB920" s="328"/>
      <c r="BC920" s="328"/>
      <c r="BD920" s="328"/>
      <c r="BE920" s="328"/>
      <c r="BF920" s="328"/>
      <c r="BG920" s="328"/>
      <c r="BH920" s="328"/>
      <c r="BI920" s="328"/>
      <c r="BJ920" s="328"/>
      <c r="BK920" s="328"/>
      <c r="BL920" s="328"/>
      <c r="BM920" s="328"/>
      <c r="BN920" s="328"/>
      <c r="BO920" s="328"/>
      <c r="BP920" s="328"/>
      <c r="BQ920" s="328"/>
      <c r="BR920" s="328"/>
      <c r="BS920" s="328"/>
      <c r="BT920" s="328"/>
      <c r="BU920" s="332"/>
      <c r="BV920" s="333"/>
      <c r="BW920" s="328"/>
      <c r="BX920" s="328"/>
      <c r="BY920" s="328"/>
      <c r="BZ920" s="328"/>
      <c r="CA920" s="328"/>
    </row>
    <row r="921" spans="1:79" ht="15.75" customHeight="1">
      <c r="A921" s="328"/>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c r="AA921" s="328"/>
      <c r="AB921" s="328"/>
      <c r="AC921" s="328"/>
      <c r="AD921" s="328"/>
      <c r="AE921" s="328"/>
      <c r="AF921" s="328"/>
      <c r="AG921" s="328"/>
      <c r="AH921" s="328"/>
      <c r="AI921" s="328"/>
      <c r="AJ921" s="328"/>
      <c r="AK921" s="328"/>
      <c r="AL921" s="328"/>
      <c r="AM921" s="328"/>
      <c r="AN921" s="328"/>
      <c r="AO921" s="328"/>
      <c r="AP921" s="328"/>
      <c r="AQ921" s="328"/>
      <c r="AR921" s="328"/>
      <c r="AS921" s="328"/>
      <c r="AT921" s="328"/>
      <c r="AU921" s="328"/>
      <c r="AV921" s="328"/>
      <c r="AW921" s="328"/>
      <c r="AX921" s="328"/>
      <c r="AY921" s="328"/>
      <c r="AZ921" s="328"/>
      <c r="BA921" s="328"/>
      <c r="BB921" s="328"/>
      <c r="BC921" s="328"/>
      <c r="BD921" s="328"/>
      <c r="BE921" s="328"/>
      <c r="BF921" s="328"/>
      <c r="BG921" s="328"/>
      <c r="BH921" s="328"/>
      <c r="BI921" s="328"/>
      <c r="BJ921" s="328"/>
      <c r="BK921" s="328"/>
      <c r="BL921" s="328"/>
      <c r="BM921" s="328"/>
      <c r="BN921" s="328"/>
      <c r="BO921" s="328"/>
      <c r="BP921" s="328"/>
      <c r="BQ921" s="328"/>
      <c r="BR921" s="328"/>
      <c r="BS921" s="328"/>
      <c r="BT921" s="328"/>
      <c r="BU921" s="332"/>
      <c r="BV921" s="333"/>
      <c r="BW921" s="328"/>
      <c r="BX921" s="328"/>
      <c r="BY921" s="328"/>
      <c r="BZ921" s="328"/>
      <c r="CA921" s="328"/>
    </row>
    <row r="922" spans="1:79" ht="15.75" customHeight="1">
      <c r="A922" s="328"/>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c r="AA922" s="328"/>
      <c r="AB922" s="328"/>
      <c r="AC922" s="328"/>
      <c r="AD922" s="328"/>
      <c r="AE922" s="328"/>
      <c r="AF922" s="328"/>
      <c r="AG922" s="328"/>
      <c r="AH922" s="328"/>
      <c r="AI922" s="328"/>
      <c r="AJ922" s="328"/>
      <c r="AK922" s="328"/>
      <c r="AL922" s="328"/>
      <c r="AM922" s="328"/>
      <c r="AN922" s="328"/>
      <c r="AO922" s="328"/>
      <c r="AP922" s="328"/>
      <c r="AQ922" s="328"/>
      <c r="AR922" s="328"/>
      <c r="AS922" s="328"/>
      <c r="AT922" s="328"/>
      <c r="AU922" s="328"/>
      <c r="AV922" s="328"/>
      <c r="AW922" s="328"/>
      <c r="AX922" s="328"/>
      <c r="AY922" s="328"/>
      <c r="AZ922" s="328"/>
      <c r="BA922" s="328"/>
      <c r="BB922" s="328"/>
      <c r="BC922" s="328"/>
      <c r="BD922" s="328"/>
      <c r="BE922" s="328"/>
      <c r="BF922" s="328"/>
      <c r="BG922" s="328"/>
      <c r="BH922" s="328"/>
      <c r="BI922" s="328"/>
      <c r="BJ922" s="328"/>
      <c r="BK922" s="328"/>
      <c r="BL922" s="328"/>
      <c r="BM922" s="328"/>
      <c r="BN922" s="328"/>
      <c r="BO922" s="328"/>
      <c r="BP922" s="328"/>
      <c r="BQ922" s="328"/>
      <c r="BR922" s="328"/>
      <c r="BS922" s="328"/>
      <c r="BT922" s="328"/>
      <c r="BU922" s="332"/>
      <c r="BV922" s="333"/>
      <c r="BW922" s="328"/>
      <c r="BX922" s="328"/>
      <c r="BY922" s="328"/>
      <c r="BZ922" s="328"/>
      <c r="CA922" s="328"/>
    </row>
    <row r="923" spans="1:79" ht="15.75" customHeight="1">
      <c r="A923" s="328"/>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8"/>
      <c r="AD923" s="328"/>
      <c r="AE923" s="328"/>
      <c r="AF923" s="328"/>
      <c r="AG923" s="328"/>
      <c r="AH923" s="328"/>
      <c r="AI923" s="328"/>
      <c r="AJ923" s="328"/>
      <c r="AK923" s="328"/>
      <c r="AL923" s="328"/>
      <c r="AM923" s="328"/>
      <c r="AN923" s="328"/>
      <c r="AO923" s="328"/>
      <c r="AP923" s="328"/>
      <c r="AQ923" s="328"/>
      <c r="AR923" s="328"/>
      <c r="AS923" s="328"/>
      <c r="AT923" s="328"/>
      <c r="AU923" s="328"/>
      <c r="AV923" s="328"/>
      <c r="AW923" s="328"/>
      <c r="AX923" s="328"/>
      <c r="AY923" s="328"/>
      <c r="AZ923" s="328"/>
      <c r="BA923" s="328"/>
      <c r="BB923" s="328"/>
      <c r="BC923" s="328"/>
      <c r="BD923" s="328"/>
      <c r="BE923" s="328"/>
      <c r="BF923" s="328"/>
      <c r="BG923" s="328"/>
      <c r="BH923" s="328"/>
      <c r="BI923" s="328"/>
      <c r="BJ923" s="328"/>
      <c r="BK923" s="328"/>
      <c r="BL923" s="328"/>
      <c r="BM923" s="328"/>
      <c r="BN923" s="328"/>
      <c r="BO923" s="328"/>
      <c r="BP923" s="328"/>
      <c r="BQ923" s="328"/>
      <c r="BR923" s="328"/>
      <c r="BS923" s="328"/>
      <c r="BT923" s="328"/>
      <c r="BU923" s="332"/>
      <c r="BV923" s="333"/>
      <c r="BW923" s="328"/>
      <c r="BX923" s="328"/>
      <c r="BY923" s="328"/>
      <c r="BZ923" s="328"/>
      <c r="CA923" s="328"/>
    </row>
    <row r="924" spans="1:79" ht="15.75" customHeight="1">
      <c r="A924" s="328"/>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c r="AA924" s="328"/>
      <c r="AB924" s="328"/>
      <c r="AC924" s="328"/>
      <c r="AD924" s="328"/>
      <c r="AE924" s="328"/>
      <c r="AF924" s="328"/>
      <c r="AG924" s="328"/>
      <c r="AH924" s="328"/>
      <c r="AI924" s="328"/>
      <c r="AJ924" s="328"/>
      <c r="AK924" s="328"/>
      <c r="AL924" s="328"/>
      <c r="AM924" s="328"/>
      <c r="AN924" s="328"/>
      <c r="AO924" s="328"/>
      <c r="AP924" s="328"/>
      <c r="AQ924" s="328"/>
      <c r="AR924" s="328"/>
      <c r="AS924" s="328"/>
      <c r="AT924" s="328"/>
      <c r="AU924" s="328"/>
      <c r="AV924" s="328"/>
      <c r="AW924" s="328"/>
      <c r="AX924" s="328"/>
      <c r="AY924" s="328"/>
      <c r="AZ924" s="328"/>
      <c r="BA924" s="328"/>
      <c r="BB924" s="328"/>
      <c r="BC924" s="328"/>
      <c r="BD924" s="328"/>
      <c r="BE924" s="328"/>
      <c r="BF924" s="328"/>
      <c r="BG924" s="328"/>
      <c r="BH924" s="328"/>
      <c r="BI924" s="328"/>
      <c r="BJ924" s="328"/>
      <c r="BK924" s="328"/>
      <c r="BL924" s="328"/>
      <c r="BM924" s="328"/>
      <c r="BN924" s="328"/>
      <c r="BO924" s="328"/>
      <c r="BP924" s="328"/>
      <c r="BQ924" s="328"/>
      <c r="BR924" s="328"/>
      <c r="BS924" s="328"/>
      <c r="BT924" s="328"/>
      <c r="BU924" s="332"/>
      <c r="BV924" s="333"/>
      <c r="BW924" s="328"/>
      <c r="BX924" s="328"/>
      <c r="BY924" s="328"/>
      <c r="BZ924" s="328"/>
      <c r="CA924" s="328"/>
    </row>
    <row r="925" spans="1:79" ht="15.75" customHeight="1">
      <c r="A925" s="328"/>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8"/>
      <c r="AD925" s="328"/>
      <c r="AE925" s="328"/>
      <c r="AF925" s="328"/>
      <c r="AG925" s="328"/>
      <c r="AH925" s="328"/>
      <c r="AI925" s="328"/>
      <c r="AJ925" s="328"/>
      <c r="AK925" s="328"/>
      <c r="AL925" s="328"/>
      <c r="AM925" s="328"/>
      <c r="AN925" s="328"/>
      <c r="AO925" s="328"/>
      <c r="AP925" s="328"/>
      <c r="AQ925" s="328"/>
      <c r="AR925" s="328"/>
      <c r="AS925" s="328"/>
      <c r="AT925" s="328"/>
      <c r="AU925" s="328"/>
      <c r="AV925" s="328"/>
      <c r="AW925" s="328"/>
      <c r="AX925" s="328"/>
      <c r="AY925" s="328"/>
      <c r="AZ925" s="328"/>
      <c r="BA925" s="328"/>
      <c r="BB925" s="328"/>
      <c r="BC925" s="328"/>
      <c r="BD925" s="328"/>
      <c r="BE925" s="328"/>
      <c r="BF925" s="328"/>
      <c r="BG925" s="328"/>
      <c r="BH925" s="328"/>
      <c r="BI925" s="328"/>
      <c r="BJ925" s="328"/>
      <c r="BK925" s="328"/>
      <c r="BL925" s="328"/>
      <c r="BM925" s="328"/>
      <c r="BN925" s="328"/>
      <c r="BO925" s="328"/>
      <c r="BP925" s="328"/>
      <c r="BQ925" s="328"/>
      <c r="BR925" s="328"/>
      <c r="BS925" s="328"/>
      <c r="BT925" s="328"/>
      <c r="BU925" s="332"/>
      <c r="BV925" s="333"/>
      <c r="BW925" s="328"/>
      <c r="BX925" s="328"/>
      <c r="BY925" s="328"/>
      <c r="BZ925" s="328"/>
      <c r="CA925" s="328"/>
    </row>
    <row r="926" spans="1:79" ht="15.75" customHeight="1">
      <c r="A926" s="328"/>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c r="AA926" s="328"/>
      <c r="AB926" s="328"/>
      <c r="AC926" s="328"/>
      <c r="AD926" s="328"/>
      <c r="AE926" s="328"/>
      <c r="AF926" s="328"/>
      <c r="AG926" s="328"/>
      <c r="AH926" s="328"/>
      <c r="AI926" s="328"/>
      <c r="AJ926" s="328"/>
      <c r="AK926" s="328"/>
      <c r="AL926" s="328"/>
      <c r="AM926" s="328"/>
      <c r="AN926" s="328"/>
      <c r="AO926" s="328"/>
      <c r="AP926" s="328"/>
      <c r="AQ926" s="328"/>
      <c r="AR926" s="328"/>
      <c r="AS926" s="328"/>
      <c r="AT926" s="328"/>
      <c r="AU926" s="328"/>
      <c r="AV926" s="328"/>
      <c r="AW926" s="328"/>
      <c r="AX926" s="328"/>
      <c r="AY926" s="328"/>
      <c r="AZ926" s="328"/>
      <c r="BA926" s="328"/>
      <c r="BB926" s="328"/>
      <c r="BC926" s="328"/>
      <c r="BD926" s="328"/>
      <c r="BE926" s="328"/>
      <c r="BF926" s="328"/>
      <c r="BG926" s="328"/>
      <c r="BH926" s="328"/>
      <c r="BI926" s="328"/>
      <c r="BJ926" s="328"/>
      <c r="BK926" s="328"/>
      <c r="BL926" s="328"/>
      <c r="BM926" s="328"/>
      <c r="BN926" s="328"/>
      <c r="BO926" s="328"/>
      <c r="BP926" s="328"/>
      <c r="BQ926" s="328"/>
      <c r="BR926" s="328"/>
      <c r="BS926" s="328"/>
      <c r="BT926" s="328"/>
      <c r="BU926" s="332"/>
      <c r="BV926" s="333"/>
      <c r="BW926" s="328"/>
      <c r="BX926" s="328"/>
      <c r="BY926" s="328"/>
      <c r="BZ926" s="328"/>
      <c r="CA926" s="328"/>
    </row>
    <row r="927" spans="1:79" ht="15.75" customHeight="1">
      <c r="A927" s="328"/>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c r="AA927" s="328"/>
      <c r="AB927" s="328"/>
      <c r="AC927" s="328"/>
      <c r="AD927" s="328"/>
      <c r="AE927" s="328"/>
      <c r="AF927" s="328"/>
      <c r="AG927" s="328"/>
      <c r="AH927" s="328"/>
      <c r="AI927" s="328"/>
      <c r="AJ927" s="328"/>
      <c r="AK927" s="328"/>
      <c r="AL927" s="328"/>
      <c r="AM927" s="328"/>
      <c r="AN927" s="328"/>
      <c r="AO927" s="328"/>
      <c r="AP927" s="328"/>
      <c r="AQ927" s="328"/>
      <c r="AR927" s="328"/>
      <c r="AS927" s="328"/>
      <c r="AT927" s="328"/>
      <c r="AU927" s="328"/>
      <c r="AV927" s="328"/>
      <c r="AW927" s="328"/>
      <c r="AX927" s="328"/>
      <c r="AY927" s="328"/>
      <c r="AZ927" s="328"/>
      <c r="BA927" s="328"/>
      <c r="BB927" s="328"/>
      <c r="BC927" s="328"/>
      <c r="BD927" s="328"/>
      <c r="BE927" s="328"/>
      <c r="BF927" s="328"/>
      <c r="BG927" s="328"/>
      <c r="BH927" s="328"/>
      <c r="BI927" s="328"/>
      <c r="BJ927" s="328"/>
      <c r="BK927" s="328"/>
      <c r="BL927" s="328"/>
      <c r="BM927" s="328"/>
      <c r="BN927" s="328"/>
      <c r="BO927" s="328"/>
      <c r="BP927" s="328"/>
      <c r="BQ927" s="328"/>
      <c r="BR927" s="328"/>
      <c r="BS927" s="328"/>
      <c r="BT927" s="328"/>
      <c r="BU927" s="332"/>
      <c r="BV927" s="333"/>
      <c r="BW927" s="328"/>
      <c r="BX927" s="328"/>
      <c r="BY927" s="328"/>
      <c r="BZ927" s="328"/>
      <c r="CA927" s="328"/>
    </row>
    <row r="928" spans="1:79" ht="15.75" customHeight="1">
      <c r="A928" s="328"/>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8"/>
      <c r="AD928" s="328"/>
      <c r="AE928" s="328"/>
      <c r="AF928" s="328"/>
      <c r="AG928" s="328"/>
      <c r="AH928" s="328"/>
      <c r="AI928" s="328"/>
      <c r="AJ928" s="328"/>
      <c r="AK928" s="328"/>
      <c r="AL928" s="328"/>
      <c r="AM928" s="328"/>
      <c r="AN928" s="328"/>
      <c r="AO928" s="328"/>
      <c r="AP928" s="328"/>
      <c r="AQ928" s="328"/>
      <c r="AR928" s="328"/>
      <c r="AS928" s="328"/>
      <c r="AT928" s="328"/>
      <c r="AU928" s="328"/>
      <c r="AV928" s="328"/>
      <c r="AW928" s="328"/>
      <c r="AX928" s="328"/>
      <c r="AY928" s="328"/>
      <c r="AZ928" s="328"/>
      <c r="BA928" s="328"/>
      <c r="BB928" s="328"/>
      <c r="BC928" s="328"/>
      <c r="BD928" s="328"/>
      <c r="BE928" s="328"/>
      <c r="BF928" s="328"/>
      <c r="BG928" s="328"/>
      <c r="BH928" s="328"/>
      <c r="BI928" s="328"/>
      <c r="BJ928" s="328"/>
      <c r="BK928" s="328"/>
      <c r="BL928" s="328"/>
      <c r="BM928" s="328"/>
      <c r="BN928" s="328"/>
      <c r="BO928" s="328"/>
      <c r="BP928" s="328"/>
      <c r="BQ928" s="328"/>
      <c r="BR928" s="328"/>
      <c r="BS928" s="328"/>
      <c r="BT928" s="328"/>
      <c r="BU928" s="332"/>
      <c r="BV928" s="333"/>
      <c r="BW928" s="328"/>
      <c r="BX928" s="328"/>
      <c r="BY928" s="328"/>
      <c r="BZ928" s="328"/>
      <c r="CA928" s="328"/>
    </row>
    <row r="929" spans="1:79" ht="15.75" customHeight="1">
      <c r="A929" s="328"/>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328"/>
      <c r="AF929" s="328"/>
      <c r="AG929" s="328"/>
      <c r="AH929" s="328"/>
      <c r="AI929" s="328"/>
      <c r="AJ929" s="328"/>
      <c r="AK929" s="328"/>
      <c r="AL929" s="328"/>
      <c r="AM929" s="328"/>
      <c r="AN929" s="328"/>
      <c r="AO929" s="328"/>
      <c r="AP929" s="328"/>
      <c r="AQ929" s="328"/>
      <c r="AR929" s="328"/>
      <c r="AS929" s="328"/>
      <c r="AT929" s="328"/>
      <c r="AU929" s="328"/>
      <c r="AV929" s="328"/>
      <c r="AW929" s="328"/>
      <c r="AX929" s="328"/>
      <c r="AY929" s="328"/>
      <c r="AZ929" s="328"/>
      <c r="BA929" s="328"/>
      <c r="BB929" s="328"/>
      <c r="BC929" s="328"/>
      <c r="BD929" s="328"/>
      <c r="BE929" s="328"/>
      <c r="BF929" s="328"/>
      <c r="BG929" s="328"/>
      <c r="BH929" s="328"/>
      <c r="BI929" s="328"/>
      <c r="BJ929" s="328"/>
      <c r="BK929" s="328"/>
      <c r="BL929" s="328"/>
      <c r="BM929" s="328"/>
      <c r="BN929" s="328"/>
      <c r="BO929" s="328"/>
      <c r="BP929" s="328"/>
      <c r="BQ929" s="328"/>
      <c r="BR929" s="328"/>
      <c r="BS929" s="328"/>
      <c r="BT929" s="328"/>
      <c r="BU929" s="332"/>
      <c r="BV929" s="333"/>
      <c r="BW929" s="328"/>
      <c r="BX929" s="328"/>
      <c r="BY929" s="328"/>
      <c r="BZ929" s="328"/>
      <c r="CA929" s="328"/>
    </row>
    <row r="930" spans="1:79" ht="15.75" customHeight="1">
      <c r="A930" s="328"/>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c r="AA930" s="328"/>
      <c r="AB930" s="328"/>
      <c r="AC930" s="328"/>
      <c r="AD930" s="328"/>
      <c r="AE930" s="328"/>
      <c r="AF930" s="328"/>
      <c r="AG930" s="328"/>
      <c r="AH930" s="328"/>
      <c r="AI930" s="328"/>
      <c r="AJ930" s="328"/>
      <c r="AK930" s="328"/>
      <c r="AL930" s="328"/>
      <c r="AM930" s="328"/>
      <c r="AN930" s="328"/>
      <c r="AO930" s="328"/>
      <c r="AP930" s="328"/>
      <c r="AQ930" s="328"/>
      <c r="AR930" s="328"/>
      <c r="AS930" s="328"/>
      <c r="AT930" s="328"/>
      <c r="AU930" s="328"/>
      <c r="AV930" s="328"/>
      <c r="AW930" s="328"/>
      <c r="AX930" s="328"/>
      <c r="AY930" s="328"/>
      <c r="AZ930" s="328"/>
      <c r="BA930" s="328"/>
      <c r="BB930" s="328"/>
      <c r="BC930" s="328"/>
      <c r="BD930" s="328"/>
      <c r="BE930" s="328"/>
      <c r="BF930" s="328"/>
      <c r="BG930" s="328"/>
      <c r="BH930" s="328"/>
      <c r="BI930" s="328"/>
      <c r="BJ930" s="328"/>
      <c r="BK930" s="328"/>
      <c r="BL930" s="328"/>
      <c r="BM930" s="328"/>
      <c r="BN930" s="328"/>
      <c r="BO930" s="328"/>
      <c r="BP930" s="328"/>
      <c r="BQ930" s="328"/>
      <c r="BR930" s="328"/>
      <c r="BS930" s="328"/>
      <c r="BT930" s="328"/>
      <c r="BU930" s="332"/>
      <c r="BV930" s="333"/>
      <c r="BW930" s="328"/>
      <c r="BX930" s="328"/>
      <c r="BY930" s="328"/>
      <c r="BZ930" s="328"/>
      <c r="CA930" s="328"/>
    </row>
    <row r="931" spans="1:79" ht="15.75" customHeight="1">
      <c r="A931" s="328"/>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c r="AA931" s="328"/>
      <c r="AB931" s="328"/>
      <c r="AC931" s="328"/>
      <c r="AD931" s="328"/>
      <c r="AE931" s="328"/>
      <c r="AF931" s="328"/>
      <c r="AG931" s="328"/>
      <c r="AH931" s="328"/>
      <c r="AI931" s="328"/>
      <c r="AJ931" s="328"/>
      <c r="AK931" s="328"/>
      <c r="AL931" s="328"/>
      <c r="AM931" s="328"/>
      <c r="AN931" s="328"/>
      <c r="AO931" s="328"/>
      <c r="AP931" s="328"/>
      <c r="AQ931" s="328"/>
      <c r="AR931" s="328"/>
      <c r="AS931" s="328"/>
      <c r="AT931" s="328"/>
      <c r="AU931" s="328"/>
      <c r="AV931" s="328"/>
      <c r="AW931" s="328"/>
      <c r="AX931" s="328"/>
      <c r="AY931" s="328"/>
      <c r="AZ931" s="328"/>
      <c r="BA931" s="328"/>
      <c r="BB931" s="328"/>
      <c r="BC931" s="328"/>
      <c r="BD931" s="328"/>
      <c r="BE931" s="328"/>
      <c r="BF931" s="328"/>
      <c r="BG931" s="328"/>
      <c r="BH931" s="328"/>
      <c r="BI931" s="328"/>
      <c r="BJ931" s="328"/>
      <c r="BK931" s="328"/>
      <c r="BL931" s="328"/>
      <c r="BM931" s="328"/>
      <c r="BN931" s="328"/>
      <c r="BO931" s="328"/>
      <c r="BP931" s="328"/>
      <c r="BQ931" s="328"/>
      <c r="BR931" s="328"/>
      <c r="BS931" s="328"/>
      <c r="BT931" s="328"/>
      <c r="BU931" s="332"/>
      <c r="BV931" s="333"/>
      <c r="BW931" s="328"/>
      <c r="BX931" s="328"/>
      <c r="BY931" s="328"/>
      <c r="BZ931" s="328"/>
      <c r="CA931" s="328"/>
    </row>
    <row r="932" spans="1:79" ht="15.75" customHeight="1">
      <c r="A932" s="328"/>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8"/>
      <c r="AD932" s="328"/>
      <c r="AE932" s="328"/>
      <c r="AF932" s="328"/>
      <c r="AG932" s="328"/>
      <c r="AH932" s="328"/>
      <c r="AI932" s="328"/>
      <c r="AJ932" s="328"/>
      <c r="AK932" s="328"/>
      <c r="AL932" s="328"/>
      <c r="AM932" s="328"/>
      <c r="AN932" s="328"/>
      <c r="AO932" s="328"/>
      <c r="AP932" s="328"/>
      <c r="AQ932" s="328"/>
      <c r="AR932" s="328"/>
      <c r="AS932" s="328"/>
      <c r="AT932" s="328"/>
      <c r="AU932" s="328"/>
      <c r="AV932" s="328"/>
      <c r="AW932" s="328"/>
      <c r="AX932" s="328"/>
      <c r="AY932" s="328"/>
      <c r="AZ932" s="328"/>
      <c r="BA932" s="328"/>
      <c r="BB932" s="328"/>
      <c r="BC932" s="328"/>
      <c r="BD932" s="328"/>
      <c r="BE932" s="328"/>
      <c r="BF932" s="328"/>
      <c r="BG932" s="328"/>
      <c r="BH932" s="328"/>
      <c r="BI932" s="328"/>
      <c r="BJ932" s="328"/>
      <c r="BK932" s="328"/>
      <c r="BL932" s="328"/>
      <c r="BM932" s="328"/>
      <c r="BN932" s="328"/>
      <c r="BO932" s="328"/>
      <c r="BP932" s="328"/>
      <c r="BQ932" s="328"/>
      <c r="BR932" s="328"/>
      <c r="BS932" s="328"/>
      <c r="BT932" s="328"/>
      <c r="BU932" s="332"/>
      <c r="BV932" s="333"/>
      <c r="BW932" s="328"/>
      <c r="BX932" s="328"/>
      <c r="BY932" s="328"/>
      <c r="BZ932" s="328"/>
      <c r="CA932" s="328"/>
    </row>
    <row r="933" spans="1:79" ht="15.75" customHeight="1">
      <c r="A933" s="328"/>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328"/>
      <c r="AE933" s="328"/>
      <c r="AF933" s="328"/>
      <c r="AG933" s="328"/>
      <c r="AH933" s="328"/>
      <c r="AI933" s="328"/>
      <c r="AJ933" s="328"/>
      <c r="AK933" s="328"/>
      <c r="AL933" s="328"/>
      <c r="AM933" s="328"/>
      <c r="AN933" s="328"/>
      <c r="AO933" s="328"/>
      <c r="AP933" s="328"/>
      <c r="AQ933" s="328"/>
      <c r="AR933" s="328"/>
      <c r="AS933" s="328"/>
      <c r="AT933" s="328"/>
      <c r="AU933" s="328"/>
      <c r="AV933" s="328"/>
      <c r="AW933" s="328"/>
      <c r="AX933" s="328"/>
      <c r="AY933" s="328"/>
      <c r="AZ933" s="328"/>
      <c r="BA933" s="328"/>
      <c r="BB933" s="328"/>
      <c r="BC933" s="328"/>
      <c r="BD933" s="328"/>
      <c r="BE933" s="328"/>
      <c r="BF933" s="328"/>
      <c r="BG933" s="328"/>
      <c r="BH933" s="328"/>
      <c r="BI933" s="328"/>
      <c r="BJ933" s="328"/>
      <c r="BK933" s="328"/>
      <c r="BL933" s="328"/>
      <c r="BM933" s="328"/>
      <c r="BN933" s="328"/>
      <c r="BO933" s="328"/>
      <c r="BP933" s="328"/>
      <c r="BQ933" s="328"/>
      <c r="BR933" s="328"/>
      <c r="BS933" s="328"/>
      <c r="BT933" s="328"/>
      <c r="BU933" s="332"/>
      <c r="BV933" s="333"/>
      <c r="BW933" s="328"/>
      <c r="BX933" s="328"/>
      <c r="BY933" s="328"/>
      <c r="BZ933" s="328"/>
      <c r="CA933" s="328"/>
    </row>
    <row r="934" spans="1:79" ht="15.75" customHeight="1">
      <c r="A934" s="328"/>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8"/>
      <c r="AD934" s="328"/>
      <c r="AE934" s="328"/>
      <c r="AF934" s="328"/>
      <c r="AG934" s="328"/>
      <c r="AH934" s="328"/>
      <c r="AI934" s="328"/>
      <c r="AJ934" s="328"/>
      <c r="AK934" s="328"/>
      <c r="AL934" s="328"/>
      <c r="AM934" s="328"/>
      <c r="AN934" s="328"/>
      <c r="AO934" s="328"/>
      <c r="AP934" s="328"/>
      <c r="AQ934" s="328"/>
      <c r="AR934" s="328"/>
      <c r="AS934" s="328"/>
      <c r="AT934" s="328"/>
      <c r="AU934" s="328"/>
      <c r="AV934" s="328"/>
      <c r="AW934" s="328"/>
      <c r="AX934" s="328"/>
      <c r="AY934" s="328"/>
      <c r="AZ934" s="328"/>
      <c r="BA934" s="328"/>
      <c r="BB934" s="328"/>
      <c r="BC934" s="328"/>
      <c r="BD934" s="328"/>
      <c r="BE934" s="328"/>
      <c r="BF934" s="328"/>
      <c r="BG934" s="328"/>
      <c r="BH934" s="328"/>
      <c r="BI934" s="328"/>
      <c r="BJ934" s="328"/>
      <c r="BK934" s="328"/>
      <c r="BL934" s="328"/>
      <c r="BM934" s="328"/>
      <c r="BN934" s="328"/>
      <c r="BO934" s="328"/>
      <c r="BP934" s="328"/>
      <c r="BQ934" s="328"/>
      <c r="BR934" s="328"/>
      <c r="BS934" s="328"/>
      <c r="BT934" s="328"/>
      <c r="BU934" s="332"/>
      <c r="BV934" s="333"/>
      <c r="BW934" s="328"/>
      <c r="BX934" s="328"/>
      <c r="BY934" s="328"/>
      <c r="BZ934" s="328"/>
      <c r="CA934" s="328"/>
    </row>
    <row r="935" spans="1:79" ht="15.75" customHeight="1">
      <c r="A935" s="328"/>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8"/>
      <c r="AD935" s="328"/>
      <c r="AE935" s="328"/>
      <c r="AF935" s="328"/>
      <c r="AG935" s="328"/>
      <c r="AH935" s="328"/>
      <c r="AI935" s="328"/>
      <c r="AJ935" s="328"/>
      <c r="AK935" s="328"/>
      <c r="AL935" s="328"/>
      <c r="AM935" s="328"/>
      <c r="AN935" s="328"/>
      <c r="AO935" s="328"/>
      <c r="AP935" s="328"/>
      <c r="AQ935" s="328"/>
      <c r="AR935" s="328"/>
      <c r="AS935" s="328"/>
      <c r="AT935" s="328"/>
      <c r="AU935" s="328"/>
      <c r="AV935" s="328"/>
      <c r="AW935" s="328"/>
      <c r="AX935" s="328"/>
      <c r="AY935" s="328"/>
      <c r="AZ935" s="328"/>
      <c r="BA935" s="328"/>
      <c r="BB935" s="328"/>
      <c r="BC935" s="328"/>
      <c r="BD935" s="328"/>
      <c r="BE935" s="328"/>
      <c r="BF935" s="328"/>
      <c r="BG935" s="328"/>
      <c r="BH935" s="328"/>
      <c r="BI935" s="328"/>
      <c r="BJ935" s="328"/>
      <c r="BK935" s="328"/>
      <c r="BL935" s="328"/>
      <c r="BM935" s="328"/>
      <c r="BN935" s="328"/>
      <c r="BO935" s="328"/>
      <c r="BP935" s="328"/>
      <c r="BQ935" s="328"/>
      <c r="BR935" s="328"/>
      <c r="BS935" s="328"/>
      <c r="BT935" s="328"/>
      <c r="BU935" s="332"/>
      <c r="BV935" s="333"/>
      <c r="BW935" s="328"/>
      <c r="BX935" s="328"/>
      <c r="BY935" s="328"/>
      <c r="BZ935" s="328"/>
      <c r="CA935" s="328"/>
    </row>
    <row r="936" spans="1:79" ht="15.75" customHeight="1">
      <c r="A936" s="328"/>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328"/>
      <c r="AE936" s="328"/>
      <c r="AF936" s="328"/>
      <c r="AG936" s="328"/>
      <c r="AH936" s="328"/>
      <c r="AI936" s="328"/>
      <c r="AJ936" s="328"/>
      <c r="AK936" s="328"/>
      <c r="AL936" s="328"/>
      <c r="AM936" s="328"/>
      <c r="AN936" s="328"/>
      <c r="AO936" s="328"/>
      <c r="AP936" s="328"/>
      <c r="AQ936" s="328"/>
      <c r="AR936" s="328"/>
      <c r="AS936" s="328"/>
      <c r="AT936" s="328"/>
      <c r="AU936" s="328"/>
      <c r="AV936" s="328"/>
      <c r="AW936" s="328"/>
      <c r="AX936" s="328"/>
      <c r="AY936" s="328"/>
      <c r="AZ936" s="328"/>
      <c r="BA936" s="328"/>
      <c r="BB936" s="328"/>
      <c r="BC936" s="328"/>
      <c r="BD936" s="328"/>
      <c r="BE936" s="328"/>
      <c r="BF936" s="328"/>
      <c r="BG936" s="328"/>
      <c r="BH936" s="328"/>
      <c r="BI936" s="328"/>
      <c r="BJ936" s="328"/>
      <c r="BK936" s="328"/>
      <c r="BL936" s="328"/>
      <c r="BM936" s="328"/>
      <c r="BN936" s="328"/>
      <c r="BO936" s="328"/>
      <c r="BP936" s="328"/>
      <c r="BQ936" s="328"/>
      <c r="BR936" s="328"/>
      <c r="BS936" s="328"/>
      <c r="BT936" s="328"/>
      <c r="BU936" s="332"/>
      <c r="BV936" s="333"/>
      <c r="BW936" s="328"/>
      <c r="BX936" s="328"/>
      <c r="BY936" s="328"/>
      <c r="BZ936" s="328"/>
      <c r="CA936" s="328"/>
    </row>
    <row r="937" spans="1:79" ht="15.75" customHeight="1">
      <c r="A937" s="328"/>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8"/>
      <c r="AD937" s="328"/>
      <c r="AE937" s="328"/>
      <c r="AF937" s="328"/>
      <c r="AG937" s="328"/>
      <c r="AH937" s="328"/>
      <c r="AI937" s="328"/>
      <c r="AJ937" s="328"/>
      <c r="AK937" s="328"/>
      <c r="AL937" s="328"/>
      <c r="AM937" s="328"/>
      <c r="AN937" s="328"/>
      <c r="AO937" s="328"/>
      <c r="AP937" s="328"/>
      <c r="AQ937" s="328"/>
      <c r="AR937" s="328"/>
      <c r="AS937" s="328"/>
      <c r="AT937" s="328"/>
      <c r="AU937" s="328"/>
      <c r="AV937" s="328"/>
      <c r="AW937" s="328"/>
      <c r="AX937" s="328"/>
      <c r="AY937" s="328"/>
      <c r="AZ937" s="328"/>
      <c r="BA937" s="328"/>
      <c r="BB937" s="328"/>
      <c r="BC937" s="328"/>
      <c r="BD937" s="328"/>
      <c r="BE937" s="328"/>
      <c r="BF937" s="328"/>
      <c r="BG937" s="328"/>
      <c r="BH937" s="328"/>
      <c r="BI937" s="328"/>
      <c r="BJ937" s="328"/>
      <c r="BK937" s="328"/>
      <c r="BL937" s="328"/>
      <c r="BM937" s="328"/>
      <c r="BN937" s="328"/>
      <c r="BO937" s="328"/>
      <c r="BP937" s="328"/>
      <c r="BQ937" s="328"/>
      <c r="BR937" s="328"/>
      <c r="BS937" s="328"/>
      <c r="BT937" s="328"/>
      <c r="BU937" s="332"/>
      <c r="BV937" s="333"/>
      <c r="BW937" s="328"/>
      <c r="BX937" s="328"/>
      <c r="BY937" s="328"/>
      <c r="BZ937" s="328"/>
      <c r="CA937" s="328"/>
    </row>
    <row r="938" spans="1:79" ht="15.75" customHeight="1">
      <c r="A938" s="328"/>
      <c r="B938" s="328"/>
      <c r="C938" s="328"/>
      <c r="D938" s="328"/>
      <c r="E938" s="328"/>
      <c r="F938" s="328"/>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328"/>
      <c r="AF938" s="328"/>
      <c r="AG938" s="328"/>
      <c r="AH938" s="328"/>
      <c r="AI938" s="328"/>
      <c r="AJ938" s="328"/>
      <c r="AK938" s="328"/>
      <c r="AL938" s="328"/>
      <c r="AM938" s="328"/>
      <c r="AN938" s="328"/>
      <c r="AO938" s="328"/>
      <c r="AP938" s="328"/>
      <c r="AQ938" s="328"/>
      <c r="AR938" s="328"/>
      <c r="AS938" s="328"/>
      <c r="AT938" s="328"/>
      <c r="AU938" s="328"/>
      <c r="AV938" s="328"/>
      <c r="AW938" s="328"/>
      <c r="AX938" s="328"/>
      <c r="AY938" s="328"/>
      <c r="AZ938" s="328"/>
      <c r="BA938" s="328"/>
      <c r="BB938" s="328"/>
      <c r="BC938" s="328"/>
      <c r="BD938" s="328"/>
      <c r="BE938" s="328"/>
      <c r="BF938" s="328"/>
      <c r="BG938" s="328"/>
      <c r="BH938" s="328"/>
      <c r="BI938" s="328"/>
      <c r="BJ938" s="328"/>
      <c r="BK938" s="328"/>
      <c r="BL938" s="328"/>
      <c r="BM938" s="328"/>
      <c r="BN938" s="328"/>
      <c r="BO938" s="328"/>
      <c r="BP938" s="328"/>
      <c r="BQ938" s="328"/>
      <c r="BR938" s="328"/>
      <c r="BS938" s="328"/>
      <c r="BT938" s="328"/>
      <c r="BU938" s="332"/>
      <c r="BV938" s="333"/>
      <c r="BW938" s="328"/>
      <c r="BX938" s="328"/>
      <c r="BY938" s="328"/>
      <c r="BZ938" s="328"/>
      <c r="CA938" s="328"/>
    </row>
    <row r="939" spans="1:79" ht="15.75" customHeight="1">
      <c r="A939" s="328"/>
      <c r="B939" s="328"/>
      <c r="C939" s="328"/>
      <c r="D939" s="328"/>
      <c r="E939" s="328"/>
      <c r="F939" s="328"/>
      <c r="G939" s="328"/>
      <c r="H939" s="328"/>
      <c r="I939" s="328"/>
      <c r="J939" s="328"/>
      <c r="K939" s="328"/>
      <c r="L939" s="328"/>
      <c r="M939" s="328"/>
      <c r="N939" s="328"/>
      <c r="O939" s="328"/>
      <c r="P939" s="328"/>
      <c r="Q939" s="328"/>
      <c r="R939" s="328"/>
      <c r="S939" s="328"/>
      <c r="T939" s="328"/>
      <c r="U939" s="328"/>
      <c r="V939" s="328"/>
      <c r="W939" s="328"/>
      <c r="X939" s="328"/>
      <c r="Y939" s="328"/>
      <c r="Z939" s="328"/>
      <c r="AA939" s="328"/>
      <c r="AB939" s="328"/>
      <c r="AC939" s="328"/>
      <c r="AD939" s="328"/>
      <c r="AE939" s="328"/>
      <c r="AF939" s="328"/>
      <c r="AG939" s="328"/>
      <c r="AH939" s="328"/>
      <c r="AI939" s="328"/>
      <c r="AJ939" s="328"/>
      <c r="AK939" s="328"/>
      <c r="AL939" s="328"/>
      <c r="AM939" s="328"/>
      <c r="AN939" s="328"/>
      <c r="AO939" s="328"/>
      <c r="AP939" s="328"/>
      <c r="AQ939" s="328"/>
      <c r="AR939" s="328"/>
      <c r="AS939" s="328"/>
      <c r="AT939" s="328"/>
      <c r="AU939" s="328"/>
      <c r="AV939" s="328"/>
      <c r="AW939" s="328"/>
      <c r="AX939" s="328"/>
      <c r="AY939" s="328"/>
      <c r="AZ939" s="328"/>
      <c r="BA939" s="328"/>
      <c r="BB939" s="328"/>
      <c r="BC939" s="328"/>
      <c r="BD939" s="328"/>
      <c r="BE939" s="328"/>
      <c r="BF939" s="328"/>
      <c r="BG939" s="328"/>
      <c r="BH939" s="328"/>
      <c r="BI939" s="328"/>
      <c r="BJ939" s="328"/>
      <c r="BK939" s="328"/>
      <c r="BL939" s="328"/>
      <c r="BM939" s="328"/>
      <c r="BN939" s="328"/>
      <c r="BO939" s="328"/>
      <c r="BP939" s="328"/>
      <c r="BQ939" s="328"/>
      <c r="BR939" s="328"/>
      <c r="BS939" s="328"/>
      <c r="BT939" s="328"/>
      <c r="BU939" s="332"/>
      <c r="BV939" s="333"/>
      <c r="BW939" s="328"/>
      <c r="BX939" s="328"/>
      <c r="BY939" s="328"/>
      <c r="BZ939" s="328"/>
      <c r="CA939" s="328"/>
    </row>
    <row r="940" spans="1:79" ht="15.75" customHeight="1">
      <c r="A940" s="328"/>
      <c r="B940" s="328"/>
      <c r="C940" s="328"/>
      <c r="D940" s="328"/>
      <c r="E940" s="328"/>
      <c r="F940" s="328"/>
      <c r="G940" s="328"/>
      <c r="H940" s="328"/>
      <c r="I940" s="328"/>
      <c r="J940" s="328"/>
      <c r="K940" s="328"/>
      <c r="L940" s="328"/>
      <c r="M940" s="328"/>
      <c r="N940" s="328"/>
      <c r="O940" s="328"/>
      <c r="P940" s="328"/>
      <c r="Q940" s="328"/>
      <c r="R940" s="328"/>
      <c r="S940" s="328"/>
      <c r="T940" s="328"/>
      <c r="U940" s="328"/>
      <c r="V940" s="328"/>
      <c r="W940" s="328"/>
      <c r="X940" s="328"/>
      <c r="Y940" s="328"/>
      <c r="Z940" s="328"/>
      <c r="AA940" s="328"/>
      <c r="AB940" s="328"/>
      <c r="AC940" s="328"/>
      <c r="AD940" s="328"/>
      <c r="AE940" s="328"/>
      <c r="AF940" s="328"/>
      <c r="AG940" s="328"/>
      <c r="AH940" s="328"/>
      <c r="AI940" s="328"/>
      <c r="AJ940" s="328"/>
      <c r="AK940" s="328"/>
      <c r="AL940" s="328"/>
      <c r="AM940" s="328"/>
      <c r="AN940" s="328"/>
      <c r="AO940" s="328"/>
      <c r="AP940" s="328"/>
      <c r="AQ940" s="328"/>
      <c r="AR940" s="328"/>
      <c r="AS940" s="328"/>
      <c r="AT940" s="328"/>
      <c r="AU940" s="328"/>
      <c r="AV940" s="328"/>
      <c r="AW940" s="328"/>
      <c r="AX940" s="328"/>
      <c r="AY940" s="328"/>
      <c r="AZ940" s="328"/>
      <c r="BA940" s="328"/>
      <c r="BB940" s="328"/>
      <c r="BC940" s="328"/>
      <c r="BD940" s="328"/>
      <c r="BE940" s="328"/>
      <c r="BF940" s="328"/>
      <c r="BG940" s="328"/>
      <c r="BH940" s="328"/>
      <c r="BI940" s="328"/>
      <c r="BJ940" s="328"/>
      <c r="BK940" s="328"/>
      <c r="BL940" s="328"/>
      <c r="BM940" s="328"/>
      <c r="BN940" s="328"/>
      <c r="BO940" s="328"/>
      <c r="BP940" s="328"/>
      <c r="BQ940" s="328"/>
      <c r="BR940" s="328"/>
      <c r="BS940" s="328"/>
      <c r="BT940" s="328"/>
      <c r="BU940" s="332"/>
      <c r="BV940" s="333"/>
      <c r="BW940" s="328"/>
      <c r="BX940" s="328"/>
      <c r="BY940" s="328"/>
      <c r="BZ940" s="328"/>
      <c r="CA940" s="328"/>
    </row>
    <row r="941" spans="1:79" ht="15.75" customHeight="1">
      <c r="A941" s="328"/>
      <c r="B941" s="328"/>
      <c r="C941" s="328"/>
      <c r="D941" s="328"/>
      <c r="E941" s="328"/>
      <c r="F941" s="328"/>
      <c r="G941" s="328"/>
      <c r="H941" s="328"/>
      <c r="I941" s="328"/>
      <c r="J941" s="328"/>
      <c r="K941" s="328"/>
      <c r="L941" s="328"/>
      <c r="M941" s="328"/>
      <c r="N941" s="328"/>
      <c r="O941" s="328"/>
      <c r="P941" s="328"/>
      <c r="Q941" s="328"/>
      <c r="R941" s="328"/>
      <c r="S941" s="328"/>
      <c r="T941" s="328"/>
      <c r="U941" s="328"/>
      <c r="V941" s="328"/>
      <c r="W941" s="328"/>
      <c r="X941" s="328"/>
      <c r="Y941" s="328"/>
      <c r="Z941" s="328"/>
      <c r="AA941" s="328"/>
      <c r="AB941" s="328"/>
      <c r="AC941" s="328"/>
      <c r="AD941" s="328"/>
      <c r="AE941" s="328"/>
      <c r="AF941" s="328"/>
      <c r="AG941" s="328"/>
      <c r="AH941" s="328"/>
      <c r="AI941" s="328"/>
      <c r="AJ941" s="328"/>
      <c r="AK941" s="328"/>
      <c r="AL941" s="328"/>
      <c r="AM941" s="328"/>
      <c r="AN941" s="328"/>
      <c r="AO941" s="328"/>
      <c r="AP941" s="328"/>
      <c r="AQ941" s="328"/>
      <c r="AR941" s="328"/>
      <c r="AS941" s="328"/>
      <c r="AT941" s="328"/>
      <c r="AU941" s="328"/>
      <c r="AV941" s="328"/>
      <c r="AW941" s="328"/>
      <c r="AX941" s="328"/>
      <c r="AY941" s="328"/>
      <c r="AZ941" s="328"/>
      <c r="BA941" s="328"/>
      <c r="BB941" s="328"/>
      <c r="BC941" s="328"/>
      <c r="BD941" s="328"/>
      <c r="BE941" s="328"/>
      <c r="BF941" s="328"/>
      <c r="BG941" s="328"/>
      <c r="BH941" s="328"/>
      <c r="BI941" s="328"/>
      <c r="BJ941" s="328"/>
      <c r="BK941" s="328"/>
      <c r="BL941" s="328"/>
      <c r="BM941" s="328"/>
      <c r="BN941" s="328"/>
      <c r="BO941" s="328"/>
      <c r="BP941" s="328"/>
      <c r="BQ941" s="328"/>
      <c r="BR941" s="328"/>
      <c r="BS941" s="328"/>
      <c r="BT941" s="328"/>
      <c r="BU941" s="332"/>
      <c r="BV941" s="333"/>
      <c r="BW941" s="328"/>
      <c r="BX941" s="328"/>
      <c r="BY941" s="328"/>
      <c r="BZ941" s="328"/>
      <c r="CA941" s="328"/>
    </row>
    <row r="942" spans="1:79" ht="15.75" customHeight="1">
      <c r="A942" s="328"/>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8"/>
      <c r="AD942" s="328"/>
      <c r="AE942" s="328"/>
      <c r="AF942" s="328"/>
      <c r="AG942" s="328"/>
      <c r="AH942" s="328"/>
      <c r="AI942" s="328"/>
      <c r="AJ942" s="328"/>
      <c r="AK942" s="328"/>
      <c r="AL942" s="328"/>
      <c r="AM942" s="328"/>
      <c r="AN942" s="328"/>
      <c r="AO942" s="328"/>
      <c r="AP942" s="328"/>
      <c r="AQ942" s="328"/>
      <c r="AR942" s="328"/>
      <c r="AS942" s="328"/>
      <c r="AT942" s="328"/>
      <c r="AU942" s="328"/>
      <c r="AV942" s="328"/>
      <c r="AW942" s="328"/>
      <c r="AX942" s="328"/>
      <c r="AY942" s="328"/>
      <c r="AZ942" s="328"/>
      <c r="BA942" s="328"/>
      <c r="BB942" s="328"/>
      <c r="BC942" s="328"/>
      <c r="BD942" s="328"/>
      <c r="BE942" s="328"/>
      <c r="BF942" s="328"/>
      <c r="BG942" s="328"/>
      <c r="BH942" s="328"/>
      <c r="BI942" s="328"/>
      <c r="BJ942" s="328"/>
      <c r="BK942" s="328"/>
      <c r="BL942" s="328"/>
      <c r="BM942" s="328"/>
      <c r="BN942" s="328"/>
      <c r="BO942" s="328"/>
      <c r="BP942" s="328"/>
      <c r="BQ942" s="328"/>
      <c r="BR942" s="328"/>
      <c r="BS942" s="328"/>
      <c r="BT942" s="328"/>
      <c r="BU942" s="332"/>
      <c r="BV942" s="333"/>
      <c r="BW942" s="328"/>
      <c r="BX942" s="328"/>
      <c r="BY942" s="328"/>
      <c r="BZ942" s="328"/>
      <c r="CA942" s="328"/>
    </row>
    <row r="943" spans="1:79" ht="15.75" customHeight="1">
      <c r="A943" s="328"/>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c r="AA943" s="328"/>
      <c r="AB943" s="328"/>
      <c r="AC943" s="328"/>
      <c r="AD943" s="328"/>
      <c r="AE943" s="328"/>
      <c r="AF943" s="328"/>
      <c r="AG943" s="328"/>
      <c r="AH943" s="328"/>
      <c r="AI943" s="328"/>
      <c r="AJ943" s="328"/>
      <c r="AK943" s="328"/>
      <c r="AL943" s="328"/>
      <c r="AM943" s="328"/>
      <c r="AN943" s="328"/>
      <c r="AO943" s="328"/>
      <c r="AP943" s="328"/>
      <c r="AQ943" s="328"/>
      <c r="AR943" s="328"/>
      <c r="AS943" s="328"/>
      <c r="AT943" s="328"/>
      <c r="AU943" s="328"/>
      <c r="AV943" s="328"/>
      <c r="AW943" s="328"/>
      <c r="AX943" s="328"/>
      <c r="AY943" s="328"/>
      <c r="AZ943" s="328"/>
      <c r="BA943" s="328"/>
      <c r="BB943" s="328"/>
      <c r="BC943" s="328"/>
      <c r="BD943" s="328"/>
      <c r="BE943" s="328"/>
      <c r="BF943" s="328"/>
      <c r="BG943" s="328"/>
      <c r="BH943" s="328"/>
      <c r="BI943" s="328"/>
      <c r="BJ943" s="328"/>
      <c r="BK943" s="328"/>
      <c r="BL943" s="328"/>
      <c r="BM943" s="328"/>
      <c r="BN943" s="328"/>
      <c r="BO943" s="328"/>
      <c r="BP943" s="328"/>
      <c r="BQ943" s="328"/>
      <c r="BR943" s="328"/>
      <c r="BS943" s="328"/>
      <c r="BT943" s="328"/>
      <c r="BU943" s="332"/>
      <c r="BV943" s="333"/>
      <c r="BW943" s="328"/>
      <c r="BX943" s="328"/>
      <c r="BY943" s="328"/>
      <c r="BZ943" s="328"/>
      <c r="CA943" s="328"/>
    </row>
    <row r="944" spans="1:79" ht="15.75" customHeight="1">
      <c r="A944" s="328"/>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c r="AA944" s="328"/>
      <c r="AB944" s="328"/>
      <c r="AC944" s="328"/>
      <c r="AD944" s="328"/>
      <c r="AE944" s="328"/>
      <c r="AF944" s="328"/>
      <c r="AG944" s="328"/>
      <c r="AH944" s="328"/>
      <c r="AI944" s="328"/>
      <c r="AJ944" s="328"/>
      <c r="AK944" s="328"/>
      <c r="AL944" s="328"/>
      <c r="AM944" s="328"/>
      <c r="AN944" s="328"/>
      <c r="AO944" s="328"/>
      <c r="AP944" s="328"/>
      <c r="AQ944" s="328"/>
      <c r="AR944" s="328"/>
      <c r="AS944" s="328"/>
      <c r="AT944" s="328"/>
      <c r="AU944" s="328"/>
      <c r="AV944" s="328"/>
      <c r="AW944" s="328"/>
      <c r="AX944" s="328"/>
      <c r="AY944" s="328"/>
      <c r="AZ944" s="328"/>
      <c r="BA944" s="328"/>
      <c r="BB944" s="328"/>
      <c r="BC944" s="328"/>
      <c r="BD944" s="328"/>
      <c r="BE944" s="328"/>
      <c r="BF944" s="328"/>
      <c r="BG944" s="328"/>
      <c r="BH944" s="328"/>
      <c r="BI944" s="328"/>
      <c r="BJ944" s="328"/>
      <c r="BK944" s="328"/>
      <c r="BL944" s="328"/>
      <c r="BM944" s="328"/>
      <c r="BN944" s="328"/>
      <c r="BO944" s="328"/>
      <c r="BP944" s="328"/>
      <c r="BQ944" s="328"/>
      <c r="BR944" s="328"/>
      <c r="BS944" s="328"/>
      <c r="BT944" s="328"/>
      <c r="BU944" s="332"/>
      <c r="BV944" s="333"/>
      <c r="BW944" s="328"/>
      <c r="BX944" s="328"/>
      <c r="BY944" s="328"/>
      <c r="BZ944" s="328"/>
      <c r="CA944" s="328"/>
    </row>
    <row r="945" spans="1:79" ht="15.75" customHeight="1">
      <c r="A945" s="328"/>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c r="AA945" s="328"/>
      <c r="AB945" s="328"/>
      <c r="AC945" s="328"/>
      <c r="AD945" s="328"/>
      <c r="AE945" s="328"/>
      <c r="AF945" s="328"/>
      <c r="AG945" s="328"/>
      <c r="AH945" s="328"/>
      <c r="AI945" s="328"/>
      <c r="AJ945" s="328"/>
      <c r="AK945" s="328"/>
      <c r="AL945" s="328"/>
      <c r="AM945" s="328"/>
      <c r="AN945" s="328"/>
      <c r="AO945" s="328"/>
      <c r="AP945" s="328"/>
      <c r="AQ945" s="328"/>
      <c r="AR945" s="328"/>
      <c r="AS945" s="328"/>
      <c r="AT945" s="328"/>
      <c r="AU945" s="328"/>
      <c r="AV945" s="328"/>
      <c r="AW945" s="328"/>
      <c r="AX945" s="328"/>
      <c r="AY945" s="328"/>
      <c r="AZ945" s="328"/>
      <c r="BA945" s="328"/>
      <c r="BB945" s="328"/>
      <c r="BC945" s="328"/>
      <c r="BD945" s="328"/>
      <c r="BE945" s="328"/>
      <c r="BF945" s="328"/>
      <c r="BG945" s="328"/>
      <c r="BH945" s="328"/>
      <c r="BI945" s="328"/>
      <c r="BJ945" s="328"/>
      <c r="BK945" s="328"/>
      <c r="BL945" s="328"/>
      <c r="BM945" s="328"/>
      <c r="BN945" s="328"/>
      <c r="BO945" s="328"/>
      <c r="BP945" s="328"/>
      <c r="BQ945" s="328"/>
      <c r="BR945" s="328"/>
      <c r="BS945" s="328"/>
      <c r="BT945" s="328"/>
      <c r="BU945" s="332"/>
      <c r="BV945" s="333"/>
      <c r="BW945" s="328"/>
      <c r="BX945" s="328"/>
      <c r="BY945" s="328"/>
      <c r="BZ945" s="328"/>
      <c r="CA945" s="328"/>
    </row>
    <row r="946" spans="1:79" ht="15.75" customHeight="1">
      <c r="A946" s="328"/>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c r="AA946" s="328"/>
      <c r="AB946" s="328"/>
      <c r="AC946" s="328"/>
      <c r="AD946" s="328"/>
      <c r="AE946" s="328"/>
      <c r="AF946" s="328"/>
      <c r="AG946" s="328"/>
      <c r="AH946" s="328"/>
      <c r="AI946" s="328"/>
      <c r="AJ946" s="328"/>
      <c r="AK946" s="328"/>
      <c r="AL946" s="328"/>
      <c r="AM946" s="328"/>
      <c r="AN946" s="328"/>
      <c r="AO946" s="328"/>
      <c r="AP946" s="328"/>
      <c r="AQ946" s="328"/>
      <c r="AR946" s="328"/>
      <c r="AS946" s="328"/>
      <c r="AT946" s="328"/>
      <c r="AU946" s="328"/>
      <c r="AV946" s="328"/>
      <c r="AW946" s="328"/>
      <c r="AX946" s="328"/>
      <c r="AY946" s="328"/>
      <c r="AZ946" s="328"/>
      <c r="BA946" s="328"/>
      <c r="BB946" s="328"/>
      <c r="BC946" s="328"/>
      <c r="BD946" s="328"/>
      <c r="BE946" s="328"/>
      <c r="BF946" s="328"/>
      <c r="BG946" s="328"/>
      <c r="BH946" s="328"/>
      <c r="BI946" s="328"/>
      <c r="BJ946" s="328"/>
      <c r="BK946" s="328"/>
      <c r="BL946" s="328"/>
      <c r="BM946" s="328"/>
      <c r="BN946" s="328"/>
      <c r="BO946" s="328"/>
      <c r="BP946" s="328"/>
      <c r="BQ946" s="328"/>
      <c r="BR946" s="328"/>
      <c r="BS946" s="328"/>
      <c r="BT946" s="328"/>
      <c r="BU946" s="332"/>
      <c r="BV946" s="333"/>
      <c r="BW946" s="328"/>
      <c r="BX946" s="328"/>
      <c r="BY946" s="328"/>
      <c r="BZ946" s="328"/>
      <c r="CA946" s="328"/>
    </row>
    <row r="947" spans="1:79" ht="15.75" customHeight="1">
      <c r="A947" s="328"/>
      <c r="B947" s="328"/>
      <c r="C947" s="328"/>
      <c r="D947" s="328"/>
      <c r="E947" s="328"/>
      <c r="F947" s="328"/>
      <c r="G947" s="328"/>
      <c r="H947" s="328"/>
      <c r="I947" s="328"/>
      <c r="J947" s="328"/>
      <c r="K947" s="328"/>
      <c r="L947" s="328"/>
      <c r="M947" s="328"/>
      <c r="N947" s="328"/>
      <c r="O947" s="328"/>
      <c r="P947" s="328"/>
      <c r="Q947" s="328"/>
      <c r="R947" s="328"/>
      <c r="S947" s="328"/>
      <c r="T947" s="328"/>
      <c r="U947" s="328"/>
      <c r="V947" s="328"/>
      <c r="W947" s="328"/>
      <c r="X947" s="328"/>
      <c r="Y947" s="328"/>
      <c r="Z947" s="328"/>
      <c r="AA947" s="328"/>
      <c r="AB947" s="328"/>
      <c r="AC947" s="328"/>
      <c r="AD947" s="328"/>
      <c r="AE947" s="328"/>
      <c r="AF947" s="328"/>
      <c r="AG947" s="328"/>
      <c r="AH947" s="328"/>
      <c r="AI947" s="328"/>
      <c r="AJ947" s="328"/>
      <c r="AK947" s="328"/>
      <c r="AL947" s="328"/>
      <c r="AM947" s="328"/>
      <c r="AN947" s="328"/>
      <c r="AO947" s="328"/>
      <c r="AP947" s="328"/>
      <c r="AQ947" s="328"/>
      <c r="AR947" s="328"/>
      <c r="AS947" s="328"/>
      <c r="AT947" s="328"/>
      <c r="AU947" s="328"/>
      <c r="AV947" s="328"/>
      <c r="AW947" s="328"/>
      <c r="AX947" s="328"/>
      <c r="AY947" s="328"/>
      <c r="AZ947" s="328"/>
      <c r="BA947" s="328"/>
      <c r="BB947" s="328"/>
      <c r="BC947" s="328"/>
      <c r="BD947" s="328"/>
      <c r="BE947" s="328"/>
      <c r="BF947" s="328"/>
      <c r="BG947" s="328"/>
      <c r="BH947" s="328"/>
      <c r="BI947" s="328"/>
      <c r="BJ947" s="328"/>
      <c r="BK947" s="328"/>
      <c r="BL947" s="328"/>
      <c r="BM947" s="328"/>
      <c r="BN947" s="328"/>
      <c r="BO947" s="328"/>
      <c r="BP947" s="328"/>
      <c r="BQ947" s="328"/>
      <c r="BR947" s="328"/>
      <c r="BS947" s="328"/>
      <c r="BT947" s="328"/>
      <c r="BU947" s="332"/>
      <c r="BV947" s="333"/>
      <c r="BW947" s="328"/>
      <c r="BX947" s="328"/>
      <c r="BY947" s="328"/>
      <c r="BZ947" s="328"/>
      <c r="CA947" s="328"/>
    </row>
    <row r="948" spans="1:79" ht="15.75" customHeight="1">
      <c r="A948" s="328"/>
      <c r="B948" s="328"/>
      <c r="C948" s="328"/>
      <c r="D948" s="328"/>
      <c r="E948" s="328"/>
      <c r="F948" s="328"/>
      <c r="G948" s="328"/>
      <c r="H948" s="328"/>
      <c r="I948" s="328"/>
      <c r="J948" s="328"/>
      <c r="K948" s="328"/>
      <c r="L948" s="328"/>
      <c r="M948" s="328"/>
      <c r="N948" s="328"/>
      <c r="O948" s="328"/>
      <c r="P948" s="328"/>
      <c r="Q948" s="328"/>
      <c r="R948" s="328"/>
      <c r="S948" s="328"/>
      <c r="T948" s="328"/>
      <c r="U948" s="328"/>
      <c r="V948" s="328"/>
      <c r="W948" s="328"/>
      <c r="X948" s="328"/>
      <c r="Y948" s="328"/>
      <c r="Z948" s="328"/>
      <c r="AA948" s="328"/>
      <c r="AB948" s="328"/>
      <c r="AC948" s="328"/>
      <c r="AD948" s="328"/>
      <c r="AE948" s="328"/>
      <c r="AF948" s="328"/>
      <c r="AG948" s="328"/>
      <c r="AH948" s="328"/>
      <c r="AI948" s="328"/>
      <c r="AJ948" s="328"/>
      <c r="AK948" s="328"/>
      <c r="AL948" s="328"/>
      <c r="AM948" s="328"/>
      <c r="AN948" s="328"/>
      <c r="AO948" s="328"/>
      <c r="AP948" s="328"/>
      <c r="AQ948" s="328"/>
      <c r="AR948" s="328"/>
      <c r="AS948" s="328"/>
      <c r="AT948" s="328"/>
      <c r="AU948" s="328"/>
      <c r="AV948" s="328"/>
      <c r="AW948" s="328"/>
      <c r="AX948" s="328"/>
      <c r="AY948" s="328"/>
      <c r="AZ948" s="328"/>
      <c r="BA948" s="328"/>
      <c r="BB948" s="328"/>
      <c r="BC948" s="328"/>
      <c r="BD948" s="328"/>
      <c r="BE948" s="328"/>
      <c r="BF948" s="328"/>
      <c r="BG948" s="328"/>
      <c r="BH948" s="328"/>
      <c r="BI948" s="328"/>
      <c r="BJ948" s="328"/>
      <c r="BK948" s="328"/>
      <c r="BL948" s="328"/>
      <c r="BM948" s="328"/>
      <c r="BN948" s="328"/>
      <c r="BO948" s="328"/>
      <c r="BP948" s="328"/>
      <c r="BQ948" s="328"/>
      <c r="BR948" s="328"/>
      <c r="BS948" s="328"/>
      <c r="BT948" s="328"/>
      <c r="BU948" s="332"/>
      <c r="BV948" s="333"/>
      <c r="BW948" s="328"/>
      <c r="BX948" s="328"/>
      <c r="BY948" s="328"/>
      <c r="BZ948" s="328"/>
      <c r="CA948" s="328"/>
    </row>
    <row r="949" spans="1:79" ht="15.75" customHeight="1">
      <c r="A949" s="328"/>
      <c r="B949" s="328"/>
      <c r="C949" s="328"/>
      <c r="D949" s="328"/>
      <c r="E949" s="328"/>
      <c r="F949" s="328"/>
      <c r="G949" s="328"/>
      <c r="H949" s="328"/>
      <c r="I949" s="328"/>
      <c r="J949" s="328"/>
      <c r="K949" s="328"/>
      <c r="L949" s="328"/>
      <c r="M949" s="328"/>
      <c r="N949" s="328"/>
      <c r="O949" s="328"/>
      <c r="P949" s="328"/>
      <c r="Q949" s="328"/>
      <c r="R949" s="328"/>
      <c r="S949" s="328"/>
      <c r="T949" s="328"/>
      <c r="U949" s="328"/>
      <c r="V949" s="328"/>
      <c r="W949" s="328"/>
      <c r="X949" s="328"/>
      <c r="Y949" s="328"/>
      <c r="Z949" s="328"/>
      <c r="AA949" s="328"/>
      <c r="AB949" s="328"/>
      <c r="AC949" s="328"/>
      <c r="AD949" s="328"/>
      <c r="AE949" s="328"/>
      <c r="AF949" s="328"/>
      <c r="AG949" s="328"/>
      <c r="AH949" s="328"/>
      <c r="AI949" s="328"/>
      <c r="AJ949" s="328"/>
      <c r="AK949" s="328"/>
      <c r="AL949" s="328"/>
      <c r="AM949" s="328"/>
      <c r="AN949" s="328"/>
      <c r="AO949" s="328"/>
      <c r="AP949" s="328"/>
      <c r="AQ949" s="328"/>
      <c r="AR949" s="328"/>
      <c r="AS949" s="328"/>
      <c r="AT949" s="328"/>
      <c r="AU949" s="328"/>
      <c r="AV949" s="328"/>
      <c r="AW949" s="328"/>
      <c r="AX949" s="328"/>
      <c r="AY949" s="328"/>
      <c r="AZ949" s="328"/>
      <c r="BA949" s="328"/>
      <c r="BB949" s="328"/>
      <c r="BC949" s="328"/>
      <c r="BD949" s="328"/>
      <c r="BE949" s="328"/>
      <c r="BF949" s="328"/>
      <c r="BG949" s="328"/>
      <c r="BH949" s="328"/>
      <c r="BI949" s="328"/>
      <c r="BJ949" s="328"/>
      <c r="BK949" s="328"/>
      <c r="BL949" s="328"/>
      <c r="BM949" s="328"/>
      <c r="BN949" s="328"/>
      <c r="BO949" s="328"/>
      <c r="BP949" s="328"/>
      <c r="BQ949" s="328"/>
      <c r="BR949" s="328"/>
      <c r="BS949" s="328"/>
      <c r="BT949" s="328"/>
      <c r="BU949" s="332"/>
      <c r="BV949" s="333"/>
      <c r="BW949" s="328"/>
      <c r="BX949" s="328"/>
      <c r="BY949" s="328"/>
      <c r="BZ949" s="328"/>
      <c r="CA949" s="328"/>
    </row>
    <row r="950" spans="1:79" ht="15.75" customHeight="1">
      <c r="A950" s="328"/>
      <c r="B950" s="328"/>
      <c r="C950" s="328"/>
      <c r="D950" s="328"/>
      <c r="E950" s="328"/>
      <c r="F950" s="328"/>
      <c r="G950" s="328"/>
      <c r="H950" s="328"/>
      <c r="I950" s="328"/>
      <c r="J950" s="328"/>
      <c r="K950" s="328"/>
      <c r="L950" s="328"/>
      <c r="M950" s="328"/>
      <c r="N950" s="328"/>
      <c r="O950" s="328"/>
      <c r="P950" s="328"/>
      <c r="Q950" s="328"/>
      <c r="R950" s="328"/>
      <c r="S950" s="328"/>
      <c r="T950" s="328"/>
      <c r="U950" s="328"/>
      <c r="V950" s="328"/>
      <c r="W950" s="328"/>
      <c r="X950" s="328"/>
      <c r="Y950" s="328"/>
      <c r="Z950" s="328"/>
      <c r="AA950" s="328"/>
      <c r="AB950" s="328"/>
      <c r="AC950" s="328"/>
      <c r="AD950" s="328"/>
      <c r="AE950" s="328"/>
      <c r="AF950" s="328"/>
      <c r="AG950" s="328"/>
      <c r="AH950" s="328"/>
      <c r="AI950" s="328"/>
      <c r="AJ950" s="328"/>
      <c r="AK950" s="328"/>
      <c r="AL950" s="328"/>
      <c r="AM950" s="328"/>
      <c r="AN950" s="328"/>
      <c r="AO950" s="328"/>
      <c r="AP950" s="328"/>
      <c r="AQ950" s="328"/>
      <c r="AR950" s="328"/>
      <c r="AS950" s="328"/>
      <c r="AT950" s="328"/>
      <c r="AU950" s="328"/>
      <c r="AV950" s="328"/>
      <c r="AW950" s="328"/>
      <c r="AX950" s="328"/>
      <c r="AY950" s="328"/>
      <c r="AZ950" s="328"/>
      <c r="BA950" s="328"/>
      <c r="BB950" s="328"/>
      <c r="BC950" s="328"/>
      <c r="BD950" s="328"/>
      <c r="BE950" s="328"/>
      <c r="BF950" s="328"/>
      <c r="BG950" s="328"/>
      <c r="BH950" s="328"/>
      <c r="BI950" s="328"/>
      <c r="BJ950" s="328"/>
      <c r="BK950" s="328"/>
      <c r="BL950" s="328"/>
      <c r="BM950" s="328"/>
      <c r="BN950" s="328"/>
      <c r="BO950" s="328"/>
      <c r="BP950" s="328"/>
      <c r="BQ950" s="328"/>
      <c r="BR950" s="328"/>
      <c r="BS950" s="328"/>
      <c r="BT950" s="328"/>
      <c r="BU950" s="332"/>
      <c r="BV950" s="333"/>
      <c r="BW950" s="328"/>
      <c r="BX950" s="328"/>
      <c r="BY950" s="328"/>
      <c r="BZ950" s="328"/>
      <c r="CA950" s="328"/>
    </row>
    <row r="951" spans="1:79" ht="15.75" customHeight="1">
      <c r="A951" s="328"/>
      <c r="B951" s="328"/>
      <c r="C951" s="328"/>
      <c r="D951" s="328"/>
      <c r="E951" s="328"/>
      <c r="F951" s="328"/>
      <c r="G951" s="328"/>
      <c r="H951" s="328"/>
      <c r="I951" s="328"/>
      <c r="J951" s="328"/>
      <c r="K951" s="328"/>
      <c r="L951" s="328"/>
      <c r="M951" s="328"/>
      <c r="N951" s="328"/>
      <c r="O951" s="328"/>
      <c r="P951" s="328"/>
      <c r="Q951" s="328"/>
      <c r="R951" s="328"/>
      <c r="S951" s="328"/>
      <c r="T951" s="328"/>
      <c r="U951" s="328"/>
      <c r="V951" s="328"/>
      <c r="W951" s="328"/>
      <c r="X951" s="328"/>
      <c r="Y951" s="328"/>
      <c r="Z951" s="328"/>
      <c r="AA951" s="328"/>
      <c r="AB951" s="328"/>
      <c r="AC951" s="328"/>
      <c r="AD951" s="328"/>
      <c r="AE951" s="328"/>
      <c r="AF951" s="328"/>
      <c r="AG951" s="328"/>
      <c r="AH951" s="328"/>
      <c r="AI951" s="328"/>
      <c r="AJ951" s="328"/>
      <c r="AK951" s="328"/>
      <c r="AL951" s="328"/>
      <c r="AM951" s="328"/>
      <c r="AN951" s="328"/>
      <c r="AO951" s="328"/>
      <c r="AP951" s="328"/>
      <c r="AQ951" s="328"/>
      <c r="AR951" s="328"/>
      <c r="AS951" s="328"/>
      <c r="AT951" s="328"/>
      <c r="AU951" s="328"/>
      <c r="AV951" s="328"/>
      <c r="AW951" s="328"/>
      <c r="AX951" s="328"/>
      <c r="AY951" s="328"/>
      <c r="AZ951" s="328"/>
      <c r="BA951" s="328"/>
      <c r="BB951" s="328"/>
      <c r="BC951" s="328"/>
      <c r="BD951" s="328"/>
      <c r="BE951" s="328"/>
      <c r="BF951" s="328"/>
      <c r="BG951" s="328"/>
      <c r="BH951" s="328"/>
      <c r="BI951" s="328"/>
      <c r="BJ951" s="328"/>
      <c r="BK951" s="328"/>
      <c r="BL951" s="328"/>
      <c r="BM951" s="328"/>
      <c r="BN951" s="328"/>
      <c r="BO951" s="328"/>
      <c r="BP951" s="328"/>
      <c r="BQ951" s="328"/>
      <c r="BR951" s="328"/>
      <c r="BS951" s="328"/>
      <c r="BT951" s="328"/>
      <c r="BU951" s="332"/>
      <c r="BV951" s="333"/>
      <c r="BW951" s="328"/>
      <c r="BX951" s="328"/>
      <c r="BY951" s="328"/>
      <c r="BZ951" s="328"/>
      <c r="CA951" s="328"/>
    </row>
    <row r="952" spans="1:79" ht="15.75" customHeight="1">
      <c r="A952" s="328"/>
      <c r="B952" s="328"/>
      <c r="C952" s="328"/>
      <c r="D952" s="328"/>
      <c r="E952" s="328"/>
      <c r="F952" s="328"/>
      <c r="G952" s="328"/>
      <c r="H952" s="328"/>
      <c r="I952" s="328"/>
      <c r="J952" s="328"/>
      <c r="K952" s="328"/>
      <c r="L952" s="328"/>
      <c r="M952" s="328"/>
      <c r="N952" s="328"/>
      <c r="O952" s="328"/>
      <c r="P952" s="328"/>
      <c r="Q952" s="328"/>
      <c r="R952" s="328"/>
      <c r="S952" s="328"/>
      <c r="T952" s="328"/>
      <c r="U952" s="328"/>
      <c r="V952" s="328"/>
      <c r="W952" s="328"/>
      <c r="X952" s="328"/>
      <c r="Y952" s="328"/>
      <c r="Z952" s="328"/>
      <c r="AA952" s="328"/>
      <c r="AB952" s="328"/>
      <c r="AC952" s="328"/>
      <c r="AD952" s="328"/>
      <c r="AE952" s="328"/>
      <c r="AF952" s="328"/>
      <c r="AG952" s="328"/>
      <c r="AH952" s="328"/>
      <c r="AI952" s="328"/>
      <c r="AJ952" s="328"/>
      <c r="AK952" s="328"/>
      <c r="AL952" s="328"/>
      <c r="AM952" s="328"/>
      <c r="AN952" s="328"/>
      <c r="AO952" s="328"/>
      <c r="AP952" s="328"/>
      <c r="AQ952" s="328"/>
      <c r="AR952" s="328"/>
      <c r="AS952" s="328"/>
      <c r="AT952" s="328"/>
      <c r="AU952" s="328"/>
      <c r="AV952" s="328"/>
      <c r="AW952" s="328"/>
      <c r="AX952" s="328"/>
      <c r="AY952" s="328"/>
      <c r="AZ952" s="328"/>
      <c r="BA952" s="328"/>
      <c r="BB952" s="328"/>
      <c r="BC952" s="328"/>
      <c r="BD952" s="328"/>
      <c r="BE952" s="328"/>
      <c r="BF952" s="328"/>
      <c r="BG952" s="328"/>
      <c r="BH952" s="328"/>
      <c r="BI952" s="328"/>
      <c r="BJ952" s="328"/>
      <c r="BK952" s="328"/>
      <c r="BL952" s="328"/>
      <c r="BM952" s="328"/>
      <c r="BN952" s="328"/>
      <c r="BO952" s="328"/>
      <c r="BP952" s="328"/>
      <c r="BQ952" s="328"/>
      <c r="BR952" s="328"/>
      <c r="BS952" s="328"/>
      <c r="BT952" s="328"/>
      <c r="BU952" s="332"/>
      <c r="BV952" s="333"/>
      <c r="BW952" s="328"/>
      <c r="BX952" s="328"/>
      <c r="BY952" s="328"/>
      <c r="BZ952" s="328"/>
      <c r="CA952" s="328"/>
    </row>
    <row r="953" spans="1:79" ht="15.75" customHeight="1">
      <c r="A953" s="328"/>
      <c r="B953" s="328"/>
      <c r="C953" s="328"/>
      <c r="D953" s="328"/>
      <c r="E953" s="328"/>
      <c r="F953" s="328"/>
      <c r="G953" s="328"/>
      <c r="H953" s="328"/>
      <c r="I953" s="328"/>
      <c r="J953" s="328"/>
      <c r="K953" s="328"/>
      <c r="L953" s="328"/>
      <c r="M953" s="328"/>
      <c r="N953" s="328"/>
      <c r="O953" s="328"/>
      <c r="P953" s="328"/>
      <c r="Q953" s="328"/>
      <c r="R953" s="328"/>
      <c r="S953" s="328"/>
      <c r="T953" s="328"/>
      <c r="U953" s="328"/>
      <c r="V953" s="328"/>
      <c r="W953" s="328"/>
      <c r="X953" s="328"/>
      <c r="Y953" s="328"/>
      <c r="Z953" s="328"/>
      <c r="AA953" s="328"/>
      <c r="AB953" s="328"/>
      <c r="AC953" s="328"/>
      <c r="AD953" s="328"/>
      <c r="AE953" s="328"/>
      <c r="AF953" s="328"/>
      <c r="AG953" s="328"/>
      <c r="AH953" s="328"/>
      <c r="AI953" s="328"/>
      <c r="AJ953" s="328"/>
      <c r="AK953" s="328"/>
      <c r="AL953" s="328"/>
      <c r="AM953" s="328"/>
      <c r="AN953" s="328"/>
      <c r="AO953" s="328"/>
      <c r="AP953" s="328"/>
      <c r="AQ953" s="328"/>
      <c r="AR953" s="328"/>
      <c r="AS953" s="328"/>
      <c r="AT953" s="328"/>
      <c r="AU953" s="328"/>
      <c r="AV953" s="328"/>
      <c r="AW953" s="328"/>
      <c r="AX953" s="328"/>
      <c r="AY953" s="328"/>
      <c r="AZ953" s="328"/>
      <c r="BA953" s="328"/>
      <c r="BB953" s="328"/>
      <c r="BC953" s="328"/>
      <c r="BD953" s="328"/>
      <c r="BE953" s="328"/>
      <c r="BF953" s="328"/>
      <c r="BG953" s="328"/>
      <c r="BH953" s="328"/>
      <c r="BI953" s="328"/>
      <c r="BJ953" s="328"/>
      <c r="BK953" s="328"/>
      <c r="BL953" s="328"/>
      <c r="BM953" s="328"/>
      <c r="BN953" s="328"/>
      <c r="BO953" s="328"/>
      <c r="BP953" s="328"/>
      <c r="BQ953" s="328"/>
      <c r="BR953" s="328"/>
      <c r="BS953" s="328"/>
      <c r="BT953" s="328"/>
      <c r="BU953" s="332"/>
      <c r="BV953" s="333"/>
      <c r="BW953" s="328"/>
      <c r="BX953" s="328"/>
      <c r="BY953" s="328"/>
      <c r="BZ953" s="328"/>
      <c r="CA953" s="328"/>
    </row>
    <row r="954" spans="1:79" ht="15.75" customHeight="1">
      <c r="A954" s="328"/>
      <c r="B954" s="328"/>
      <c r="C954" s="328"/>
      <c r="D954" s="328"/>
      <c r="E954" s="328"/>
      <c r="F954" s="328"/>
      <c r="G954" s="328"/>
      <c r="H954" s="328"/>
      <c r="I954" s="328"/>
      <c r="J954" s="328"/>
      <c r="K954" s="328"/>
      <c r="L954" s="328"/>
      <c r="M954" s="328"/>
      <c r="N954" s="328"/>
      <c r="O954" s="328"/>
      <c r="P954" s="328"/>
      <c r="Q954" s="328"/>
      <c r="R954" s="328"/>
      <c r="S954" s="328"/>
      <c r="T954" s="328"/>
      <c r="U954" s="328"/>
      <c r="V954" s="328"/>
      <c r="W954" s="328"/>
      <c r="X954" s="328"/>
      <c r="Y954" s="328"/>
      <c r="Z954" s="328"/>
      <c r="AA954" s="328"/>
      <c r="AB954" s="328"/>
      <c r="AC954" s="328"/>
      <c r="AD954" s="328"/>
      <c r="AE954" s="328"/>
      <c r="AF954" s="328"/>
      <c r="AG954" s="328"/>
      <c r="AH954" s="328"/>
      <c r="AI954" s="328"/>
      <c r="AJ954" s="328"/>
      <c r="AK954" s="328"/>
      <c r="AL954" s="328"/>
      <c r="AM954" s="328"/>
      <c r="AN954" s="328"/>
      <c r="AO954" s="328"/>
      <c r="AP954" s="328"/>
      <c r="AQ954" s="328"/>
      <c r="AR954" s="328"/>
      <c r="AS954" s="328"/>
      <c r="AT954" s="328"/>
      <c r="AU954" s="328"/>
      <c r="AV954" s="328"/>
      <c r="AW954" s="328"/>
      <c r="AX954" s="328"/>
      <c r="AY954" s="328"/>
      <c r="AZ954" s="328"/>
      <c r="BA954" s="328"/>
      <c r="BB954" s="328"/>
      <c r="BC954" s="328"/>
      <c r="BD954" s="328"/>
      <c r="BE954" s="328"/>
      <c r="BF954" s="328"/>
      <c r="BG954" s="328"/>
      <c r="BH954" s="328"/>
      <c r="BI954" s="328"/>
      <c r="BJ954" s="328"/>
      <c r="BK954" s="328"/>
      <c r="BL954" s="328"/>
      <c r="BM954" s="328"/>
      <c r="BN954" s="328"/>
      <c r="BO954" s="328"/>
      <c r="BP954" s="328"/>
      <c r="BQ954" s="328"/>
      <c r="BR954" s="328"/>
      <c r="BS954" s="328"/>
      <c r="BT954" s="328"/>
      <c r="BU954" s="332"/>
      <c r="BV954" s="333"/>
      <c r="BW954" s="328"/>
      <c r="BX954" s="328"/>
      <c r="BY954" s="328"/>
      <c r="BZ954" s="328"/>
      <c r="CA954" s="328"/>
    </row>
    <row r="955" spans="1:79" ht="15.75" customHeight="1">
      <c r="A955" s="328"/>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c r="AA955" s="328"/>
      <c r="AB955" s="328"/>
      <c r="AC955" s="328"/>
      <c r="AD955" s="328"/>
      <c r="AE955" s="328"/>
      <c r="AF955" s="328"/>
      <c r="AG955" s="328"/>
      <c r="AH955" s="328"/>
      <c r="AI955" s="328"/>
      <c r="AJ955" s="328"/>
      <c r="AK955" s="328"/>
      <c r="AL955" s="328"/>
      <c r="AM955" s="328"/>
      <c r="AN955" s="328"/>
      <c r="AO955" s="328"/>
      <c r="AP955" s="328"/>
      <c r="AQ955" s="328"/>
      <c r="AR955" s="328"/>
      <c r="AS955" s="328"/>
      <c r="AT955" s="328"/>
      <c r="AU955" s="328"/>
      <c r="AV955" s="328"/>
      <c r="AW955" s="328"/>
      <c r="AX955" s="328"/>
      <c r="AY955" s="328"/>
      <c r="AZ955" s="328"/>
      <c r="BA955" s="328"/>
      <c r="BB955" s="328"/>
      <c r="BC955" s="328"/>
      <c r="BD955" s="328"/>
      <c r="BE955" s="328"/>
      <c r="BF955" s="328"/>
      <c r="BG955" s="328"/>
      <c r="BH955" s="328"/>
      <c r="BI955" s="328"/>
      <c r="BJ955" s="328"/>
      <c r="BK955" s="328"/>
      <c r="BL955" s="328"/>
      <c r="BM955" s="328"/>
      <c r="BN955" s="328"/>
      <c r="BO955" s="328"/>
      <c r="BP955" s="328"/>
      <c r="BQ955" s="328"/>
      <c r="BR955" s="328"/>
      <c r="BS955" s="328"/>
      <c r="BT955" s="328"/>
      <c r="BU955" s="332"/>
      <c r="BV955" s="333"/>
      <c r="BW955" s="328"/>
      <c r="BX955" s="328"/>
      <c r="BY955" s="328"/>
      <c r="BZ955" s="328"/>
      <c r="CA955" s="328"/>
    </row>
    <row r="956" spans="1:79" ht="15.75" customHeight="1">
      <c r="A956" s="328"/>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8"/>
      <c r="AD956" s="328"/>
      <c r="AE956" s="328"/>
      <c r="AF956" s="328"/>
      <c r="AG956" s="328"/>
      <c r="AH956" s="328"/>
      <c r="AI956" s="328"/>
      <c r="AJ956" s="328"/>
      <c r="AK956" s="328"/>
      <c r="AL956" s="328"/>
      <c r="AM956" s="328"/>
      <c r="AN956" s="328"/>
      <c r="AO956" s="328"/>
      <c r="AP956" s="328"/>
      <c r="AQ956" s="328"/>
      <c r="AR956" s="328"/>
      <c r="AS956" s="328"/>
      <c r="AT956" s="328"/>
      <c r="AU956" s="328"/>
      <c r="AV956" s="328"/>
      <c r="AW956" s="328"/>
      <c r="AX956" s="328"/>
      <c r="AY956" s="328"/>
      <c r="AZ956" s="328"/>
      <c r="BA956" s="328"/>
      <c r="BB956" s="328"/>
      <c r="BC956" s="328"/>
      <c r="BD956" s="328"/>
      <c r="BE956" s="328"/>
      <c r="BF956" s="328"/>
      <c r="BG956" s="328"/>
      <c r="BH956" s="328"/>
      <c r="BI956" s="328"/>
      <c r="BJ956" s="328"/>
      <c r="BK956" s="328"/>
      <c r="BL956" s="328"/>
      <c r="BM956" s="328"/>
      <c r="BN956" s="328"/>
      <c r="BO956" s="328"/>
      <c r="BP956" s="328"/>
      <c r="BQ956" s="328"/>
      <c r="BR956" s="328"/>
      <c r="BS956" s="328"/>
      <c r="BT956" s="328"/>
      <c r="BU956" s="332"/>
      <c r="BV956" s="333"/>
      <c r="BW956" s="328"/>
      <c r="BX956" s="328"/>
      <c r="BY956" s="328"/>
      <c r="BZ956" s="328"/>
      <c r="CA956" s="328"/>
    </row>
    <row r="957" spans="1:79" ht="15.75" customHeight="1">
      <c r="A957" s="328"/>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8"/>
      <c r="AD957" s="328"/>
      <c r="AE957" s="328"/>
      <c r="AF957" s="328"/>
      <c r="AG957" s="328"/>
      <c r="AH957" s="328"/>
      <c r="AI957" s="328"/>
      <c r="AJ957" s="328"/>
      <c r="AK957" s="328"/>
      <c r="AL957" s="328"/>
      <c r="AM957" s="328"/>
      <c r="AN957" s="328"/>
      <c r="AO957" s="328"/>
      <c r="AP957" s="328"/>
      <c r="AQ957" s="328"/>
      <c r="AR957" s="328"/>
      <c r="AS957" s="328"/>
      <c r="AT957" s="328"/>
      <c r="AU957" s="328"/>
      <c r="AV957" s="328"/>
      <c r="AW957" s="328"/>
      <c r="AX957" s="328"/>
      <c r="AY957" s="328"/>
      <c r="AZ957" s="328"/>
      <c r="BA957" s="328"/>
      <c r="BB957" s="328"/>
      <c r="BC957" s="328"/>
      <c r="BD957" s="328"/>
      <c r="BE957" s="328"/>
      <c r="BF957" s="328"/>
      <c r="BG957" s="328"/>
      <c r="BH957" s="328"/>
      <c r="BI957" s="328"/>
      <c r="BJ957" s="328"/>
      <c r="BK957" s="328"/>
      <c r="BL957" s="328"/>
      <c r="BM957" s="328"/>
      <c r="BN957" s="328"/>
      <c r="BO957" s="328"/>
      <c r="BP957" s="328"/>
      <c r="BQ957" s="328"/>
      <c r="BR957" s="328"/>
      <c r="BS957" s="328"/>
      <c r="BT957" s="328"/>
      <c r="BU957" s="332"/>
      <c r="BV957" s="333"/>
      <c r="BW957" s="328"/>
      <c r="BX957" s="328"/>
      <c r="BY957" s="328"/>
      <c r="BZ957" s="328"/>
      <c r="CA957" s="328"/>
    </row>
    <row r="958" spans="1:79" ht="15.75" customHeight="1">
      <c r="A958" s="328"/>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8"/>
      <c r="AD958" s="328"/>
      <c r="AE958" s="328"/>
      <c r="AF958" s="328"/>
      <c r="AG958" s="328"/>
      <c r="AH958" s="328"/>
      <c r="AI958" s="328"/>
      <c r="AJ958" s="328"/>
      <c r="AK958" s="328"/>
      <c r="AL958" s="328"/>
      <c r="AM958" s="328"/>
      <c r="AN958" s="328"/>
      <c r="AO958" s="328"/>
      <c r="AP958" s="328"/>
      <c r="AQ958" s="328"/>
      <c r="AR958" s="328"/>
      <c r="AS958" s="328"/>
      <c r="AT958" s="328"/>
      <c r="AU958" s="328"/>
      <c r="AV958" s="328"/>
      <c r="AW958" s="328"/>
      <c r="AX958" s="328"/>
      <c r="AY958" s="328"/>
      <c r="AZ958" s="328"/>
      <c r="BA958" s="328"/>
      <c r="BB958" s="328"/>
      <c r="BC958" s="328"/>
      <c r="BD958" s="328"/>
      <c r="BE958" s="328"/>
      <c r="BF958" s="328"/>
      <c r="BG958" s="328"/>
      <c r="BH958" s="328"/>
      <c r="BI958" s="328"/>
      <c r="BJ958" s="328"/>
      <c r="BK958" s="328"/>
      <c r="BL958" s="328"/>
      <c r="BM958" s="328"/>
      <c r="BN958" s="328"/>
      <c r="BO958" s="328"/>
      <c r="BP958" s="328"/>
      <c r="BQ958" s="328"/>
      <c r="BR958" s="328"/>
      <c r="BS958" s="328"/>
      <c r="BT958" s="328"/>
      <c r="BU958" s="332"/>
      <c r="BV958" s="333"/>
      <c r="BW958" s="328"/>
      <c r="BX958" s="328"/>
      <c r="BY958" s="328"/>
      <c r="BZ958" s="328"/>
      <c r="CA958" s="328"/>
    </row>
    <row r="959" spans="1:79" ht="15.75" customHeight="1">
      <c r="A959" s="328"/>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c r="AC959" s="328"/>
      <c r="AD959" s="328"/>
      <c r="AE959" s="328"/>
      <c r="AF959" s="328"/>
      <c r="AG959" s="328"/>
      <c r="AH959" s="328"/>
      <c r="AI959" s="328"/>
      <c r="AJ959" s="328"/>
      <c r="AK959" s="328"/>
      <c r="AL959" s="328"/>
      <c r="AM959" s="328"/>
      <c r="AN959" s="328"/>
      <c r="AO959" s="328"/>
      <c r="AP959" s="328"/>
      <c r="AQ959" s="328"/>
      <c r="AR959" s="328"/>
      <c r="AS959" s="328"/>
      <c r="AT959" s="328"/>
      <c r="AU959" s="328"/>
      <c r="AV959" s="328"/>
      <c r="AW959" s="328"/>
      <c r="AX959" s="328"/>
      <c r="AY959" s="328"/>
      <c r="AZ959" s="328"/>
      <c r="BA959" s="328"/>
      <c r="BB959" s="328"/>
      <c r="BC959" s="328"/>
      <c r="BD959" s="328"/>
      <c r="BE959" s="328"/>
      <c r="BF959" s="328"/>
      <c r="BG959" s="328"/>
      <c r="BH959" s="328"/>
      <c r="BI959" s="328"/>
      <c r="BJ959" s="328"/>
      <c r="BK959" s="328"/>
      <c r="BL959" s="328"/>
      <c r="BM959" s="328"/>
      <c r="BN959" s="328"/>
      <c r="BO959" s="328"/>
      <c r="BP959" s="328"/>
      <c r="BQ959" s="328"/>
      <c r="BR959" s="328"/>
      <c r="BS959" s="328"/>
      <c r="BT959" s="328"/>
      <c r="BU959" s="332"/>
      <c r="BV959" s="333"/>
      <c r="BW959" s="328"/>
      <c r="BX959" s="328"/>
      <c r="BY959" s="328"/>
      <c r="BZ959" s="328"/>
      <c r="CA959" s="328"/>
    </row>
    <row r="960" spans="1:79" ht="15.75" customHeight="1">
      <c r="A960" s="328"/>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c r="AA960" s="328"/>
      <c r="AB960" s="328"/>
      <c r="AC960" s="328"/>
      <c r="AD960" s="328"/>
      <c r="AE960" s="328"/>
      <c r="AF960" s="328"/>
      <c r="AG960" s="328"/>
      <c r="AH960" s="328"/>
      <c r="AI960" s="328"/>
      <c r="AJ960" s="328"/>
      <c r="AK960" s="328"/>
      <c r="AL960" s="328"/>
      <c r="AM960" s="328"/>
      <c r="AN960" s="328"/>
      <c r="AO960" s="328"/>
      <c r="AP960" s="328"/>
      <c r="AQ960" s="328"/>
      <c r="AR960" s="328"/>
      <c r="AS960" s="328"/>
      <c r="AT960" s="328"/>
      <c r="AU960" s="328"/>
      <c r="AV960" s="328"/>
      <c r="AW960" s="328"/>
      <c r="AX960" s="328"/>
      <c r="AY960" s="328"/>
      <c r="AZ960" s="328"/>
      <c r="BA960" s="328"/>
      <c r="BB960" s="328"/>
      <c r="BC960" s="328"/>
      <c r="BD960" s="328"/>
      <c r="BE960" s="328"/>
      <c r="BF960" s="328"/>
      <c r="BG960" s="328"/>
      <c r="BH960" s="328"/>
      <c r="BI960" s="328"/>
      <c r="BJ960" s="328"/>
      <c r="BK960" s="328"/>
      <c r="BL960" s="328"/>
      <c r="BM960" s="328"/>
      <c r="BN960" s="328"/>
      <c r="BO960" s="328"/>
      <c r="BP960" s="328"/>
      <c r="BQ960" s="328"/>
      <c r="BR960" s="328"/>
      <c r="BS960" s="328"/>
      <c r="BT960" s="328"/>
      <c r="BU960" s="332"/>
      <c r="BV960" s="333"/>
      <c r="BW960" s="328"/>
      <c r="BX960" s="328"/>
      <c r="BY960" s="328"/>
      <c r="BZ960" s="328"/>
      <c r="CA960" s="328"/>
    </row>
    <row r="961" spans="1:79" ht="15.75" customHeight="1">
      <c r="A961" s="328"/>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c r="AA961" s="328"/>
      <c r="AB961" s="328"/>
      <c r="AC961" s="328"/>
      <c r="AD961" s="328"/>
      <c r="AE961" s="328"/>
      <c r="AF961" s="328"/>
      <c r="AG961" s="328"/>
      <c r="AH961" s="328"/>
      <c r="AI961" s="328"/>
      <c r="AJ961" s="328"/>
      <c r="AK961" s="328"/>
      <c r="AL961" s="328"/>
      <c r="AM961" s="328"/>
      <c r="AN961" s="328"/>
      <c r="AO961" s="328"/>
      <c r="AP961" s="328"/>
      <c r="AQ961" s="328"/>
      <c r="AR961" s="328"/>
      <c r="AS961" s="328"/>
      <c r="AT961" s="328"/>
      <c r="AU961" s="328"/>
      <c r="AV961" s="328"/>
      <c r="AW961" s="328"/>
      <c r="AX961" s="328"/>
      <c r="AY961" s="328"/>
      <c r="AZ961" s="328"/>
      <c r="BA961" s="328"/>
      <c r="BB961" s="328"/>
      <c r="BC961" s="328"/>
      <c r="BD961" s="328"/>
      <c r="BE961" s="328"/>
      <c r="BF961" s="328"/>
      <c r="BG961" s="328"/>
      <c r="BH961" s="328"/>
      <c r="BI961" s="328"/>
      <c r="BJ961" s="328"/>
      <c r="BK961" s="328"/>
      <c r="BL961" s="328"/>
      <c r="BM961" s="328"/>
      <c r="BN961" s="328"/>
      <c r="BO961" s="328"/>
      <c r="BP961" s="328"/>
      <c r="BQ961" s="328"/>
      <c r="BR961" s="328"/>
      <c r="BS961" s="328"/>
      <c r="BT961" s="328"/>
      <c r="BU961" s="332"/>
      <c r="BV961" s="333"/>
      <c r="BW961" s="328"/>
      <c r="BX961" s="328"/>
      <c r="BY961" s="328"/>
      <c r="BZ961" s="328"/>
      <c r="CA961" s="328"/>
    </row>
    <row r="962" spans="1:79" ht="15.75" customHeight="1">
      <c r="A962" s="328"/>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c r="AA962" s="328"/>
      <c r="AB962" s="328"/>
      <c r="AC962" s="328"/>
      <c r="AD962" s="328"/>
      <c r="AE962" s="328"/>
      <c r="AF962" s="328"/>
      <c r="AG962" s="328"/>
      <c r="AH962" s="328"/>
      <c r="AI962" s="328"/>
      <c r="AJ962" s="328"/>
      <c r="AK962" s="328"/>
      <c r="AL962" s="328"/>
      <c r="AM962" s="328"/>
      <c r="AN962" s="328"/>
      <c r="AO962" s="328"/>
      <c r="AP962" s="328"/>
      <c r="AQ962" s="328"/>
      <c r="AR962" s="328"/>
      <c r="AS962" s="328"/>
      <c r="AT962" s="328"/>
      <c r="AU962" s="328"/>
      <c r="AV962" s="328"/>
      <c r="AW962" s="328"/>
      <c r="AX962" s="328"/>
      <c r="AY962" s="328"/>
      <c r="AZ962" s="328"/>
      <c r="BA962" s="328"/>
      <c r="BB962" s="328"/>
      <c r="BC962" s="328"/>
      <c r="BD962" s="328"/>
      <c r="BE962" s="328"/>
      <c r="BF962" s="328"/>
      <c r="BG962" s="328"/>
      <c r="BH962" s="328"/>
      <c r="BI962" s="328"/>
      <c r="BJ962" s="328"/>
      <c r="BK962" s="328"/>
      <c r="BL962" s="328"/>
      <c r="BM962" s="328"/>
      <c r="BN962" s="328"/>
      <c r="BO962" s="328"/>
      <c r="BP962" s="328"/>
      <c r="BQ962" s="328"/>
      <c r="BR962" s="328"/>
      <c r="BS962" s="328"/>
      <c r="BT962" s="328"/>
      <c r="BU962" s="332"/>
      <c r="BV962" s="333"/>
      <c r="BW962" s="328"/>
      <c r="BX962" s="328"/>
      <c r="BY962" s="328"/>
      <c r="BZ962" s="328"/>
      <c r="CA962" s="328"/>
    </row>
    <row r="963" spans="1:79" ht="15.75" customHeight="1">
      <c r="A963" s="328"/>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c r="AA963" s="328"/>
      <c r="AB963" s="328"/>
      <c r="AC963" s="328"/>
      <c r="AD963" s="328"/>
      <c r="AE963" s="328"/>
      <c r="AF963" s="328"/>
      <c r="AG963" s="328"/>
      <c r="AH963" s="328"/>
      <c r="AI963" s="328"/>
      <c r="AJ963" s="328"/>
      <c r="AK963" s="328"/>
      <c r="AL963" s="328"/>
      <c r="AM963" s="328"/>
      <c r="AN963" s="328"/>
      <c r="AO963" s="328"/>
      <c r="AP963" s="328"/>
      <c r="AQ963" s="328"/>
      <c r="AR963" s="328"/>
      <c r="AS963" s="328"/>
      <c r="AT963" s="328"/>
      <c r="AU963" s="328"/>
      <c r="AV963" s="328"/>
      <c r="AW963" s="328"/>
      <c r="AX963" s="328"/>
      <c r="AY963" s="328"/>
      <c r="AZ963" s="328"/>
      <c r="BA963" s="328"/>
      <c r="BB963" s="328"/>
      <c r="BC963" s="328"/>
      <c r="BD963" s="328"/>
      <c r="BE963" s="328"/>
      <c r="BF963" s="328"/>
      <c r="BG963" s="328"/>
      <c r="BH963" s="328"/>
      <c r="BI963" s="328"/>
      <c r="BJ963" s="328"/>
      <c r="BK963" s="328"/>
      <c r="BL963" s="328"/>
      <c r="BM963" s="328"/>
      <c r="BN963" s="328"/>
      <c r="BO963" s="328"/>
      <c r="BP963" s="328"/>
      <c r="BQ963" s="328"/>
      <c r="BR963" s="328"/>
      <c r="BS963" s="328"/>
      <c r="BT963" s="328"/>
      <c r="BU963" s="332"/>
      <c r="BV963" s="333"/>
      <c r="BW963" s="328"/>
      <c r="BX963" s="328"/>
      <c r="BY963" s="328"/>
      <c r="BZ963" s="328"/>
      <c r="CA963" s="328"/>
    </row>
    <row r="964" spans="1:79" ht="15.75" customHeight="1">
      <c r="A964" s="328"/>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c r="AA964" s="328"/>
      <c r="AB964" s="328"/>
      <c r="AC964" s="328"/>
      <c r="AD964" s="328"/>
      <c r="AE964" s="328"/>
      <c r="AF964" s="328"/>
      <c r="AG964" s="328"/>
      <c r="AH964" s="328"/>
      <c r="AI964" s="328"/>
      <c r="AJ964" s="328"/>
      <c r="AK964" s="328"/>
      <c r="AL964" s="328"/>
      <c r="AM964" s="328"/>
      <c r="AN964" s="328"/>
      <c r="AO964" s="328"/>
      <c r="AP964" s="328"/>
      <c r="AQ964" s="328"/>
      <c r="AR964" s="328"/>
      <c r="AS964" s="328"/>
      <c r="AT964" s="328"/>
      <c r="AU964" s="328"/>
      <c r="AV964" s="328"/>
      <c r="AW964" s="328"/>
      <c r="AX964" s="328"/>
      <c r="AY964" s="328"/>
      <c r="AZ964" s="328"/>
      <c r="BA964" s="328"/>
      <c r="BB964" s="328"/>
      <c r="BC964" s="328"/>
      <c r="BD964" s="328"/>
      <c r="BE964" s="328"/>
      <c r="BF964" s="328"/>
      <c r="BG964" s="328"/>
      <c r="BH964" s="328"/>
      <c r="BI964" s="328"/>
      <c r="BJ964" s="328"/>
      <c r="BK964" s="328"/>
      <c r="BL964" s="328"/>
      <c r="BM964" s="328"/>
      <c r="BN964" s="328"/>
      <c r="BO964" s="328"/>
      <c r="BP964" s="328"/>
      <c r="BQ964" s="328"/>
      <c r="BR964" s="328"/>
      <c r="BS964" s="328"/>
      <c r="BT964" s="328"/>
      <c r="BU964" s="332"/>
      <c r="BV964" s="333"/>
      <c r="BW964" s="328"/>
      <c r="BX964" s="328"/>
      <c r="BY964" s="328"/>
      <c r="BZ964" s="328"/>
      <c r="CA964" s="328"/>
    </row>
    <row r="965" spans="1:79" ht="15.75" customHeight="1">
      <c r="A965" s="328"/>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8"/>
      <c r="AD965" s="328"/>
      <c r="AE965" s="328"/>
      <c r="AF965" s="328"/>
      <c r="AG965" s="328"/>
      <c r="AH965" s="328"/>
      <c r="AI965" s="328"/>
      <c r="AJ965" s="328"/>
      <c r="AK965" s="328"/>
      <c r="AL965" s="328"/>
      <c r="AM965" s="328"/>
      <c r="AN965" s="328"/>
      <c r="AO965" s="328"/>
      <c r="AP965" s="328"/>
      <c r="AQ965" s="328"/>
      <c r="AR965" s="328"/>
      <c r="AS965" s="328"/>
      <c r="AT965" s="328"/>
      <c r="AU965" s="328"/>
      <c r="AV965" s="328"/>
      <c r="AW965" s="328"/>
      <c r="AX965" s="328"/>
      <c r="AY965" s="328"/>
      <c r="AZ965" s="328"/>
      <c r="BA965" s="328"/>
      <c r="BB965" s="328"/>
      <c r="BC965" s="328"/>
      <c r="BD965" s="328"/>
      <c r="BE965" s="328"/>
      <c r="BF965" s="328"/>
      <c r="BG965" s="328"/>
      <c r="BH965" s="328"/>
      <c r="BI965" s="328"/>
      <c r="BJ965" s="328"/>
      <c r="BK965" s="328"/>
      <c r="BL965" s="328"/>
      <c r="BM965" s="328"/>
      <c r="BN965" s="328"/>
      <c r="BO965" s="328"/>
      <c r="BP965" s="328"/>
      <c r="BQ965" s="328"/>
      <c r="BR965" s="328"/>
      <c r="BS965" s="328"/>
      <c r="BT965" s="328"/>
      <c r="BU965" s="332"/>
      <c r="BV965" s="333"/>
      <c r="BW965" s="328"/>
      <c r="BX965" s="328"/>
      <c r="BY965" s="328"/>
      <c r="BZ965" s="328"/>
      <c r="CA965" s="328"/>
    </row>
    <row r="966" spans="1:79" ht="15.75" customHeight="1">
      <c r="A966" s="328"/>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c r="AA966" s="328"/>
      <c r="AB966" s="328"/>
      <c r="AC966" s="328"/>
      <c r="AD966" s="328"/>
      <c r="AE966" s="328"/>
      <c r="AF966" s="328"/>
      <c r="AG966" s="328"/>
      <c r="AH966" s="328"/>
      <c r="AI966" s="328"/>
      <c r="AJ966" s="328"/>
      <c r="AK966" s="328"/>
      <c r="AL966" s="328"/>
      <c r="AM966" s="328"/>
      <c r="AN966" s="328"/>
      <c r="AO966" s="328"/>
      <c r="AP966" s="328"/>
      <c r="AQ966" s="328"/>
      <c r="AR966" s="328"/>
      <c r="AS966" s="328"/>
      <c r="AT966" s="328"/>
      <c r="AU966" s="328"/>
      <c r="AV966" s="328"/>
      <c r="AW966" s="328"/>
      <c r="AX966" s="328"/>
      <c r="AY966" s="328"/>
      <c r="AZ966" s="328"/>
      <c r="BA966" s="328"/>
      <c r="BB966" s="328"/>
      <c r="BC966" s="328"/>
      <c r="BD966" s="328"/>
      <c r="BE966" s="328"/>
      <c r="BF966" s="328"/>
      <c r="BG966" s="328"/>
      <c r="BH966" s="328"/>
      <c r="BI966" s="328"/>
      <c r="BJ966" s="328"/>
      <c r="BK966" s="328"/>
      <c r="BL966" s="328"/>
      <c r="BM966" s="328"/>
      <c r="BN966" s="328"/>
      <c r="BO966" s="328"/>
      <c r="BP966" s="328"/>
      <c r="BQ966" s="328"/>
      <c r="BR966" s="328"/>
      <c r="BS966" s="328"/>
      <c r="BT966" s="328"/>
      <c r="BU966" s="332"/>
      <c r="BV966" s="333"/>
      <c r="BW966" s="328"/>
      <c r="BX966" s="328"/>
      <c r="BY966" s="328"/>
      <c r="BZ966" s="328"/>
      <c r="CA966" s="328"/>
    </row>
    <row r="967" spans="1:79" ht="15.75" customHeight="1">
      <c r="A967" s="328"/>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8"/>
      <c r="AD967" s="328"/>
      <c r="AE967" s="328"/>
      <c r="AF967" s="328"/>
      <c r="AG967" s="328"/>
      <c r="AH967" s="328"/>
      <c r="AI967" s="328"/>
      <c r="AJ967" s="328"/>
      <c r="AK967" s="328"/>
      <c r="AL967" s="328"/>
      <c r="AM967" s="328"/>
      <c r="AN967" s="328"/>
      <c r="AO967" s="328"/>
      <c r="AP967" s="328"/>
      <c r="AQ967" s="328"/>
      <c r="AR967" s="328"/>
      <c r="AS967" s="328"/>
      <c r="AT967" s="328"/>
      <c r="AU967" s="328"/>
      <c r="AV967" s="328"/>
      <c r="AW967" s="328"/>
      <c r="AX967" s="328"/>
      <c r="AY967" s="328"/>
      <c r="AZ967" s="328"/>
      <c r="BA967" s="328"/>
      <c r="BB967" s="328"/>
      <c r="BC967" s="328"/>
      <c r="BD967" s="328"/>
      <c r="BE967" s="328"/>
      <c r="BF967" s="328"/>
      <c r="BG967" s="328"/>
      <c r="BH967" s="328"/>
      <c r="BI967" s="328"/>
      <c r="BJ967" s="328"/>
      <c r="BK967" s="328"/>
      <c r="BL967" s="328"/>
      <c r="BM967" s="328"/>
      <c r="BN967" s="328"/>
      <c r="BO967" s="328"/>
      <c r="BP967" s="328"/>
      <c r="BQ967" s="328"/>
      <c r="BR967" s="328"/>
      <c r="BS967" s="328"/>
      <c r="BT967" s="328"/>
      <c r="BU967" s="332"/>
      <c r="BV967" s="333"/>
      <c r="BW967" s="328"/>
      <c r="BX967" s="328"/>
      <c r="BY967" s="328"/>
      <c r="BZ967" s="328"/>
      <c r="CA967" s="328"/>
    </row>
    <row r="968" spans="1:79" ht="15.75" customHeight="1">
      <c r="A968" s="328"/>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8"/>
      <c r="AD968" s="328"/>
      <c r="AE968" s="328"/>
      <c r="AF968" s="328"/>
      <c r="AG968" s="328"/>
      <c r="AH968" s="328"/>
      <c r="AI968" s="328"/>
      <c r="AJ968" s="328"/>
      <c r="AK968" s="328"/>
      <c r="AL968" s="328"/>
      <c r="AM968" s="328"/>
      <c r="AN968" s="328"/>
      <c r="AO968" s="328"/>
      <c r="AP968" s="328"/>
      <c r="AQ968" s="328"/>
      <c r="AR968" s="328"/>
      <c r="AS968" s="328"/>
      <c r="AT968" s="328"/>
      <c r="AU968" s="328"/>
      <c r="AV968" s="328"/>
      <c r="AW968" s="328"/>
      <c r="AX968" s="328"/>
      <c r="AY968" s="328"/>
      <c r="AZ968" s="328"/>
      <c r="BA968" s="328"/>
      <c r="BB968" s="328"/>
      <c r="BC968" s="328"/>
      <c r="BD968" s="328"/>
      <c r="BE968" s="328"/>
      <c r="BF968" s="328"/>
      <c r="BG968" s="328"/>
      <c r="BH968" s="328"/>
      <c r="BI968" s="328"/>
      <c r="BJ968" s="328"/>
      <c r="BK968" s="328"/>
      <c r="BL968" s="328"/>
      <c r="BM968" s="328"/>
      <c r="BN968" s="328"/>
      <c r="BO968" s="328"/>
      <c r="BP968" s="328"/>
      <c r="BQ968" s="328"/>
      <c r="BR968" s="328"/>
      <c r="BS968" s="328"/>
      <c r="BT968" s="328"/>
      <c r="BU968" s="332"/>
      <c r="BV968" s="333"/>
      <c r="BW968" s="328"/>
      <c r="BX968" s="328"/>
      <c r="BY968" s="328"/>
      <c r="BZ968" s="328"/>
      <c r="CA968" s="328"/>
    </row>
    <row r="969" spans="1:79" ht="15.75" customHeight="1">
      <c r="A969" s="328"/>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8"/>
      <c r="AD969" s="328"/>
      <c r="AE969" s="328"/>
      <c r="AF969" s="328"/>
      <c r="AG969" s="328"/>
      <c r="AH969" s="328"/>
      <c r="AI969" s="328"/>
      <c r="AJ969" s="328"/>
      <c r="AK969" s="328"/>
      <c r="AL969" s="328"/>
      <c r="AM969" s="328"/>
      <c r="AN969" s="328"/>
      <c r="AO969" s="328"/>
      <c r="AP969" s="328"/>
      <c r="AQ969" s="328"/>
      <c r="AR969" s="328"/>
      <c r="AS969" s="328"/>
      <c r="AT969" s="328"/>
      <c r="AU969" s="328"/>
      <c r="AV969" s="328"/>
      <c r="AW969" s="328"/>
      <c r="AX969" s="328"/>
      <c r="AY969" s="328"/>
      <c r="AZ969" s="328"/>
      <c r="BA969" s="328"/>
      <c r="BB969" s="328"/>
      <c r="BC969" s="328"/>
      <c r="BD969" s="328"/>
      <c r="BE969" s="328"/>
      <c r="BF969" s="328"/>
      <c r="BG969" s="328"/>
      <c r="BH969" s="328"/>
      <c r="BI969" s="328"/>
      <c r="BJ969" s="328"/>
      <c r="BK969" s="328"/>
      <c r="BL969" s="328"/>
      <c r="BM969" s="328"/>
      <c r="BN969" s="328"/>
      <c r="BO969" s="328"/>
      <c r="BP969" s="328"/>
      <c r="BQ969" s="328"/>
      <c r="BR969" s="328"/>
      <c r="BS969" s="328"/>
      <c r="BT969" s="328"/>
      <c r="BU969" s="332"/>
      <c r="BV969" s="333"/>
      <c r="BW969" s="328"/>
      <c r="BX969" s="328"/>
      <c r="BY969" s="328"/>
      <c r="BZ969" s="328"/>
      <c r="CA969" s="328"/>
    </row>
    <row r="970" spans="1:79" ht="15.75" customHeight="1">
      <c r="A970" s="328"/>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c r="AA970" s="328"/>
      <c r="AB970" s="328"/>
      <c r="AC970" s="328"/>
      <c r="AD970" s="328"/>
      <c r="AE970" s="328"/>
      <c r="AF970" s="328"/>
      <c r="AG970" s="328"/>
      <c r="AH970" s="328"/>
      <c r="AI970" s="328"/>
      <c r="AJ970" s="328"/>
      <c r="AK970" s="328"/>
      <c r="AL970" s="328"/>
      <c r="AM970" s="328"/>
      <c r="AN970" s="328"/>
      <c r="AO970" s="328"/>
      <c r="AP970" s="328"/>
      <c r="AQ970" s="328"/>
      <c r="AR970" s="328"/>
      <c r="AS970" s="328"/>
      <c r="AT970" s="328"/>
      <c r="AU970" s="328"/>
      <c r="AV970" s="328"/>
      <c r="AW970" s="328"/>
      <c r="AX970" s="328"/>
      <c r="AY970" s="328"/>
      <c r="AZ970" s="328"/>
      <c r="BA970" s="328"/>
      <c r="BB970" s="328"/>
      <c r="BC970" s="328"/>
      <c r="BD970" s="328"/>
      <c r="BE970" s="328"/>
      <c r="BF970" s="328"/>
      <c r="BG970" s="328"/>
      <c r="BH970" s="328"/>
      <c r="BI970" s="328"/>
      <c r="BJ970" s="328"/>
      <c r="BK970" s="328"/>
      <c r="BL970" s="328"/>
      <c r="BM970" s="328"/>
      <c r="BN970" s="328"/>
      <c r="BO970" s="328"/>
      <c r="BP970" s="328"/>
      <c r="BQ970" s="328"/>
      <c r="BR970" s="328"/>
      <c r="BS970" s="328"/>
      <c r="BT970" s="328"/>
      <c r="BU970" s="332"/>
      <c r="BV970" s="333"/>
      <c r="BW970" s="328"/>
      <c r="BX970" s="328"/>
      <c r="BY970" s="328"/>
      <c r="BZ970" s="328"/>
      <c r="CA970" s="328"/>
    </row>
    <row r="971" spans="1:79" ht="15.75" customHeight="1">
      <c r="A971" s="328"/>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c r="AA971" s="328"/>
      <c r="AB971" s="328"/>
      <c r="AC971" s="328"/>
      <c r="AD971" s="328"/>
      <c r="AE971" s="328"/>
      <c r="AF971" s="328"/>
      <c r="AG971" s="328"/>
      <c r="AH971" s="328"/>
      <c r="AI971" s="328"/>
      <c r="AJ971" s="328"/>
      <c r="AK971" s="328"/>
      <c r="AL971" s="328"/>
      <c r="AM971" s="328"/>
      <c r="AN971" s="328"/>
      <c r="AO971" s="328"/>
      <c r="AP971" s="328"/>
      <c r="AQ971" s="328"/>
      <c r="AR971" s="328"/>
      <c r="AS971" s="328"/>
      <c r="AT971" s="328"/>
      <c r="AU971" s="328"/>
      <c r="AV971" s="328"/>
      <c r="AW971" s="328"/>
      <c r="AX971" s="328"/>
      <c r="AY971" s="328"/>
      <c r="AZ971" s="328"/>
      <c r="BA971" s="328"/>
      <c r="BB971" s="328"/>
      <c r="BC971" s="328"/>
      <c r="BD971" s="328"/>
      <c r="BE971" s="328"/>
      <c r="BF971" s="328"/>
      <c r="BG971" s="328"/>
      <c r="BH971" s="328"/>
      <c r="BI971" s="328"/>
      <c r="BJ971" s="328"/>
      <c r="BK971" s="328"/>
      <c r="BL971" s="328"/>
      <c r="BM971" s="328"/>
      <c r="BN971" s="328"/>
      <c r="BO971" s="328"/>
      <c r="BP971" s="328"/>
      <c r="BQ971" s="328"/>
      <c r="BR971" s="328"/>
      <c r="BS971" s="328"/>
      <c r="BT971" s="328"/>
      <c r="BU971" s="332"/>
      <c r="BV971" s="333"/>
      <c r="BW971" s="328"/>
      <c r="BX971" s="328"/>
      <c r="BY971" s="328"/>
      <c r="BZ971" s="328"/>
      <c r="CA971" s="328"/>
    </row>
    <row r="972" spans="1:79" ht="15.75" customHeight="1">
      <c r="A972" s="328"/>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c r="AA972" s="328"/>
      <c r="AB972" s="328"/>
      <c r="AC972" s="328"/>
      <c r="AD972" s="328"/>
      <c r="AE972" s="328"/>
      <c r="AF972" s="328"/>
      <c r="AG972" s="328"/>
      <c r="AH972" s="328"/>
      <c r="AI972" s="328"/>
      <c r="AJ972" s="328"/>
      <c r="AK972" s="328"/>
      <c r="AL972" s="328"/>
      <c r="AM972" s="328"/>
      <c r="AN972" s="328"/>
      <c r="AO972" s="328"/>
      <c r="AP972" s="328"/>
      <c r="AQ972" s="328"/>
      <c r="AR972" s="328"/>
      <c r="AS972" s="328"/>
      <c r="AT972" s="328"/>
      <c r="AU972" s="328"/>
      <c r="AV972" s="328"/>
      <c r="AW972" s="328"/>
      <c r="AX972" s="328"/>
      <c r="AY972" s="328"/>
      <c r="AZ972" s="328"/>
      <c r="BA972" s="328"/>
      <c r="BB972" s="328"/>
      <c r="BC972" s="328"/>
      <c r="BD972" s="328"/>
      <c r="BE972" s="328"/>
      <c r="BF972" s="328"/>
      <c r="BG972" s="328"/>
      <c r="BH972" s="328"/>
      <c r="BI972" s="328"/>
      <c r="BJ972" s="328"/>
      <c r="BK972" s="328"/>
      <c r="BL972" s="328"/>
      <c r="BM972" s="328"/>
      <c r="BN972" s="328"/>
      <c r="BO972" s="328"/>
      <c r="BP972" s="328"/>
      <c r="BQ972" s="328"/>
      <c r="BR972" s="328"/>
      <c r="BS972" s="328"/>
      <c r="BT972" s="328"/>
      <c r="BU972" s="332"/>
      <c r="BV972" s="333"/>
      <c r="BW972" s="328"/>
      <c r="BX972" s="328"/>
      <c r="BY972" s="328"/>
      <c r="BZ972" s="328"/>
      <c r="CA972" s="328"/>
    </row>
    <row r="973" spans="1:79" ht="15.75" customHeight="1">
      <c r="A973" s="328"/>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c r="AA973" s="328"/>
      <c r="AB973" s="328"/>
      <c r="AC973" s="328"/>
      <c r="AD973" s="328"/>
      <c r="AE973" s="328"/>
      <c r="AF973" s="328"/>
      <c r="AG973" s="328"/>
      <c r="AH973" s="328"/>
      <c r="AI973" s="328"/>
      <c r="AJ973" s="328"/>
      <c r="AK973" s="328"/>
      <c r="AL973" s="328"/>
      <c r="AM973" s="328"/>
      <c r="AN973" s="328"/>
      <c r="AO973" s="328"/>
      <c r="AP973" s="328"/>
      <c r="AQ973" s="328"/>
      <c r="AR973" s="328"/>
      <c r="AS973" s="328"/>
      <c r="AT973" s="328"/>
      <c r="AU973" s="328"/>
      <c r="AV973" s="328"/>
      <c r="AW973" s="328"/>
      <c r="AX973" s="328"/>
      <c r="AY973" s="328"/>
      <c r="AZ973" s="328"/>
      <c r="BA973" s="328"/>
      <c r="BB973" s="328"/>
      <c r="BC973" s="328"/>
      <c r="BD973" s="328"/>
      <c r="BE973" s="328"/>
      <c r="BF973" s="328"/>
      <c r="BG973" s="328"/>
      <c r="BH973" s="328"/>
      <c r="BI973" s="328"/>
      <c r="BJ973" s="328"/>
      <c r="BK973" s="328"/>
      <c r="BL973" s="328"/>
      <c r="BM973" s="328"/>
      <c r="BN973" s="328"/>
      <c r="BO973" s="328"/>
      <c r="BP973" s="328"/>
      <c r="BQ973" s="328"/>
      <c r="BR973" s="328"/>
      <c r="BS973" s="328"/>
      <c r="BT973" s="328"/>
      <c r="BU973" s="332"/>
      <c r="BV973" s="333"/>
      <c r="BW973" s="328"/>
      <c r="BX973" s="328"/>
      <c r="BY973" s="328"/>
      <c r="BZ973" s="328"/>
      <c r="CA973" s="328"/>
    </row>
    <row r="974" spans="1:79" ht="15.75" customHeight="1">
      <c r="A974" s="328"/>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8"/>
      <c r="AD974" s="328"/>
      <c r="AE974" s="328"/>
      <c r="AF974" s="328"/>
      <c r="AG974" s="328"/>
      <c r="AH974" s="328"/>
      <c r="AI974" s="328"/>
      <c r="AJ974" s="328"/>
      <c r="AK974" s="328"/>
      <c r="AL974" s="328"/>
      <c r="AM974" s="328"/>
      <c r="AN974" s="328"/>
      <c r="AO974" s="328"/>
      <c r="AP974" s="328"/>
      <c r="AQ974" s="328"/>
      <c r="AR974" s="328"/>
      <c r="AS974" s="328"/>
      <c r="AT974" s="328"/>
      <c r="AU974" s="328"/>
      <c r="AV974" s="328"/>
      <c r="AW974" s="328"/>
      <c r="AX974" s="328"/>
      <c r="AY974" s="328"/>
      <c r="AZ974" s="328"/>
      <c r="BA974" s="328"/>
      <c r="BB974" s="328"/>
      <c r="BC974" s="328"/>
      <c r="BD974" s="328"/>
      <c r="BE974" s="328"/>
      <c r="BF974" s="328"/>
      <c r="BG974" s="328"/>
      <c r="BH974" s="328"/>
      <c r="BI974" s="328"/>
      <c r="BJ974" s="328"/>
      <c r="BK974" s="328"/>
      <c r="BL974" s="328"/>
      <c r="BM974" s="328"/>
      <c r="BN974" s="328"/>
      <c r="BO974" s="328"/>
      <c r="BP974" s="328"/>
      <c r="BQ974" s="328"/>
      <c r="BR974" s="328"/>
      <c r="BS974" s="328"/>
      <c r="BT974" s="328"/>
      <c r="BU974" s="332"/>
      <c r="BV974" s="333"/>
      <c r="BW974" s="328"/>
      <c r="BX974" s="328"/>
      <c r="BY974" s="328"/>
      <c r="BZ974" s="328"/>
      <c r="CA974" s="328"/>
    </row>
    <row r="975" spans="1:79" ht="15.75" customHeight="1">
      <c r="A975" s="328"/>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c r="AA975" s="328"/>
      <c r="AB975" s="328"/>
      <c r="AC975" s="328"/>
      <c r="AD975" s="328"/>
      <c r="AE975" s="328"/>
      <c r="AF975" s="328"/>
      <c r="AG975" s="328"/>
      <c r="AH975" s="328"/>
      <c r="AI975" s="328"/>
      <c r="AJ975" s="328"/>
      <c r="AK975" s="328"/>
      <c r="AL975" s="328"/>
      <c r="AM975" s="328"/>
      <c r="AN975" s="328"/>
      <c r="AO975" s="328"/>
      <c r="AP975" s="328"/>
      <c r="AQ975" s="328"/>
      <c r="AR975" s="328"/>
      <c r="AS975" s="328"/>
      <c r="AT975" s="328"/>
      <c r="AU975" s="328"/>
      <c r="AV975" s="328"/>
      <c r="AW975" s="328"/>
      <c r="AX975" s="328"/>
      <c r="AY975" s="328"/>
      <c r="AZ975" s="328"/>
      <c r="BA975" s="328"/>
      <c r="BB975" s="328"/>
      <c r="BC975" s="328"/>
      <c r="BD975" s="328"/>
      <c r="BE975" s="328"/>
      <c r="BF975" s="328"/>
      <c r="BG975" s="328"/>
      <c r="BH975" s="328"/>
      <c r="BI975" s="328"/>
      <c r="BJ975" s="328"/>
      <c r="BK975" s="328"/>
      <c r="BL975" s="328"/>
      <c r="BM975" s="328"/>
      <c r="BN975" s="328"/>
      <c r="BO975" s="328"/>
      <c r="BP975" s="328"/>
      <c r="BQ975" s="328"/>
      <c r="BR975" s="328"/>
      <c r="BS975" s="328"/>
      <c r="BT975" s="328"/>
      <c r="BU975" s="332"/>
      <c r="BV975" s="333"/>
      <c r="BW975" s="328"/>
      <c r="BX975" s="328"/>
      <c r="BY975" s="328"/>
      <c r="BZ975" s="328"/>
      <c r="CA975" s="328"/>
    </row>
    <row r="976" spans="1:79" ht="15.75" customHeight="1">
      <c r="A976" s="328"/>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c r="AA976" s="328"/>
      <c r="AB976" s="328"/>
      <c r="AC976" s="328"/>
      <c r="AD976" s="328"/>
      <c r="AE976" s="328"/>
      <c r="AF976" s="328"/>
      <c r="AG976" s="328"/>
      <c r="AH976" s="328"/>
      <c r="AI976" s="328"/>
      <c r="AJ976" s="328"/>
      <c r="AK976" s="328"/>
      <c r="AL976" s="328"/>
      <c r="AM976" s="328"/>
      <c r="AN976" s="328"/>
      <c r="AO976" s="328"/>
      <c r="AP976" s="328"/>
      <c r="AQ976" s="328"/>
      <c r="AR976" s="328"/>
      <c r="AS976" s="328"/>
      <c r="AT976" s="328"/>
      <c r="AU976" s="328"/>
      <c r="AV976" s="328"/>
      <c r="AW976" s="328"/>
      <c r="AX976" s="328"/>
      <c r="AY976" s="328"/>
      <c r="AZ976" s="328"/>
      <c r="BA976" s="328"/>
      <c r="BB976" s="328"/>
      <c r="BC976" s="328"/>
      <c r="BD976" s="328"/>
      <c r="BE976" s="328"/>
      <c r="BF976" s="328"/>
      <c r="BG976" s="328"/>
      <c r="BH976" s="328"/>
      <c r="BI976" s="328"/>
      <c r="BJ976" s="328"/>
      <c r="BK976" s="328"/>
      <c r="BL976" s="328"/>
      <c r="BM976" s="328"/>
      <c r="BN976" s="328"/>
      <c r="BO976" s="328"/>
      <c r="BP976" s="328"/>
      <c r="BQ976" s="328"/>
      <c r="BR976" s="328"/>
      <c r="BS976" s="328"/>
      <c r="BT976" s="328"/>
      <c r="BU976" s="332"/>
      <c r="BV976" s="333"/>
      <c r="BW976" s="328"/>
      <c r="BX976" s="328"/>
      <c r="BY976" s="328"/>
      <c r="BZ976" s="328"/>
      <c r="CA976" s="328"/>
    </row>
    <row r="977" spans="1:79" ht="15.75" customHeight="1">
      <c r="A977" s="328"/>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c r="AA977" s="328"/>
      <c r="AB977" s="328"/>
      <c r="AC977" s="328"/>
      <c r="AD977" s="328"/>
      <c r="AE977" s="328"/>
      <c r="AF977" s="328"/>
      <c r="AG977" s="328"/>
      <c r="AH977" s="328"/>
      <c r="AI977" s="328"/>
      <c r="AJ977" s="328"/>
      <c r="AK977" s="328"/>
      <c r="AL977" s="328"/>
      <c r="AM977" s="328"/>
      <c r="AN977" s="328"/>
      <c r="AO977" s="328"/>
      <c r="AP977" s="328"/>
      <c r="AQ977" s="328"/>
      <c r="AR977" s="328"/>
      <c r="AS977" s="328"/>
      <c r="AT977" s="328"/>
      <c r="AU977" s="328"/>
      <c r="AV977" s="328"/>
      <c r="AW977" s="328"/>
      <c r="AX977" s="328"/>
      <c r="AY977" s="328"/>
      <c r="AZ977" s="328"/>
      <c r="BA977" s="328"/>
      <c r="BB977" s="328"/>
      <c r="BC977" s="328"/>
      <c r="BD977" s="328"/>
      <c r="BE977" s="328"/>
      <c r="BF977" s="328"/>
      <c r="BG977" s="328"/>
      <c r="BH977" s="328"/>
      <c r="BI977" s="328"/>
      <c r="BJ977" s="328"/>
      <c r="BK977" s="328"/>
      <c r="BL977" s="328"/>
      <c r="BM977" s="328"/>
      <c r="BN977" s="328"/>
      <c r="BO977" s="328"/>
      <c r="BP977" s="328"/>
      <c r="BQ977" s="328"/>
      <c r="BR977" s="328"/>
      <c r="BS977" s="328"/>
      <c r="BT977" s="328"/>
      <c r="BU977" s="332"/>
      <c r="BV977" s="333"/>
      <c r="BW977" s="328"/>
      <c r="BX977" s="328"/>
      <c r="BY977" s="328"/>
      <c r="BZ977" s="328"/>
      <c r="CA977" s="328"/>
    </row>
    <row r="978" spans="1:79" ht="15.75" customHeight="1">
      <c r="A978" s="328"/>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8"/>
      <c r="AD978" s="328"/>
      <c r="AE978" s="328"/>
      <c r="AF978" s="328"/>
      <c r="AG978" s="328"/>
      <c r="AH978" s="328"/>
      <c r="AI978" s="328"/>
      <c r="AJ978" s="328"/>
      <c r="AK978" s="328"/>
      <c r="AL978" s="328"/>
      <c r="AM978" s="328"/>
      <c r="AN978" s="328"/>
      <c r="AO978" s="328"/>
      <c r="AP978" s="328"/>
      <c r="AQ978" s="328"/>
      <c r="AR978" s="328"/>
      <c r="AS978" s="328"/>
      <c r="AT978" s="328"/>
      <c r="AU978" s="328"/>
      <c r="AV978" s="328"/>
      <c r="AW978" s="328"/>
      <c r="AX978" s="328"/>
      <c r="AY978" s="328"/>
      <c r="AZ978" s="328"/>
      <c r="BA978" s="328"/>
      <c r="BB978" s="328"/>
      <c r="BC978" s="328"/>
      <c r="BD978" s="328"/>
      <c r="BE978" s="328"/>
      <c r="BF978" s="328"/>
      <c r="BG978" s="328"/>
      <c r="BH978" s="328"/>
      <c r="BI978" s="328"/>
      <c r="BJ978" s="328"/>
      <c r="BK978" s="328"/>
      <c r="BL978" s="328"/>
      <c r="BM978" s="328"/>
      <c r="BN978" s="328"/>
      <c r="BO978" s="328"/>
      <c r="BP978" s="328"/>
      <c r="BQ978" s="328"/>
      <c r="BR978" s="328"/>
      <c r="BS978" s="328"/>
      <c r="BT978" s="328"/>
      <c r="BU978" s="332"/>
      <c r="BV978" s="333"/>
      <c r="BW978" s="328"/>
      <c r="BX978" s="328"/>
      <c r="BY978" s="328"/>
      <c r="BZ978" s="328"/>
      <c r="CA978" s="328"/>
    </row>
    <row r="979" spans="1:79" ht="15.75" customHeight="1">
      <c r="A979" s="328"/>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c r="AA979" s="328"/>
      <c r="AB979" s="328"/>
      <c r="AC979" s="328"/>
      <c r="AD979" s="328"/>
      <c r="AE979" s="328"/>
      <c r="AF979" s="328"/>
      <c r="AG979" s="328"/>
      <c r="AH979" s="328"/>
      <c r="AI979" s="328"/>
      <c r="AJ979" s="328"/>
      <c r="AK979" s="328"/>
      <c r="AL979" s="328"/>
      <c r="AM979" s="328"/>
      <c r="AN979" s="328"/>
      <c r="AO979" s="328"/>
      <c r="AP979" s="328"/>
      <c r="AQ979" s="328"/>
      <c r="AR979" s="328"/>
      <c r="AS979" s="328"/>
      <c r="AT979" s="328"/>
      <c r="AU979" s="328"/>
      <c r="AV979" s="328"/>
      <c r="AW979" s="328"/>
      <c r="AX979" s="328"/>
      <c r="AY979" s="328"/>
      <c r="AZ979" s="328"/>
      <c r="BA979" s="328"/>
      <c r="BB979" s="328"/>
      <c r="BC979" s="328"/>
      <c r="BD979" s="328"/>
      <c r="BE979" s="328"/>
      <c r="BF979" s="328"/>
      <c r="BG979" s="328"/>
      <c r="BH979" s="328"/>
      <c r="BI979" s="328"/>
      <c r="BJ979" s="328"/>
      <c r="BK979" s="328"/>
      <c r="BL979" s="328"/>
      <c r="BM979" s="328"/>
      <c r="BN979" s="328"/>
      <c r="BO979" s="328"/>
      <c r="BP979" s="328"/>
      <c r="BQ979" s="328"/>
      <c r="BR979" s="328"/>
      <c r="BS979" s="328"/>
      <c r="BT979" s="328"/>
      <c r="BU979" s="332"/>
      <c r="BV979" s="333"/>
      <c r="BW979" s="328"/>
      <c r="BX979" s="328"/>
      <c r="BY979" s="328"/>
      <c r="BZ979" s="328"/>
      <c r="CA979" s="328"/>
    </row>
    <row r="980" spans="1:79" ht="15.75" customHeight="1">
      <c r="A980" s="328"/>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8"/>
      <c r="AD980" s="328"/>
      <c r="AE980" s="328"/>
      <c r="AF980" s="328"/>
      <c r="AG980" s="328"/>
      <c r="AH980" s="328"/>
      <c r="AI980" s="328"/>
      <c r="AJ980" s="328"/>
      <c r="AK980" s="328"/>
      <c r="AL980" s="328"/>
      <c r="AM980" s="328"/>
      <c r="AN980" s="328"/>
      <c r="AO980" s="328"/>
      <c r="AP980" s="328"/>
      <c r="AQ980" s="328"/>
      <c r="AR980" s="328"/>
      <c r="AS980" s="328"/>
      <c r="AT980" s="328"/>
      <c r="AU980" s="328"/>
      <c r="AV980" s="328"/>
      <c r="AW980" s="328"/>
      <c r="AX980" s="328"/>
      <c r="AY980" s="328"/>
      <c r="AZ980" s="328"/>
      <c r="BA980" s="328"/>
      <c r="BB980" s="328"/>
      <c r="BC980" s="328"/>
      <c r="BD980" s="328"/>
      <c r="BE980" s="328"/>
      <c r="BF980" s="328"/>
      <c r="BG980" s="328"/>
      <c r="BH980" s="328"/>
      <c r="BI980" s="328"/>
      <c r="BJ980" s="328"/>
      <c r="BK980" s="328"/>
      <c r="BL980" s="328"/>
      <c r="BM980" s="328"/>
      <c r="BN980" s="328"/>
      <c r="BO980" s="328"/>
      <c r="BP980" s="328"/>
      <c r="BQ980" s="328"/>
      <c r="BR980" s="328"/>
      <c r="BS980" s="328"/>
      <c r="BT980" s="328"/>
      <c r="BU980" s="332"/>
      <c r="BV980" s="333"/>
      <c r="BW980" s="328"/>
      <c r="BX980" s="328"/>
      <c r="BY980" s="328"/>
      <c r="BZ980" s="328"/>
      <c r="CA980" s="328"/>
    </row>
    <row r="981" spans="1:79" ht="15.75" customHeight="1">
      <c r="A981" s="328"/>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c r="AA981" s="328"/>
      <c r="AB981" s="328"/>
      <c r="AC981" s="328"/>
      <c r="AD981" s="328"/>
      <c r="AE981" s="328"/>
      <c r="AF981" s="328"/>
      <c r="AG981" s="328"/>
      <c r="AH981" s="328"/>
      <c r="AI981" s="328"/>
      <c r="AJ981" s="328"/>
      <c r="AK981" s="328"/>
      <c r="AL981" s="328"/>
      <c r="AM981" s="328"/>
      <c r="AN981" s="328"/>
      <c r="AO981" s="328"/>
      <c r="AP981" s="328"/>
      <c r="AQ981" s="328"/>
      <c r="AR981" s="328"/>
      <c r="AS981" s="328"/>
      <c r="AT981" s="328"/>
      <c r="AU981" s="328"/>
      <c r="AV981" s="328"/>
      <c r="AW981" s="328"/>
      <c r="AX981" s="328"/>
      <c r="AY981" s="328"/>
      <c r="AZ981" s="328"/>
      <c r="BA981" s="328"/>
      <c r="BB981" s="328"/>
      <c r="BC981" s="328"/>
      <c r="BD981" s="328"/>
      <c r="BE981" s="328"/>
      <c r="BF981" s="328"/>
      <c r="BG981" s="328"/>
      <c r="BH981" s="328"/>
      <c r="BI981" s="328"/>
      <c r="BJ981" s="328"/>
      <c r="BK981" s="328"/>
      <c r="BL981" s="328"/>
      <c r="BM981" s="328"/>
      <c r="BN981" s="328"/>
      <c r="BO981" s="328"/>
      <c r="BP981" s="328"/>
      <c r="BQ981" s="328"/>
      <c r="BR981" s="328"/>
      <c r="BS981" s="328"/>
      <c r="BT981" s="328"/>
      <c r="BU981" s="332"/>
      <c r="BV981" s="333"/>
      <c r="BW981" s="328"/>
      <c r="BX981" s="328"/>
      <c r="BY981" s="328"/>
      <c r="BZ981" s="328"/>
      <c r="CA981" s="328"/>
    </row>
    <row r="982" spans="1:79" ht="15.75" customHeight="1">
      <c r="A982" s="328"/>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c r="AA982" s="328"/>
      <c r="AB982" s="328"/>
      <c r="AC982" s="328"/>
      <c r="AD982" s="328"/>
      <c r="AE982" s="328"/>
      <c r="AF982" s="328"/>
      <c r="AG982" s="328"/>
      <c r="AH982" s="328"/>
      <c r="AI982" s="328"/>
      <c r="AJ982" s="328"/>
      <c r="AK982" s="328"/>
      <c r="AL982" s="328"/>
      <c r="AM982" s="328"/>
      <c r="AN982" s="328"/>
      <c r="AO982" s="328"/>
      <c r="AP982" s="328"/>
      <c r="AQ982" s="328"/>
      <c r="AR982" s="328"/>
      <c r="AS982" s="328"/>
      <c r="AT982" s="328"/>
      <c r="AU982" s="328"/>
      <c r="AV982" s="328"/>
      <c r="AW982" s="328"/>
      <c r="AX982" s="328"/>
      <c r="AY982" s="328"/>
      <c r="AZ982" s="328"/>
      <c r="BA982" s="328"/>
      <c r="BB982" s="328"/>
      <c r="BC982" s="328"/>
      <c r="BD982" s="328"/>
      <c r="BE982" s="328"/>
      <c r="BF982" s="328"/>
      <c r="BG982" s="328"/>
      <c r="BH982" s="328"/>
      <c r="BI982" s="328"/>
      <c r="BJ982" s="328"/>
      <c r="BK982" s="328"/>
      <c r="BL982" s="328"/>
      <c r="BM982" s="328"/>
      <c r="BN982" s="328"/>
      <c r="BO982" s="328"/>
      <c r="BP982" s="328"/>
      <c r="BQ982" s="328"/>
      <c r="BR982" s="328"/>
      <c r="BS982" s="328"/>
      <c r="BT982" s="328"/>
      <c r="BU982" s="332"/>
      <c r="BV982" s="333"/>
      <c r="BW982" s="328"/>
      <c r="BX982" s="328"/>
      <c r="BY982" s="328"/>
      <c r="BZ982" s="328"/>
      <c r="CA982" s="328"/>
    </row>
    <row r="983" spans="1:79" ht="15.75" customHeight="1">
      <c r="A983" s="328"/>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c r="AA983" s="328"/>
      <c r="AB983" s="328"/>
      <c r="AC983" s="328"/>
      <c r="AD983" s="328"/>
      <c r="AE983" s="328"/>
      <c r="AF983" s="328"/>
      <c r="AG983" s="328"/>
      <c r="AH983" s="328"/>
      <c r="AI983" s="328"/>
      <c r="AJ983" s="328"/>
      <c r="AK983" s="328"/>
      <c r="AL983" s="328"/>
      <c r="AM983" s="328"/>
      <c r="AN983" s="328"/>
      <c r="AO983" s="328"/>
      <c r="AP983" s="328"/>
      <c r="AQ983" s="328"/>
      <c r="AR983" s="328"/>
      <c r="AS983" s="328"/>
      <c r="AT983" s="328"/>
      <c r="AU983" s="328"/>
      <c r="AV983" s="328"/>
      <c r="AW983" s="328"/>
      <c r="AX983" s="328"/>
      <c r="AY983" s="328"/>
      <c r="AZ983" s="328"/>
      <c r="BA983" s="328"/>
      <c r="BB983" s="328"/>
      <c r="BC983" s="328"/>
      <c r="BD983" s="328"/>
      <c r="BE983" s="328"/>
      <c r="BF983" s="328"/>
      <c r="BG983" s="328"/>
      <c r="BH983" s="328"/>
      <c r="BI983" s="328"/>
      <c r="BJ983" s="328"/>
      <c r="BK983" s="328"/>
      <c r="BL983" s="328"/>
      <c r="BM983" s="328"/>
      <c r="BN983" s="328"/>
      <c r="BO983" s="328"/>
      <c r="BP983" s="328"/>
      <c r="BQ983" s="328"/>
      <c r="BR983" s="328"/>
      <c r="BS983" s="328"/>
      <c r="BT983" s="328"/>
      <c r="BU983" s="332"/>
      <c r="BV983" s="333"/>
      <c r="BW983" s="328"/>
      <c r="BX983" s="328"/>
      <c r="BY983" s="328"/>
      <c r="BZ983" s="328"/>
      <c r="CA983" s="328"/>
    </row>
    <row r="984" spans="1:79" ht="15.75" customHeight="1">
      <c r="A984" s="328"/>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c r="AA984" s="328"/>
      <c r="AB984" s="328"/>
      <c r="AC984" s="328"/>
      <c r="AD984" s="328"/>
      <c r="AE984" s="328"/>
      <c r="AF984" s="328"/>
      <c r="AG984" s="328"/>
      <c r="AH984" s="328"/>
      <c r="AI984" s="328"/>
      <c r="AJ984" s="328"/>
      <c r="AK984" s="328"/>
      <c r="AL984" s="328"/>
      <c r="AM984" s="328"/>
      <c r="AN984" s="328"/>
      <c r="AO984" s="328"/>
      <c r="AP984" s="328"/>
      <c r="AQ984" s="328"/>
      <c r="AR984" s="328"/>
      <c r="AS984" s="328"/>
      <c r="AT984" s="328"/>
      <c r="AU984" s="328"/>
      <c r="AV984" s="328"/>
      <c r="AW984" s="328"/>
      <c r="AX984" s="328"/>
      <c r="AY984" s="328"/>
      <c r="AZ984" s="328"/>
      <c r="BA984" s="328"/>
      <c r="BB984" s="328"/>
      <c r="BC984" s="328"/>
      <c r="BD984" s="328"/>
      <c r="BE984" s="328"/>
      <c r="BF984" s="328"/>
      <c r="BG984" s="328"/>
      <c r="BH984" s="328"/>
      <c r="BI984" s="328"/>
      <c r="BJ984" s="328"/>
      <c r="BK984" s="328"/>
      <c r="BL984" s="328"/>
      <c r="BM984" s="328"/>
      <c r="BN984" s="328"/>
      <c r="BO984" s="328"/>
      <c r="BP984" s="328"/>
      <c r="BQ984" s="328"/>
      <c r="BR984" s="328"/>
      <c r="BS984" s="328"/>
      <c r="BT984" s="328"/>
      <c r="BU984" s="332"/>
      <c r="BV984" s="333"/>
      <c r="BW984" s="328"/>
      <c r="BX984" s="328"/>
      <c r="BY984" s="328"/>
      <c r="BZ984" s="328"/>
      <c r="CA984" s="328"/>
    </row>
    <row r="985" spans="1:79" ht="15.75" customHeight="1">
      <c r="A985" s="328"/>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c r="AA985" s="328"/>
      <c r="AB985" s="328"/>
      <c r="AC985" s="328"/>
      <c r="AD985" s="328"/>
      <c r="AE985" s="328"/>
      <c r="AF985" s="328"/>
      <c r="AG985" s="328"/>
      <c r="AH985" s="328"/>
      <c r="AI985" s="328"/>
      <c r="AJ985" s="328"/>
      <c r="AK985" s="328"/>
      <c r="AL985" s="328"/>
      <c r="AM985" s="328"/>
      <c r="AN985" s="328"/>
      <c r="AO985" s="328"/>
      <c r="AP985" s="328"/>
      <c r="AQ985" s="328"/>
      <c r="AR985" s="328"/>
      <c r="AS985" s="328"/>
      <c r="AT985" s="328"/>
      <c r="AU985" s="328"/>
      <c r="AV985" s="328"/>
      <c r="AW985" s="328"/>
      <c r="AX985" s="328"/>
      <c r="AY985" s="328"/>
      <c r="AZ985" s="328"/>
      <c r="BA985" s="328"/>
      <c r="BB985" s="328"/>
      <c r="BC985" s="328"/>
      <c r="BD985" s="328"/>
      <c r="BE985" s="328"/>
      <c r="BF985" s="328"/>
      <c r="BG985" s="328"/>
      <c r="BH985" s="328"/>
      <c r="BI985" s="328"/>
      <c r="BJ985" s="328"/>
      <c r="BK985" s="328"/>
      <c r="BL985" s="328"/>
      <c r="BM985" s="328"/>
      <c r="BN985" s="328"/>
      <c r="BO985" s="328"/>
      <c r="BP985" s="328"/>
      <c r="BQ985" s="328"/>
      <c r="BR985" s="328"/>
      <c r="BS985" s="328"/>
      <c r="BT985" s="328"/>
      <c r="BU985" s="332"/>
      <c r="BV985" s="333"/>
      <c r="BW985" s="328"/>
      <c r="BX985" s="328"/>
      <c r="BY985" s="328"/>
      <c r="BZ985" s="328"/>
      <c r="CA985" s="328"/>
    </row>
    <row r="986" spans="1:79" ht="15.75" customHeight="1">
      <c r="A986" s="328"/>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c r="AA986" s="328"/>
      <c r="AB986" s="328"/>
      <c r="AC986" s="328"/>
      <c r="AD986" s="328"/>
      <c r="AE986" s="328"/>
      <c r="AF986" s="328"/>
      <c r="AG986" s="328"/>
      <c r="AH986" s="328"/>
      <c r="AI986" s="328"/>
      <c r="AJ986" s="328"/>
      <c r="AK986" s="328"/>
      <c r="AL986" s="328"/>
      <c r="AM986" s="328"/>
      <c r="AN986" s="328"/>
      <c r="AO986" s="328"/>
      <c r="AP986" s="328"/>
      <c r="AQ986" s="328"/>
      <c r="AR986" s="328"/>
      <c r="AS986" s="328"/>
      <c r="AT986" s="328"/>
      <c r="AU986" s="328"/>
      <c r="AV986" s="328"/>
      <c r="AW986" s="328"/>
      <c r="AX986" s="328"/>
      <c r="AY986" s="328"/>
      <c r="AZ986" s="328"/>
      <c r="BA986" s="328"/>
      <c r="BB986" s="328"/>
      <c r="BC986" s="328"/>
      <c r="BD986" s="328"/>
      <c r="BE986" s="328"/>
      <c r="BF986" s="328"/>
      <c r="BG986" s="328"/>
      <c r="BH986" s="328"/>
      <c r="BI986" s="328"/>
      <c r="BJ986" s="328"/>
      <c r="BK986" s="328"/>
      <c r="BL986" s="328"/>
      <c r="BM986" s="328"/>
      <c r="BN986" s="328"/>
      <c r="BO986" s="328"/>
      <c r="BP986" s="328"/>
      <c r="BQ986" s="328"/>
      <c r="BR986" s="328"/>
      <c r="BS986" s="328"/>
      <c r="BT986" s="328"/>
      <c r="BU986" s="332"/>
      <c r="BV986" s="333"/>
      <c r="BW986" s="328"/>
      <c r="BX986" s="328"/>
      <c r="BY986" s="328"/>
      <c r="BZ986" s="328"/>
      <c r="CA986" s="328"/>
    </row>
    <row r="987" spans="1:79" ht="15.75" customHeight="1">
      <c r="A987" s="328"/>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c r="AA987" s="328"/>
      <c r="AB987" s="328"/>
      <c r="AC987" s="328"/>
      <c r="AD987" s="328"/>
      <c r="AE987" s="328"/>
      <c r="AF987" s="328"/>
      <c r="AG987" s="328"/>
      <c r="AH987" s="328"/>
      <c r="AI987" s="328"/>
      <c r="AJ987" s="328"/>
      <c r="AK987" s="328"/>
      <c r="AL987" s="328"/>
      <c r="AM987" s="328"/>
      <c r="AN987" s="328"/>
      <c r="AO987" s="328"/>
      <c r="AP987" s="328"/>
      <c r="AQ987" s="328"/>
      <c r="AR987" s="328"/>
      <c r="AS987" s="328"/>
      <c r="AT987" s="328"/>
      <c r="AU987" s="328"/>
      <c r="AV987" s="328"/>
      <c r="AW987" s="328"/>
      <c r="AX987" s="328"/>
      <c r="AY987" s="328"/>
      <c r="AZ987" s="328"/>
      <c r="BA987" s="328"/>
      <c r="BB987" s="328"/>
      <c r="BC987" s="328"/>
      <c r="BD987" s="328"/>
      <c r="BE987" s="328"/>
      <c r="BF987" s="328"/>
      <c r="BG987" s="328"/>
      <c r="BH987" s="328"/>
      <c r="BI987" s="328"/>
      <c r="BJ987" s="328"/>
      <c r="BK987" s="328"/>
      <c r="BL987" s="328"/>
      <c r="BM987" s="328"/>
      <c r="BN987" s="328"/>
      <c r="BO987" s="328"/>
      <c r="BP987" s="328"/>
      <c r="BQ987" s="328"/>
      <c r="BR987" s="328"/>
      <c r="BS987" s="328"/>
      <c r="BT987" s="328"/>
      <c r="BU987" s="332"/>
      <c r="BV987" s="333"/>
      <c r="BW987" s="328"/>
      <c r="BX987" s="328"/>
      <c r="BY987" s="328"/>
      <c r="BZ987" s="328"/>
      <c r="CA987" s="328"/>
    </row>
    <row r="988" spans="1:79" ht="15.75" customHeight="1">
      <c r="A988" s="328"/>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c r="AA988" s="328"/>
      <c r="AB988" s="328"/>
      <c r="AC988" s="328"/>
      <c r="AD988" s="328"/>
      <c r="AE988" s="328"/>
      <c r="AF988" s="328"/>
      <c r="AG988" s="328"/>
      <c r="AH988" s="328"/>
      <c r="AI988" s="328"/>
      <c r="AJ988" s="328"/>
      <c r="AK988" s="328"/>
      <c r="AL988" s="328"/>
      <c r="AM988" s="328"/>
      <c r="AN988" s="328"/>
      <c r="AO988" s="328"/>
      <c r="AP988" s="328"/>
      <c r="AQ988" s="328"/>
      <c r="AR988" s="328"/>
      <c r="AS988" s="328"/>
      <c r="AT988" s="328"/>
      <c r="AU988" s="328"/>
      <c r="AV988" s="328"/>
      <c r="AW988" s="328"/>
      <c r="AX988" s="328"/>
      <c r="AY988" s="328"/>
      <c r="AZ988" s="328"/>
      <c r="BA988" s="328"/>
      <c r="BB988" s="328"/>
      <c r="BC988" s="328"/>
      <c r="BD988" s="328"/>
      <c r="BE988" s="328"/>
      <c r="BF988" s="328"/>
      <c r="BG988" s="328"/>
      <c r="BH988" s="328"/>
      <c r="BI988" s="328"/>
      <c r="BJ988" s="328"/>
      <c r="BK988" s="328"/>
      <c r="BL988" s="328"/>
      <c r="BM988" s="328"/>
      <c r="BN988" s="328"/>
      <c r="BO988" s="328"/>
      <c r="BP988" s="328"/>
      <c r="BQ988" s="328"/>
      <c r="BR988" s="328"/>
      <c r="BS988" s="328"/>
      <c r="BT988" s="328"/>
      <c r="BU988" s="332"/>
      <c r="BV988" s="333"/>
      <c r="BW988" s="328"/>
      <c r="BX988" s="328"/>
      <c r="BY988" s="328"/>
      <c r="BZ988" s="328"/>
      <c r="CA988" s="328"/>
    </row>
    <row r="989" spans="1:79" ht="15.75" customHeight="1">
      <c r="A989" s="328"/>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c r="AA989" s="328"/>
      <c r="AB989" s="328"/>
      <c r="AC989" s="328"/>
      <c r="AD989" s="328"/>
      <c r="AE989" s="328"/>
      <c r="AF989" s="328"/>
      <c r="AG989" s="328"/>
      <c r="AH989" s="328"/>
      <c r="AI989" s="328"/>
      <c r="AJ989" s="328"/>
      <c r="AK989" s="328"/>
      <c r="AL989" s="328"/>
      <c r="AM989" s="328"/>
      <c r="AN989" s="328"/>
      <c r="AO989" s="328"/>
      <c r="AP989" s="328"/>
      <c r="AQ989" s="328"/>
      <c r="AR989" s="328"/>
      <c r="AS989" s="328"/>
      <c r="AT989" s="328"/>
      <c r="AU989" s="328"/>
      <c r="AV989" s="328"/>
      <c r="AW989" s="328"/>
      <c r="AX989" s="328"/>
      <c r="AY989" s="328"/>
      <c r="AZ989" s="328"/>
      <c r="BA989" s="328"/>
      <c r="BB989" s="328"/>
      <c r="BC989" s="328"/>
      <c r="BD989" s="328"/>
      <c r="BE989" s="328"/>
      <c r="BF989" s="328"/>
      <c r="BG989" s="328"/>
      <c r="BH989" s="328"/>
      <c r="BI989" s="328"/>
      <c r="BJ989" s="328"/>
      <c r="BK989" s="328"/>
      <c r="BL989" s="328"/>
      <c r="BM989" s="328"/>
      <c r="BN989" s="328"/>
      <c r="BO989" s="328"/>
      <c r="BP989" s="328"/>
      <c r="BQ989" s="328"/>
      <c r="BR989" s="328"/>
      <c r="BS989" s="328"/>
      <c r="BT989" s="328"/>
      <c r="BU989" s="332"/>
      <c r="BV989" s="333"/>
      <c r="BW989" s="328"/>
      <c r="BX989" s="328"/>
      <c r="BY989" s="328"/>
      <c r="BZ989" s="328"/>
      <c r="CA989" s="328"/>
    </row>
    <row r="990" spans="1:79" ht="15.75" customHeight="1">
      <c r="A990" s="328"/>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c r="AA990" s="328"/>
      <c r="AB990" s="328"/>
      <c r="AC990" s="328"/>
      <c r="AD990" s="328"/>
      <c r="AE990" s="328"/>
      <c r="AF990" s="328"/>
      <c r="AG990" s="328"/>
      <c r="AH990" s="328"/>
      <c r="AI990" s="328"/>
      <c r="AJ990" s="328"/>
      <c r="AK990" s="328"/>
      <c r="AL990" s="328"/>
      <c r="AM990" s="328"/>
      <c r="AN990" s="328"/>
      <c r="AO990" s="328"/>
      <c r="AP990" s="328"/>
      <c r="AQ990" s="328"/>
      <c r="AR990" s="328"/>
      <c r="AS990" s="328"/>
      <c r="AT990" s="328"/>
      <c r="AU990" s="328"/>
      <c r="AV990" s="328"/>
      <c r="AW990" s="328"/>
      <c r="AX990" s="328"/>
      <c r="AY990" s="328"/>
      <c r="AZ990" s="328"/>
      <c r="BA990" s="328"/>
      <c r="BB990" s="328"/>
      <c r="BC990" s="328"/>
      <c r="BD990" s="328"/>
      <c r="BE990" s="328"/>
      <c r="BF990" s="328"/>
      <c r="BG990" s="328"/>
      <c r="BH990" s="328"/>
      <c r="BI990" s="328"/>
      <c r="BJ990" s="328"/>
      <c r="BK990" s="328"/>
      <c r="BL990" s="328"/>
      <c r="BM990" s="328"/>
      <c r="BN990" s="328"/>
      <c r="BO990" s="328"/>
      <c r="BP990" s="328"/>
      <c r="BQ990" s="328"/>
      <c r="BR990" s="328"/>
      <c r="BS990" s="328"/>
      <c r="BT990" s="328"/>
      <c r="BU990" s="332"/>
      <c r="BV990" s="333"/>
      <c r="BW990" s="328"/>
      <c r="BX990" s="328"/>
      <c r="BY990" s="328"/>
      <c r="BZ990" s="328"/>
      <c r="CA990" s="328"/>
    </row>
    <row r="991" spans="1:79" ht="15.75" customHeight="1">
      <c r="A991" s="328"/>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c r="AA991" s="328"/>
      <c r="AB991" s="328"/>
      <c r="AC991" s="328"/>
      <c r="AD991" s="328"/>
      <c r="AE991" s="328"/>
      <c r="AF991" s="328"/>
      <c r="AG991" s="328"/>
      <c r="AH991" s="328"/>
      <c r="AI991" s="328"/>
      <c r="AJ991" s="328"/>
      <c r="AK991" s="328"/>
      <c r="AL991" s="328"/>
      <c r="AM991" s="328"/>
      <c r="AN991" s="328"/>
      <c r="AO991" s="328"/>
      <c r="AP991" s="328"/>
      <c r="AQ991" s="328"/>
      <c r="AR991" s="328"/>
      <c r="AS991" s="328"/>
      <c r="AT991" s="328"/>
      <c r="AU991" s="328"/>
      <c r="AV991" s="328"/>
      <c r="AW991" s="328"/>
      <c r="AX991" s="328"/>
      <c r="AY991" s="328"/>
      <c r="AZ991" s="328"/>
      <c r="BA991" s="328"/>
      <c r="BB991" s="328"/>
      <c r="BC991" s="328"/>
      <c r="BD991" s="328"/>
      <c r="BE991" s="328"/>
      <c r="BF991" s="328"/>
      <c r="BG991" s="328"/>
      <c r="BH991" s="328"/>
      <c r="BI991" s="328"/>
      <c r="BJ991" s="328"/>
      <c r="BK991" s="328"/>
      <c r="BL991" s="328"/>
      <c r="BM991" s="328"/>
      <c r="BN991" s="328"/>
      <c r="BO991" s="328"/>
      <c r="BP991" s="328"/>
      <c r="BQ991" s="328"/>
      <c r="BR991" s="328"/>
      <c r="BS991" s="328"/>
      <c r="BT991" s="328"/>
      <c r="BU991" s="332"/>
      <c r="BV991" s="333"/>
      <c r="BW991" s="328"/>
      <c r="BX991" s="328"/>
      <c r="BY991" s="328"/>
      <c r="BZ991" s="328"/>
      <c r="CA991" s="328"/>
    </row>
    <row r="992" spans="1:79" ht="15.75" customHeight="1">
      <c r="A992" s="328"/>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c r="AA992" s="328"/>
      <c r="AB992" s="328"/>
      <c r="AC992" s="328"/>
      <c r="AD992" s="328"/>
      <c r="AE992" s="328"/>
      <c r="AF992" s="328"/>
      <c r="AG992" s="328"/>
      <c r="AH992" s="328"/>
      <c r="AI992" s="328"/>
      <c r="AJ992" s="328"/>
      <c r="AK992" s="328"/>
      <c r="AL992" s="328"/>
      <c r="AM992" s="328"/>
      <c r="AN992" s="328"/>
      <c r="AO992" s="328"/>
      <c r="AP992" s="328"/>
      <c r="AQ992" s="328"/>
      <c r="AR992" s="328"/>
      <c r="AS992" s="328"/>
      <c r="AT992" s="328"/>
      <c r="AU992" s="328"/>
      <c r="AV992" s="328"/>
      <c r="AW992" s="328"/>
      <c r="AX992" s="328"/>
      <c r="AY992" s="328"/>
      <c r="AZ992" s="328"/>
      <c r="BA992" s="328"/>
      <c r="BB992" s="328"/>
      <c r="BC992" s="328"/>
      <c r="BD992" s="328"/>
      <c r="BE992" s="328"/>
      <c r="BF992" s="328"/>
      <c r="BG992" s="328"/>
      <c r="BH992" s="328"/>
      <c r="BI992" s="328"/>
      <c r="BJ992" s="328"/>
      <c r="BK992" s="328"/>
      <c r="BL992" s="328"/>
      <c r="BM992" s="328"/>
      <c r="BN992" s="328"/>
      <c r="BO992" s="328"/>
      <c r="BP992" s="328"/>
      <c r="BQ992" s="328"/>
      <c r="BR992" s="328"/>
      <c r="BS992" s="328"/>
      <c r="BT992" s="328"/>
      <c r="BU992" s="332"/>
      <c r="BV992" s="333"/>
      <c r="BW992" s="328"/>
      <c r="BX992" s="328"/>
      <c r="BY992" s="328"/>
      <c r="BZ992" s="328"/>
      <c r="CA992" s="328"/>
    </row>
    <row r="993" spans="1:79" ht="15.75" customHeight="1">
      <c r="A993" s="328"/>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c r="AA993" s="328"/>
      <c r="AB993" s="328"/>
      <c r="AC993" s="328"/>
      <c r="AD993" s="328"/>
      <c r="AE993" s="328"/>
      <c r="AF993" s="328"/>
      <c r="AG993" s="328"/>
      <c r="AH993" s="328"/>
      <c r="AI993" s="328"/>
      <c r="AJ993" s="328"/>
      <c r="AK993" s="328"/>
      <c r="AL993" s="328"/>
      <c r="AM993" s="328"/>
      <c r="AN993" s="328"/>
      <c r="AO993" s="328"/>
      <c r="AP993" s="328"/>
      <c r="AQ993" s="328"/>
      <c r="AR993" s="328"/>
      <c r="AS993" s="328"/>
      <c r="AT993" s="328"/>
      <c r="AU993" s="328"/>
      <c r="AV993" s="328"/>
      <c r="AW993" s="328"/>
      <c r="AX993" s="328"/>
      <c r="AY993" s="328"/>
      <c r="AZ993" s="328"/>
      <c r="BA993" s="328"/>
      <c r="BB993" s="328"/>
      <c r="BC993" s="328"/>
      <c r="BD993" s="328"/>
      <c r="BE993" s="328"/>
      <c r="BF993" s="328"/>
      <c r="BG993" s="328"/>
      <c r="BH993" s="328"/>
      <c r="BI993" s="328"/>
      <c r="BJ993" s="328"/>
      <c r="BK993" s="328"/>
      <c r="BL993" s="328"/>
      <c r="BM993" s="328"/>
      <c r="BN993" s="328"/>
      <c r="BO993" s="328"/>
      <c r="BP993" s="328"/>
      <c r="BQ993" s="328"/>
      <c r="BR993" s="328"/>
      <c r="BS993" s="328"/>
      <c r="BT993" s="328"/>
      <c r="BU993" s="332"/>
      <c r="BV993" s="333"/>
      <c r="BW993" s="328"/>
      <c r="BX993" s="328"/>
      <c r="BY993" s="328"/>
      <c r="BZ993" s="328"/>
      <c r="CA993" s="328"/>
    </row>
    <row r="994" spans="1:79" ht="15.75" customHeight="1">
      <c r="A994" s="328"/>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c r="AA994" s="328"/>
      <c r="AB994" s="328"/>
      <c r="AC994" s="328"/>
      <c r="AD994" s="328"/>
      <c r="AE994" s="328"/>
      <c r="AF994" s="328"/>
      <c r="AG994" s="328"/>
      <c r="AH994" s="328"/>
      <c r="AI994" s="328"/>
      <c r="AJ994" s="328"/>
      <c r="AK994" s="328"/>
      <c r="AL994" s="328"/>
      <c r="AM994" s="328"/>
      <c r="AN994" s="328"/>
      <c r="AO994" s="328"/>
      <c r="AP994" s="328"/>
      <c r="AQ994" s="328"/>
      <c r="AR994" s="328"/>
      <c r="AS994" s="328"/>
      <c r="AT994" s="328"/>
      <c r="AU994" s="328"/>
      <c r="AV994" s="328"/>
      <c r="AW994" s="328"/>
      <c r="AX994" s="328"/>
      <c r="AY994" s="328"/>
      <c r="AZ994" s="328"/>
      <c r="BA994" s="328"/>
      <c r="BB994" s="328"/>
      <c r="BC994" s="328"/>
      <c r="BD994" s="328"/>
      <c r="BE994" s="328"/>
      <c r="BF994" s="328"/>
      <c r="BG994" s="328"/>
      <c r="BH994" s="328"/>
      <c r="BI994" s="328"/>
      <c r="BJ994" s="328"/>
      <c r="BK994" s="328"/>
      <c r="BL994" s="328"/>
      <c r="BM994" s="328"/>
      <c r="BN994" s="328"/>
      <c r="BO994" s="328"/>
      <c r="BP994" s="328"/>
      <c r="BQ994" s="328"/>
      <c r="BR994" s="328"/>
      <c r="BS994" s="328"/>
      <c r="BT994" s="328"/>
      <c r="BU994" s="332"/>
      <c r="BV994" s="333"/>
      <c r="BW994" s="328"/>
      <c r="BX994" s="328"/>
      <c r="BY994" s="328"/>
      <c r="BZ994" s="328"/>
      <c r="CA994" s="328"/>
    </row>
    <row r="995" spans="1:79" ht="15.75" customHeight="1">
      <c r="A995" s="328"/>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c r="AA995" s="328"/>
      <c r="AB995" s="328"/>
      <c r="AC995" s="328"/>
      <c r="AD995" s="328"/>
      <c r="AE995" s="328"/>
      <c r="AF995" s="328"/>
      <c r="AG995" s="328"/>
      <c r="AH995" s="328"/>
      <c r="AI995" s="328"/>
      <c r="AJ995" s="328"/>
      <c r="AK995" s="328"/>
      <c r="AL995" s="328"/>
      <c r="AM995" s="328"/>
      <c r="AN995" s="328"/>
      <c r="AO995" s="328"/>
      <c r="AP995" s="328"/>
      <c r="AQ995" s="328"/>
      <c r="AR995" s="328"/>
      <c r="AS995" s="328"/>
      <c r="AT995" s="328"/>
      <c r="AU995" s="328"/>
      <c r="AV995" s="328"/>
      <c r="AW995" s="328"/>
      <c r="AX995" s="328"/>
      <c r="AY995" s="328"/>
      <c r="AZ995" s="328"/>
      <c r="BA995" s="328"/>
      <c r="BB995" s="328"/>
      <c r="BC995" s="328"/>
      <c r="BD995" s="328"/>
      <c r="BE995" s="328"/>
      <c r="BF995" s="328"/>
      <c r="BG995" s="328"/>
      <c r="BH995" s="328"/>
      <c r="BI995" s="328"/>
      <c r="BJ995" s="328"/>
      <c r="BK995" s="328"/>
      <c r="BL995" s="328"/>
      <c r="BM995" s="328"/>
      <c r="BN995" s="328"/>
      <c r="BO995" s="328"/>
      <c r="BP995" s="328"/>
      <c r="BQ995" s="328"/>
      <c r="BR995" s="328"/>
      <c r="BS995" s="328"/>
      <c r="BT995" s="328"/>
      <c r="BU995" s="332"/>
      <c r="BV995" s="333"/>
      <c r="BW995" s="328"/>
      <c r="BX995" s="328"/>
      <c r="BY995" s="328"/>
      <c r="BZ995" s="328"/>
      <c r="CA995" s="328"/>
    </row>
    <row r="996" spans="1:79" ht="15.75" customHeight="1">
      <c r="A996" s="328"/>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c r="AA996" s="328"/>
      <c r="AB996" s="328"/>
      <c r="AC996" s="328"/>
      <c r="AD996" s="328"/>
      <c r="AE996" s="328"/>
      <c r="AF996" s="328"/>
      <c r="AG996" s="328"/>
      <c r="AH996" s="328"/>
      <c r="AI996" s="328"/>
      <c r="AJ996" s="328"/>
      <c r="AK996" s="328"/>
      <c r="AL996" s="328"/>
      <c r="AM996" s="328"/>
      <c r="AN996" s="328"/>
      <c r="AO996" s="328"/>
      <c r="AP996" s="328"/>
      <c r="AQ996" s="328"/>
      <c r="AR996" s="328"/>
      <c r="AS996" s="328"/>
      <c r="AT996" s="328"/>
      <c r="AU996" s="328"/>
      <c r="AV996" s="328"/>
      <c r="AW996" s="328"/>
      <c r="AX996" s="328"/>
      <c r="AY996" s="328"/>
      <c r="AZ996" s="328"/>
      <c r="BA996" s="328"/>
      <c r="BB996" s="328"/>
      <c r="BC996" s="328"/>
      <c r="BD996" s="328"/>
      <c r="BE996" s="328"/>
      <c r="BF996" s="328"/>
      <c r="BG996" s="328"/>
      <c r="BH996" s="328"/>
      <c r="BI996" s="328"/>
      <c r="BJ996" s="328"/>
      <c r="BK996" s="328"/>
      <c r="BL996" s="328"/>
      <c r="BM996" s="328"/>
      <c r="BN996" s="328"/>
      <c r="BO996" s="328"/>
      <c r="BP996" s="328"/>
      <c r="BQ996" s="328"/>
      <c r="BR996" s="328"/>
      <c r="BS996" s="328"/>
      <c r="BT996" s="328"/>
      <c r="BU996" s="332"/>
      <c r="BV996" s="333"/>
      <c r="BW996" s="328"/>
      <c r="BX996" s="328"/>
      <c r="BY996" s="328"/>
      <c r="BZ996" s="328"/>
      <c r="CA996" s="328"/>
    </row>
    <row r="997" spans="1:79" ht="15.75" customHeight="1">
      <c r="A997" s="328"/>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8"/>
      <c r="AD997" s="328"/>
      <c r="AE997" s="328"/>
      <c r="AF997" s="328"/>
      <c r="AG997" s="328"/>
      <c r="AH997" s="328"/>
      <c r="AI997" s="328"/>
      <c r="AJ997" s="328"/>
      <c r="AK997" s="328"/>
      <c r="AL997" s="328"/>
      <c r="AM997" s="328"/>
      <c r="AN997" s="328"/>
      <c r="AO997" s="328"/>
      <c r="AP997" s="328"/>
      <c r="AQ997" s="328"/>
      <c r="AR997" s="328"/>
      <c r="AS997" s="328"/>
      <c r="AT997" s="328"/>
      <c r="AU997" s="328"/>
      <c r="AV997" s="328"/>
      <c r="AW997" s="328"/>
      <c r="AX997" s="328"/>
      <c r="AY997" s="328"/>
      <c r="AZ997" s="328"/>
      <c r="BA997" s="328"/>
      <c r="BB997" s="328"/>
      <c r="BC997" s="328"/>
      <c r="BD997" s="328"/>
      <c r="BE997" s="328"/>
      <c r="BF997" s="328"/>
      <c r="BG997" s="328"/>
      <c r="BH997" s="328"/>
      <c r="BI997" s="328"/>
      <c r="BJ997" s="328"/>
      <c r="BK997" s="328"/>
      <c r="BL997" s="328"/>
      <c r="BM997" s="328"/>
      <c r="BN997" s="328"/>
      <c r="BO997" s="328"/>
      <c r="BP997" s="328"/>
      <c r="BQ997" s="328"/>
      <c r="BR997" s="328"/>
      <c r="BS997" s="328"/>
      <c r="BT997" s="328"/>
      <c r="BU997" s="332"/>
      <c r="BV997" s="333"/>
      <c r="BW997" s="328"/>
      <c r="BX997" s="328"/>
      <c r="BY997" s="328"/>
      <c r="BZ997" s="328"/>
      <c r="CA997" s="328"/>
    </row>
    <row r="998" spans="1:79" ht="15.75" customHeight="1">
      <c r="A998" s="328"/>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328"/>
      <c r="AF998" s="328"/>
      <c r="AG998" s="328"/>
      <c r="AH998" s="328"/>
      <c r="AI998" s="328"/>
      <c r="AJ998" s="328"/>
      <c r="AK998" s="328"/>
      <c r="AL998" s="328"/>
      <c r="AM998" s="328"/>
      <c r="AN998" s="328"/>
      <c r="AO998" s="328"/>
      <c r="AP998" s="328"/>
      <c r="AQ998" s="328"/>
      <c r="AR998" s="328"/>
      <c r="AS998" s="328"/>
      <c r="AT998" s="328"/>
      <c r="AU998" s="328"/>
      <c r="AV998" s="328"/>
      <c r="AW998" s="328"/>
      <c r="AX998" s="328"/>
      <c r="AY998" s="328"/>
      <c r="AZ998" s="328"/>
      <c r="BA998" s="328"/>
      <c r="BB998" s="328"/>
      <c r="BC998" s="328"/>
      <c r="BD998" s="328"/>
      <c r="BE998" s="328"/>
      <c r="BF998" s="328"/>
      <c r="BG998" s="328"/>
      <c r="BH998" s="328"/>
      <c r="BI998" s="328"/>
      <c r="BJ998" s="328"/>
      <c r="BK998" s="328"/>
      <c r="BL998" s="328"/>
      <c r="BM998" s="328"/>
      <c r="BN998" s="328"/>
      <c r="BO998" s="328"/>
      <c r="BP998" s="328"/>
      <c r="BQ998" s="328"/>
      <c r="BR998" s="328"/>
      <c r="BS998" s="328"/>
      <c r="BT998" s="328"/>
      <c r="BU998" s="332"/>
      <c r="BV998" s="333"/>
      <c r="BW998" s="328"/>
      <c r="BX998" s="328"/>
      <c r="BY998" s="328"/>
      <c r="BZ998" s="328"/>
      <c r="CA998" s="328"/>
    </row>
    <row r="999" spans="1:79" ht="15.75" customHeight="1">
      <c r="A999" s="328"/>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c r="AA999" s="328"/>
      <c r="AB999" s="328"/>
      <c r="AC999" s="328"/>
      <c r="AD999" s="328"/>
      <c r="AE999" s="328"/>
      <c r="AF999" s="328"/>
      <c r="AG999" s="328"/>
      <c r="AH999" s="328"/>
      <c r="AI999" s="328"/>
      <c r="AJ999" s="328"/>
      <c r="AK999" s="328"/>
      <c r="AL999" s="328"/>
      <c r="AM999" s="328"/>
      <c r="AN999" s="328"/>
      <c r="AO999" s="328"/>
      <c r="AP999" s="328"/>
      <c r="AQ999" s="328"/>
      <c r="AR999" s="328"/>
      <c r="AS999" s="328"/>
      <c r="AT999" s="328"/>
      <c r="AU999" s="328"/>
      <c r="AV999" s="328"/>
      <c r="AW999" s="328"/>
      <c r="AX999" s="328"/>
      <c r="AY999" s="328"/>
      <c r="AZ999" s="328"/>
      <c r="BA999" s="328"/>
      <c r="BB999" s="328"/>
      <c r="BC999" s="328"/>
      <c r="BD999" s="328"/>
      <c r="BE999" s="328"/>
      <c r="BF999" s="328"/>
      <c r="BG999" s="328"/>
      <c r="BH999" s="328"/>
      <c r="BI999" s="328"/>
      <c r="BJ999" s="328"/>
      <c r="BK999" s="328"/>
      <c r="BL999" s="328"/>
      <c r="BM999" s="328"/>
      <c r="BN999" s="328"/>
      <c r="BO999" s="328"/>
      <c r="BP999" s="328"/>
      <c r="BQ999" s="328"/>
      <c r="BR999" s="328"/>
      <c r="BS999" s="328"/>
      <c r="BT999" s="328"/>
      <c r="BU999" s="332"/>
      <c r="BV999" s="333"/>
      <c r="BW999" s="328"/>
      <c r="BX999" s="328"/>
      <c r="BY999" s="328"/>
      <c r="BZ999" s="328"/>
      <c r="CA999" s="328"/>
    </row>
    <row r="1000" spans="1:79" ht="15.75" customHeight="1">
      <c r="A1000" s="328"/>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c r="AA1000" s="328"/>
      <c r="AB1000" s="328"/>
      <c r="AC1000" s="328"/>
      <c r="AD1000" s="328"/>
      <c r="AE1000" s="328"/>
      <c r="AF1000" s="328"/>
      <c r="AG1000" s="328"/>
      <c r="AH1000" s="328"/>
      <c r="AI1000" s="328"/>
      <c r="AJ1000" s="328"/>
      <c r="AK1000" s="328"/>
      <c r="AL1000" s="328"/>
      <c r="AM1000" s="328"/>
      <c r="AN1000" s="328"/>
      <c r="AO1000" s="328"/>
      <c r="AP1000" s="328"/>
      <c r="AQ1000" s="328"/>
      <c r="AR1000" s="328"/>
      <c r="AS1000" s="328"/>
      <c r="AT1000" s="328"/>
      <c r="AU1000" s="328"/>
      <c r="AV1000" s="328"/>
      <c r="AW1000" s="328"/>
      <c r="AX1000" s="328"/>
      <c r="AY1000" s="328"/>
      <c r="AZ1000" s="328"/>
      <c r="BA1000" s="328"/>
      <c r="BB1000" s="328"/>
      <c r="BC1000" s="328"/>
      <c r="BD1000" s="328"/>
      <c r="BE1000" s="328"/>
      <c r="BF1000" s="328"/>
      <c r="BG1000" s="328"/>
      <c r="BH1000" s="328"/>
      <c r="BI1000" s="328"/>
      <c r="BJ1000" s="328"/>
      <c r="BK1000" s="328"/>
      <c r="BL1000" s="328"/>
      <c r="BM1000" s="328"/>
      <c r="BN1000" s="328"/>
      <c r="BO1000" s="328"/>
      <c r="BP1000" s="328"/>
      <c r="BQ1000" s="328"/>
      <c r="BR1000" s="328"/>
      <c r="BS1000" s="328"/>
      <c r="BT1000" s="328"/>
      <c r="BU1000" s="332"/>
      <c r="BV1000" s="333"/>
      <c r="BW1000" s="328"/>
      <c r="BX1000" s="328"/>
      <c r="BY1000" s="328"/>
      <c r="BZ1000" s="328"/>
      <c r="CA1000" s="328"/>
    </row>
  </sheetData>
  <autoFilter ref="A7:CA7"/>
  <mergeCells count="53">
    <mergeCell ref="J36:J38"/>
    <mergeCell ref="BU5:BX6"/>
    <mergeCell ref="BD8:BD10"/>
    <mergeCell ref="BE8:BE10"/>
    <mergeCell ref="BF8:BF10"/>
    <mergeCell ref="J27:J29"/>
    <mergeCell ref="J30:J32"/>
    <mergeCell ref="J33:J35"/>
    <mergeCell ref="AX8:AX10"/>
    <mergeCell ref="AY8:AY10"/>
    <mergeCell ref="AZ8:AZ10"/>
    <mergeCell ref="BA8:BA10"/>
    <mergeCell ref="BB8:BB10"/>
    <mergeCell ref="BC8:BC10"/>
    <mergeCell ref="S8:S10"/>
    <mergeCell ref="AS8:AS10"/>
    <mergeCell ref="AU8:AU10"/>
    <mergeCell ref="AV8:AV10"/>
    <mergeCell ref="AW8:AW10"/>
    <mergeCell ref="M8:M10"/>
    <mergeCell ref="N8:N10"/>
    <mergeCell ref="O8:O10"/>
    <mergeCell ref="P8:P10"/>
    <mergeCell ref="Q8:Q10"/>
    <mergeCell ref="R8:R10"/>
    <mergeCell ref="A8:A12"/>
    <mergeCell ref="B8:B12"/>
    <mergeCell ref="C8:C10"/>
    <mergeCell ref="D8:D10"/>
    <mergeCell ref="E8:E10"/>
    <mergeCell ref="F8:F10"/>
    <mergeCell ref="AT5:BA6"/>
    <mergeCell ref="BG5:BK6"/>
    <mergeCell ref="BL5:BQ6"/>
    <mergeCell ref="BR5:BT6"/>
    <mergeCell ref="L8:L10"/>
    <mergeCell ref="T6:Z6"/>
    <mergeCell ref="AA6:AP6"/>
    <mergeCell ref="AU7:AV7"/>
    <mergeCell ref="AX7:AY7"/>
    <mergeCell ref="G8:G10"/>
    <mergeCell ref="H8:H10"/>
    <mergeCell ref="I8:I10"/>
    <mergeCell ref="J8:J10"/>
    <mergeCell ref="K8:K10"/>
    <mergeCell ref="AT8:AT10"/>
    <mergeCell ref="BY5:CA6"/>
    <mergeCell ref="A1:A3"/>
    <mergeCell ref="B1:H1"/>
    <mergeCell ref="B2:H2"/>
    <mergeCell ref="B3:H3"/>
    <mergeCell ref="D5:M5"/>
    <mergeCell ref="T5:AS5"/>
  </mergeCells>
  <conditionalFormatting sqref="AV8">
    <cfRule type="cellIs" dxfId="172" priority="1" operator="equal">
      <formula>"RARA VEZ"</formula>
    </cfRule>
  </conditionalFormatting>
  <conditionalFormatting sqref="AV8">
    <cfRule type="cellIs" dxfId="171" priority="2" operator="equal">
      <formula>"IMPROBABLE"</formula>
    </cfRule>
  </conditionalFormatting>
  <conditionalFormatting sqref="AV8">
    <cfRule type="cellIs" dxfId="170" priority="3" operator="equal">
      <formula>"POSIBLE"</formula>
    </cfRule>
  </conditionalFormatting>
  <conditionalFormatting sqref="AV8">
    <cfRule type="cellIs" dxfId="169" priority="4" operator="equal">
      <formula>"PROBABLE"</formula>
    </cfRule>
  </conditionalFormatting>
  <conditionalFormatting sqref="AV8">
    <cfRule type="cellIs" dxfId="168" priority="5" operator="equal">
      <formula>"CASI SEGURO"</formula>
    </cfRule>
  </conditionalFormatting>
  <conditionalFormatting sqref="AY8">
    <cfRule type="containsText" dxfId="167" priority="6" stopIfTrue="1" operator="containsText" text="ALTA">
      <formula>NOT(ISERROR(SEARCH(("ALTA"),(AY8))))</formula>
    </cfRule>
  </conditionalFormatting>
  <conditionalFormatting sqref="AY8">
    <cfRule type="containsText" dxfId="166" priority="7" stopIfTrue="1" operator="containsText" text="MEDIA">
      <formula>NOT(ISERROR(SEARCH(("MEDIA"),(AY8))))</formula>
    </cfRule>
  </conditionalFormatting>
  <conditionalFormatting sqref="AY8">
    <cfRule type="containsText" dxfId="165" priority="8" stopIfTrue="1" operator="containsText" text="BAJA">
      <formula>NOT(ISERROR(SEARCH(("BAJA"),(AY8))))</formula>
    </cfRule>
  </conditionalFormatting>
  <conditionalFormatting sqref="AY8">
    <cfRule type="containsText" dxfId="164" priority="9" stopIfTrue="1" operator="containsText" text="ALTO">
      <formula>NOT(ISERROR(SEARCH(("ALTO"),(AY8))))</formula>
    </cfRule>
  </conditionalFormatting>
  <conditionalFormatting sqref="AY8">
    <cfRule type="containsText" dxfId="163" priority="10" stopIfTrue="1" operator="containsText" text="ALTO">
      <formula>NOT(ISERROR(SEARCH(("ALTO"),(AY8))))</formula>
    </cfRule>
  </conditionalFormatting>
  <conditionalFormatting sqref="AY8">
    <cfRule type="containsText" dxfId="162" priority="11" stopIfTrue="1" operator="containsText" text="MEDIO">
      <formula>NOT(ISERROR(SEARCH(("MEDIO"),(AY8))))</formula>
    </cfRule>
  </conditionalFormatting>
  <conditionalFormatting sqref="AY8">
    <cfRule type="containsText" dxfId="161" priority="12" stopIfTrue="1" operator="containsText" text="MEDIO">
      <formula>NOT(ISERROR(SEARCH(("MEDIO"),(AY8))))</formula>
    </cfRule>
  </conditionalFormatting>
  <conditionalFormatting sqref="AY8">
    <cfRule type="containsText" dxfId="160" priority="13" stopIfTrue="1" operator="containsText" text="BAJO">
      <formula>NOT(ISERROR(SEARCH(("BAJO"),(AY8))))</formula>
    </cfRule>
  </conditionalFormatting>
  <conditionalFormatting sqref="AY8">
    <cfRule type="cellIs" dxfId="159" priority="14" operator="equal">
      <formula>"INSIGNIFICANTE"</formula>
    </cfRule>
  </conditionalFormatting>
  <conditionalFormatting sqref="AY8">
    <cfRule type="cellIs" dxfId="158" priority="15" operator="equal">
      <formula>"MENOR"</formula>
    </cfRule>
  </conditionalFormatting>
  <conditionalFormatting sqref="AY8">
    <cfRule type="cellIs" dxfId="157" priority="16" operator="equal">
      <formula>"MODERADO"</formula>
    </cfRule>
  </conditionalFormatting>
  <conditionalFormatting sqref="AY8">
    <cfRule type="cellIs" dxfId="156" priority="17" operator="equal">
      <formula>"MAYOR"</formula>
    </cfRule>
  </conditionalFormatting>
  <conditionalFormatting sqref="AY8">
    <cfRule type="cellIs" dxfId="155" priority="18" operator="equal">
      <formula>"CATASTRÓFICO"</formula>
    </cfRule>
  </conditionalFormatting>
  <conditionalFormatting sqref="BA8">
    <cfRule type="cellIs" dxfId="154" priority="19" operator="equal">
      <formula>"EXTREMA 5:5"</formula>
    </cfRule>
  </conditionalFormatting>
  <conditionalFormatting sqref="BA8">
    <cfRule type="cellIs" dxfId="153" priority="20" operator="equal">
      <formula>"EXTREMA 4:5"</formula>
    </cfRule>
  </conditionalFormatting>
  <conditionalFormatting sqref="BA8">
    <cfRule type="cellIs" dxfId="152" priority="21" operator="equal">
      <formula>"EXTREMA 3:5"</formula>
    </cfRule>
  </conditionalFormatting>
  <conditionalFormatting sqref="BA8">
    <cfRule type="cellIs" dxfId="151" priority="22" operator="equal">
      <formula>"EXTREMA 2:5"</formula>
    </cfRule>
  </conditionalFormatting>
  <conditionalFormatting sqref="BA8">
    <cfRule type="cellIs" dxfId="150" priority="23" operator="equal">
      <formula>"EXTREMA 5:4"</formula>
    </cfRule>
  </conditionalFormatting>
  <conditionalFormatting sqref="BA8">
    <cfRule type="cellIs" dxfId="149" priority="24" operator="equal">
      <formula>"EXTREMA 4:4"</formula>
    </cfRule>
  </conditionalFormatting>
  <conditionalFormatting sqref="BA8">
    <cfRule type="cellIs" dxfId="148" priority="25" operator="equal">
      <formula>"EXTREMA 3:4"</formula>
    </cfRule>
  </conditionalFormatting>
  <conditionalFormatting sqref="BA8">
    <cfRule type="cellIs" dxfId="147" priority="26" operator="equal">
      <formula>"EXTREMA 5:3"</formula>
    </cfRule>
  </conditionalFormatting>
  <conditionalFormatting sqref="BA8">
    <cfRule type="cellIs" dxfId="146" priority="27" operator="equal">
      <formula>"ALTA 1:5"</formula>
    </cfRule>
  </conditionalFormatting>
  <conditionalFormatting sqref="BA8">
    <cfRule type="cellIs" dxfId="145" priority="28" operator="equal">
      <formula>"ALTA 2:4"</formula>
    </cfRule>
  </conditionalFormatting>
  <conditionalFormatting sqref="BA8">
    <cfRule type="cellIs" dxfId="144" priority="29" operator="equal">
      <formula>"ALTA 1:4"</formula>
    </cfRule>
  </conditionalFormatting>
  <conditionalFormatting sqref="BA8">
    <cfRule type="cellIs" dxfId="143" priority="30" operator="equal">
      <formula>"ALTA 4:3"</formula>
    </cfRule>
  </conditionalFormatting>
  <conditionalFormatting sqref="BA8">
    <cfRule type="cellIs" dxfId="142" priority="31" operator="equal">
      <formula>"ALTA 3:3"</formula>
    </cfRule>
  </conditionalFormatting>
  <conditionalFormatting sqref="BA8">
    <cfRule type="cellIs" dxfId="141" priority="32" operator="equal">
      <formula>"ALTA 5:2"</formula>
    </cfRule>
  </conditionalFormatting>
  <conditionalFormatting sqref="BA8">
    <cfRule type="cellIs" dxfId="140" priority="33" operator="equal">
      <formula>"ALTA 4:2"</formula>
    </cfRule>
  </conditionalFormatting>
  <conditionalFormatting sqref="BA8">
    <cfRule type="cellIs" dxfId="139" priority="34" operator="equal">
      <formula>"ALTA 5:1"</formula>
    </cfRule>
  </conditionalFormatting>
  <conditionalFormatting sqref="BA8">
    <cfRule type="cellIs" dxfId="138" priority="35" operator="equal">
      <formula>"MODERADA 2:3"</formula>
    </cfRule>
  </conditionalFormatting>
  <conditionalFormatting sqref="BA8">
    <cfRule type="cellIs" dxfId="137" priority="36" operator="equal">
      <formula>"MODERADA 1:3"</formula>
    </cfRule>
  </conditionalFormatting>
  <conditionalFormatting sqref="BA8">
    <cfRule type="cellIs" dxfId="136" priority="37" operator="equal">
      <formula>"MODERADA 3:2"</formula>
    </cfRule>
  </conditionalFormatting>
  <conditionalFormatting sqref="BA8">
    <cfRule type="cellIs" dxfId="135" priority="38" operator="equal">
      <formula>"MODERADA 4:1"</formula>
    </cfRule>
  </conditionalFormatting>
  <conditionalFormatting sqref="BA8">
    <cfRule type="cellIs" dxfId="134" priority="39" operator="equal">
      <formula>"BAJA 2:2"</formula>
    </cfRule>
  </conditionalFormatting>
  <conditionalFormatting sqref="BA8">
    <cfRule type="cellIs" dxfId="133" priority="40" operator="equal">
      <formula>"BAJA 1:2"</formula>
    </cfRule>
  </conditionalFormatting>
  <conditionalFormatting sqref="BA8">
    <cfRule type="cellIs" dxfId="132" priority="41" operator="equal">
      <formula>"BAJA 3:1"</formula>
    </cfRule>
  </conditionalFormatting>
  <conditionalFormatting sqref="BA8">
    <cfRule type="cellIs" dxfId="131" priority="42" operator="equal">
      <formula>"BAJA 2:1"</formula>
    </cfRule>
  </conditionalFormatting>
  <conditionalFormatting sqref="BA8">
    <cfRule type="cellIs" dxfId="130" priority="43" operator="equal">
      <formula>"BAJA 1:1"</formula>
    </cfRule>
  </conditionalFormatting>
  <conditionalFormatting sqref="AZ8">
    <cfRule type="containsText" dxfId="129" priority="44" stopIfTrue="1" operator="containsText" text="ALTA">
      <formula>NOT(ISERROR(SEARCH(("ALTA"),(AZ8))))</formula>
    </cfRule>
  </conditionalFormatting>
  <conditionalFormatting sqref="AZ8">
    <cfRule type="containsText" dxfId="128" priority="45" stopIfTrue="1" operator="containsText" text="MEDIA">
      <formula>NOT(ISERROR(SEARCH(("MEDIA"),(AZ8))))</formula>
    </cfRule>
  </conditionalFormatting>
  <conditionalFormatting sqref="AZ8">
    <cfRule type="containsText" dxfId="127" priority="46" stopIfTrue="1" operator="containsText" text="BAJA">
      <formula>NOT(ISERROR(SEARCH(("BAJA"),(AZ8))))</formula>
    </cfRule>
  </conditionalFormatting>
  <conditionalFormatting sqref="AZ8">
    <cfRule type="containsText" dxfId="126" priority="47" stopIfTrue="1" operator="containsText" text="ALTO">
      <formula>NOT(ISERROR(SEARCH(("ALTO"),(AZ8))))</formula>
    </cfRule>
  </conditionalFormatting>
  <conditionalFormatting sqref="AZ8">
    <cfRule type="containsText" dxfId="125" priority="48" stopIfTrue="1" operator="containsText" text="ALTO">
      <formula>NOT(ISERROR(SEARCH(("ALTO"),(AZ8))))</formula>
    </cfRule>
  </conditionalFormatting>
  <conditionalFormatting sqref="AZ8">
    <cfRule type="containsText" dxfId="124" priority="49" stopIfTrue="1" operator="containsText" text="MEDIO">
      <formula>NOT(ISERROR(SEARCH(("MEDIO"),(AZ8))))</formula>
    </cfRule>
  </conditionalFormatting>
  <conditionalFormatting sqref="AZ8">
    <cfRule type="containsText" dxfId="123" priority="50" stopIfTrue="1" operator="containsText" text="MEDIO">
      <formula>NOT(ISERROR(SEARCH(("MEDIO"),(AZ8))))</formula>
    </cfRule>
  </conditionalFormatting>
  <conditionalFormatting sqref="AZ8">
    <cfRule type="containsText" dxfId="122" priority="51" stopIfTrue="1" operator="containsText" text="BAJO">
      <formula>NOT(ISERROR(SEARCH(("BAJO"),(AZ8))))</formula>
    </cfRule>
  </conditionalFormatting>
  <conditionalFormatting sqref="AZ8">
    <cfRule type="cellIs" dxfId="121" priority="52" operator="equal">
      <formula>"INSIGNIFICANTE"</formula>
    </cfRule>
  </conditionalFormatting>
  <conditionalFormatting sqref="AZ8">
    <cfRule type="cellIs" dxfId="120" priority="53" operator="equal">
      <formula>"MENOR"</formula>
    </cfRule>
  </conditionalFormatting>
  <conditionalFormatting sqref="AZ8">
    <cfRule type="cellIs" dxfId="119" priority="54" operator="equal">
      <formula>"MODERADO"</formula>
    </cfRule>
  </conditionalFormatting>
  <conditionalFormatting sqref="AZ8">
    <cfRule type="cellIs" dxfId="118" priority="55" operator="equal">
      <formula>"MAYOR"</formula>
    </cfRule>
  </conditionalFormatting>
  <conditionalFormatting sqref="AZ8">
    <cfRule type="cellIs" dxfId="117" priority="56" operator="equal">
      <formula>"CATASTRÓFICO"</formula>
    </cfRule>
  </conditionalFormatting>
  <conditionalFormatting sqref="AV11:AV12">
    <cfRule type="cellIs" dxfId="116" priority="57" operator="equal">
      <formula>"RARA VEZ"</formula>
    </cfRule>
  </conditionalFormatting>
  <conditionalFormatting sqref="AV11:AV12">
    <cfRule type="cellIs" dxfId="115" priority="58" operator="equal">
      <formula>"IMPROBABLE"</formula>
    </cfRule>
  </conditionalFormatting>
  <conditionalFormatting sqref="AV11:AV12">
    <cfRule type="cellIs" dxfId="114" priority="59" operator="equal">
      <formula>"POSIBLE"</formula>
    </cfRule>
  </conditionalFormatting>
  <conditionalFormatting sqref="AV11:AV12">
    <cfRule type="cellIs" dxfId="113" priority="60" operator="equal">
      <formula>"PROBABLE"</formula>
    </cfRule>
  </conditionalFormatting>
  <conditionalFormatting sqref="AV11:AV12">
    <cfRule type="cellIs" dxfId="112" priority="61" operator="equal">
      <formula>"CASI SEGURO"</formula>
    </cfRule>
  </conditionalFormatting>
  <conditionalFormatting sqref="AY11:AY12">
    <cfRule type="containsText" dxfId="111" priority="62" stopIfTrue="1" operator="containsText" text="ALTA">
      <formula>NOT(ISERROR(SEARCH(("ALTA"),(AY11))))</formula>
    </cfRule>
  </conditionalFormatting>
  <conditionalFormatting sqref="AY11:AY12">
    <cfRule type="containsText" dxfId="110" priority="63" stopIfTrue="1" operator="containsText" text="MEDIA">
      <formula>NOT(ISERROR(SEARCH(("MEDIA"),(AY11))))</formula>
    </cfRule>
  </conditionalFormatting>
  <conditionalFormatting sqref="AY11:AY12">
    <cfRule type="containsText" dxfId="109" priority="64" stopIfTrue="1" operator="containsText" text="BAJA">
      <formula>NOT(ISERROR(SEARCH(("BAJA"),(AY11))))</formula>
    </cfRule>
  </conditionalFormatting>
  <conditionalFormatting sqref="AY11:AY12">
    <cfRule type="containsText" dxfId="108" priority="65" stopIfTrue="1" operator="containsText" text="ALTO">
      <formula>NOT(ISERROR(SEARCH(("ALTO"),(AY11))))</formula>
    </cfRule>
  </conditionalFormatting>
  <conditionalFormatting sqref="AY11:AY12">
    <cfRule type="containsText" dxfId="107" priority="66" stopIfTrue="1" operator="containsText" text="ALTO">
      <formula>NOT(ISERROR(SEARCH(("ALTO"),(AY11))))</formula>
    </cfRule>
  </conditionalFormatting>
  <conditionalFormatting sqref="AY11:AY12">
    <cfRule type="containsText" dxfId="106" priority="67" stopIfTrue="1" operator="containsText" text="MEDIO">
      <formula>NOT(ISERROR(SEARCH(("MEDIO"),(AY11))))</formula>
    </cfRule>
  </conditionalFormatting>
  <conditionalFormatting sqref="AY11:AY12">
    <cfRule type="containsText" dxfId="105" priority="68" stopIfTrue="1" operator="containsText" text="MEDIO">
      <formula>NOT(ISERROR(SEARCH(("MEDIO"),(AY11))))</formula>
    </cfRule>
  </conditionalFormatting>
  <conditionalFormatting sqref="AY11:AY12">
    <cfRule type="containsText" dxfId="104" priority="69" stopIfTrue="1" operator="containsText" text="BAJO">
      <formula>NOT(ISERROR(SEARCH(("BAJO"),(AY11))))</formula>
    </cfRule>
  </conditionalFormatting>
  <conditionalFormatting sqref="AY11:AY12">
    <cfRule type="cellIs" dxfId="103" priority="70" operator="equal">
      <formula>"INSIGNIFICANTE"</formula>
    </cfRule>
  </conditionalFormatting>
  <conditionalFormatting sqref="AY11:AY12">
    <cfRule type="cellIs" dxfId="102" priority="71" operator="equal">
      <formula>"MENOR"</formula>
    </cfRule>
  </conditionalFormatting>
  <conditionalFormatting sqref="AY11:AY12">
    <cfRule type="cellIs" dxfId="101" priority="72" operator="equal">
      <formula>"MODERADO"</formula>
    </cfRule>
  </conditionalFormatting>
  <conditionalFormatting sqref="AY11:AY12">
    <cfRule type="cellIs" dxfId="100" priority="73" operator="equal">
      <formula>"MAYOR"</formula>
    </cfRule>
  </conditionalFormatting>
  <conditionalFormatting sqref="AY11:AY12">
    <cfRule type="cellIs" dxfId="99" priority="74" operator="equal">
      <formula>"CATASTRÓFICO"</formula>
    </cfRule>
  </conditionalFormatting>
  <conditionalFormatting sqref="BA11:BA12">
    <cfRule type="cellIs" dxfId="98" priority="75" operator="equal">
      <formula>"EXTREMA 5:5"</formula>
    </cfRule>
  </conditionalFormatting>
  <conditionalFormatting sqref="BA11:BA12">
    <cfRule type="cellIs" dxfId="97" priority="76" operator="equal">
      <formula>"EXTREMA 4:5"</formula>
    </cfRule>
  </conditionalFormatting>
  <conditionalFormatting sqref="BA11:BA12">
    <cfRule type="cellIs" dxfId="96" priority="77" operator="equal">
      <formula>"EXTREMA 3:5"</formula>
    </cfRule>
  </conditionalFormatting>
  <conditionalFormatting sqref="BA11:BA12">
    <cfRule type="cellIs" dxfId="95" priority="78" operator="equal">
      <formula>"EXTREMA 2:5"</formula>
    </cfRule>
  </conditionalFormatting>
  <conditionalFormatting sqref="BA11:BA12">
    <cfRule type="cellIs" dxfId="94" priority="79" operator="equal">
      <formula>"EXTREMA 5:4"</formula>
    </cfRule>
  </conditionalFormatting>
  <conditionalFormatting sqref="BA11:BA12">
    <cfRule type="cellIs" dxfId="93" priority="80" operator="equal">
      <formula>"EXTREMA 4:4"</formula>
    </cfRule>
  </conditionalFormatting>
  <conditionalFormatting sqref="BA11:BA12">
    <cfRule type="cellIs" dxfId="92" priority="81" operator="equal">
      <formula>"EXTREMA 3:4"</formula>
    </cfRule>
  </conditionalFormatting>
  <conditionalFormatting sqref="BA11:BA12">
    <cfRule type="cellIs" dxfId="91" priority="82" operator="equal">
      <formula>"EXTREMA 5:3"</formula>
    </cfRule>
  </conditionalFormatting>
  <conditionalFormatting sqref="BA11:BA12">
    <cfRule type="cellIs" dxfId="90" priority="83" operator="equal">
      <formula>"ALTA 1:5"</formula>
    </cfRule>
  </conditionalFormatting>
  <conditionalFormatting sqref="BA11:BA12">
    <cfRule type="cellIs" dxfId="89" priority="84" operator="equal">
      <formula>"ALTA 2:4"</formula>
    </cfRule>
  </conditionalFormatting>
  <conditionalFormatting sqref="BA11:BA12">
    <cfRule type="cellIs" dxfId="88" priority="85" operator="equal">
      <formula>"ALTA 1:4"</formula>
    </cfRule>
  </conditionalFormatting>
  <conditionalFormatting sqref="BA11:BA12">
    <cfRule type="cellIs" dxfId="87" priority="86" operator="equal">
      <formula>"ALTA 4:3"</formula>
    </cfRule>
  </conditionalFormatting>
  <conditionalFormatting sqref="BA11:BA12">
    <cfRule type="cellIs" dxfId="86" priority="87" operator="equal">
      <formula>"ALTA 3:3"</formula>
    </cfRule>
  </conditionalFormatting>
  <conditionalFormatting sqref="BA11:BA12">
    <cfRule type="cellIs" dxfId="85" priority="88" operator="equal">
      <formula>"ALTA 5:2"</formula>
    </cfRule>
  </conditionalFormatting>
  <conditionalFormatting sqref="BA11:BA12">
    <cfRule type="cellIs" dxfId="84" priority="89" operator="equal">
      <formula>"ALTA 4:2"</formula>
    </cfRule>
  </conditionalFormatting>
  <conditionalFormatting sqref="BA11:BA12">
    <cfRule type="cellIs" dxfId="83" priority="90" operator="equal">
      <formula>"ALTA 5:1"</formula>
    </cfRule>
  </conditionalFormatting>
  <conditionalFormatting sqref="BA11:BA12">
    <cfRule type="cellIs" dxfId="82" priority="91" operator="equal">
      <formula>"MODERADA 2:3"</formula>
    </cfRule>
  </conditionalFormatting>
  <conditionalFormatting sqref="BA11:BA12">
    <cfRule type="cellIs" dxfId="81" priority="92" operator="equal">
      <formula>"MODERADA 1:3"</formula>
    </cfRule>
  </conditionalFormatting>
  <conditionalFormatting sqref="BA11:BA12">
    <cfRule type="cellIs" dxfId="80" priority="93" operator="equal">
      <formula>"MODERADA 3:2"</formula>
    </cfRule>
  </conditionalFormatting>
  <conditionalFormatting sqref="BA11:BA12">
    <cfRule type="cellIs" dxfId="79" priority="94" operator="equal">
      <formula>"MODERADA 4:1"</formula>
    </cfRule>
  </conditionalFormatting>
  <conditionalFormatting sqref="BA11:BA12">
    <cfRule type="cellIs" dxfId="78" priority="95" operator="equal">
      <formula>"BAJA 2:2"</formula>
    </cfRule>
  </conditionalFormatting>
  <conditionalFormatting sqref="BA11:BA12">
    <cfRule type="cellIs" dxfId="77" priority="96" operator="equal">
      <formula>"BAJA 1:2"</formula>
    </cfRule>
  </conditionalFormatting>
  <conditionalFormatting sqref="BA11:BA12">
    <cfRule type="cellIs" dxfId="76" priority="97" operator="equal">
      <formula>"BAJA 3:1"</formula>
    </cfRule>
  </conditionalFormatting>
  <conditionalFormatting sqref="BA11:BA12">
    <cfRule type="cellIs" dxfId="75" priority="98" operator="equal">
      <formula>"BAJA 2:1"</formula>
    </cfRule>
  </conditionalFormatting>
  <conditionalFormatting sqref="BA11:BA12">
    <cfRule type="cellIs" dxfId="74" priority="99" operator="equal">
      <formula>"BAJA 1:1"</formula>
    </cfRule>
  </conditionalFormatting>
  <conditionalFormatting sqref="AZ11:AZ12">
    <cfRule type="containsText" dxfId="73" priority="100" stopIfTrue="1" operator="containsText" text="ALTA">
      <formula>NOT(ISERROR(SEARCH(("ALTA"),(AZ11))))</formula>
    </cfRule>
  </conditionalFormatting>
  <conditionalFormatting sqref="AZ11:AZ12">
    <cfRule type="containsText" dxfId="72" priority="101" stopIfTrue="1" operator="containsText" text="MEDIA">
      <formula>NOT(ISERROR(SEARCH(("MEDIA"),(AZ11))))</formula>
    </cfRule>
  </conditionalFormatting>
  <conditionalFormatting sqref="AZ11:AZ12">
    <cfRule type="containsText" dxfId="71" priority="102" stopIfTrue="1" operator="containsText" text="BAJA">
      <formula>NOT(ISERROR(SEARCH(("BAJA"),(AZ11))))</formula>
    </cfRule>
  </conditionalFormatting>
  <conditionalFormatting sqref="AZ11:AZ12">
    <cfRule type="containsText" dxfId="70" priority="103" stopIfTrue="1" operator="containsText" text="ALTO">
      <formula>NOT(ISERROR(SEARCH(("ALTO"),(AZ11))))</formula>
    </cfRule>
  </conditionalFormatting>
  <conditionalFormatting sqref="AZ11:AZ12">
    <cfRule type="containsText" dxfId="69" priority="104" stopIfTrue="1" operator="containsText" text="ALTO">
      <formula>NOT(ISERROR(SEARCH(("ALTO"),(AZ11))))</formula>
    </cfRule>
  </conditionalFormatting>
  <conditionalFormatting sqref="AZ11:AZ12">
    <cfRule type="containsText" dxfId="68" priority="105" stopIfTrue="1" operator="containsText" text="MEDIO">
      <formula>NOT(ISERROR(SEARCH(("MEDIO"),(AZ11))))</formula>
    </cfRule>
  </conditionalFormatting>
  <conditionalFormatting sqref="AZ11:AZ12">
    <cfRule type="containsText" dxfId="67" priority="106" stopIfTrue="1" operator="containsText" text="MEDIO">
      <formula>NOT(ISERROR(SEARCH(("MEDIO"),(AZ11))))</formula>
    </cfRule>
  </conditionalFormatting>
  <conditionalFormatting sqref="AZ11:AZ12">
    <cfRule type="containsText" dxfId="66" priority="107" stopIfTrue="1" operator="containsText" text="BAJO">
      <formula>NOT(ISERROR(SEARCH(("BAJO"),(AZ11))))</formula>
    </cfRule>
  </conditionalFormatting>
  <conditionalFormatting sqref="AZ11:AZ12">
    <cfRule type="cellIs" dxfId="65" priority="108" operator="equal">
      <formula>"INSIGNIFICANTE"</formula>
    </cfRule>
  </conditionalFormatting>
  <conditionalFormatting sqref="AZ11:AZ12">
    <cfRule type="cellIs" dxfId="64" priority="109" operator="equal">
      <formula>"MENOR"</formula>
    </cfRule>
  </conditionalFormatting>
  <conditionalFormatting sqref="AZ11:AZ12">
    <cfRule type="cellIs" dxfId="63" priority="110" operator="equal">
      <formula>"MODERADO"</formula>
    </cfRule>
  </conditionalFormatting>
  <conditionalFormatting sqref="AZ11:AZ12">
    <cfRule type="cellIs" dxfId="62" priority="111" operator="equal">
      <formula>"MAYOR"</formula>
    </cfRule>
  </conditionalFormatting>
  <conditionalFormatting sqref="AZ11:AZ12">
    <cfRule type="cellIs" dxfId="61" priority="112" operator="equal">
      <formula>"CATASTRÓFICO"</formula>
    </cfRule>
  </conditionalFormatting>
  <conditionalFormatting sqref="I8">
    <cfRule type="cellIs" dxfId="60" priority="113" operator="equal">
      <formula>"RARA VEZ"</formula>
    </cfRule>
  </conditionalFormatting>
  <conditionalFormatting sqref="I8">
    <cfRule type="cellIs" dxfId="59" priority="114" operator="equal">
      <formula>"IMPROBABLE"</formula>
    </cfRule>
  </conditionalFormatting>
  <conditionalFormatting sqref="I8">
    <cfRule type="cellIs" dxfId="58" priority="115" operator="equal">
      <formula>"POSIBLE"</formula>
    </cfRule>
  </conditionalFormatting>
  <conditionalFormatting sqref="I8">
    <cfRule type="cellIs" dxfId="57" priority="116" operator="equal">
      <formula>"PROBABLE"</formula>
    </cfRule>
  </conditionalFormatting>
  <conditionalFormatting sqref="I8">
    <cfRule type="cellIs" dxfId="56" priority="117" operator="equal">
      <formula>"CASI SEGURO"</formula>
    </cfRule>
  </conditionalFormatting>
  <conditionalFormatting sqref="K8:L8">
    <cfRule type="containsText" dxfId="55" priority="118" stopIfTrue="1" operator="containsText" text="ALTA">
      <formula>NOT(ISERROR(SEARCH(("ALTA"),(K8))))</formula>
    </cfRule>
  </conditionalFormatting>
  <conditionalFormatting sqref="K8:L8">
    <cfRule type="containsText" dxfId="54" priority="119" stopIfTrue="1" operator="containsText" text="MEDIA">
      <formula>NOT(ISERROR(SEARCH(("MEDIA"),(K8))))</formula>
    </cfRule>
  </conditionalFormatting>
  <conditionalFormatting sqref="K8:L8">
    <cfRule type="containsText" dxfId="53" priority="120" stopIfTrue="1" operator="containsText" text="BAJA">
      <formula>NOT(ISERROR(SEARCH(("BAJA"),(K8))))</formula>
    </cfRule>
  </conditionalFormatting>
  <conditionalFormatting sqref="K8:L8">
    <cfRule type="containsText" dxfId="52" priority="121" stopIfTrue="1" operator="containsText" text="ALTO">
      <formula>NOT(ISERROR(SEARCH(("ALTO"),(K8))))</formula>
    </cfRule>
  </conditionalFormatting>
  <conditionalFormatting sqref="K8:L8">
    <cfRule type="containsText" dxfId="51" priority="122" stopIfTrue="1" operator="containsText" text="ALTO">
      <formula>NOT(ISERROR(SEARCH(("ALTO"),(K8))))</formula>
    </cfRule>
  </conditionalFormatting>
  <conditionalFormatting sqref="K8:L8">
    <cfRule type="containsText" dxfId="50" priority="123" stopIfTrue="1" operator="containsText" text="MEDIO">
      <formula>NOT(ISERROR(SEARCH(("MEDIO"),(K8))))</formula>
    </cfRule>
  </conditionalFormatting>
  <conditionalFormatting sqref="K8:L8">
    <cfRule type="containsText" dxfId="49" priority="124" stopIfTrue="1" operator="containsText" text="MEDIO">
      <formula>NOT(ISERROR(SEARCH(("MEDIO"),(K8))))</formula>
    </cfRule>
  </conditionalFormatting>
  <conditionalFormatting sqref="K8:L8">
    <cfRule type="containsText" dxfId="48" priority="125" stopIfTrue="1" operator="containsText" text="BAJO">
      <formula>NOT(ISERROR(SEARCH(("BAJO"),(K8))))</formula>
    </cfRule>
  </conditionalFormatting>
  <conditionalFormatting sqref="K8:L8">
    <cfRule type="cellIs" dxfId="47" priority="126" operator="equal">
      <formula>"INSIGNIFICANTE"</formula>
    </cfRule>
  </conditionalFormatting>
  <conditionalFormatting sqref="K8:L8">
    <cfRule type="cellIs" dxfId="46" priority="127" operator="equal">
      <formula>"MENOR"</formula>
    </cfRule>
  </conditionalFormatting>
  <conditionalFormatting sqref="K8:L8">
    <cfRule type="cellIs" dxfId="45" priority="128" operator="equal">
      <formula>"MODERADO"</formula>
    </cfRule>
  </conditionalFormatting>
  <conditionalFormatting sqref="K8:L8">
    <cfRule type="cellIs" dxfId="44" priority="129" operator="equal">
      <formula>"MAYOR"</formula>
    </cfRule>
  </conditionalFormatting>
  <conditionalFormatting sqref="K8:L8">
    <cfRule type="cellIs" dxfId="43" priority="130" operator="equal">
      <formula>"CATASTRÓFICO"</formula>
    </cfRule>
  </conditionalFormatting>
  <conditionalFormatting sqref="I11:I12">
    <cfRule type="cellIs" dxfId="42" priority="131" operator="equal">
      <formula>"RARA VEZ"</formula>
    </cfRule>
  </conditionalFormatting>
  <conditionalFormatting sqref="I11:I12">
    <cfRule type="cellIs" dxfId="41" priority="132" operator="equal">
      <formula>"IMPROBABLE"</formula>
    </cfRule>
  </conditionalFormatting>
  <conditionalFormatting sqref="I11:I12">
    <cfRule type="cellIs" dxfId="40" priority="133" operator="equal">
      <formula>"POSIBLE"</formula>
    </cfRule>
  </conditionalFormatting>
  <conditionalFormatting sqref="I11:I12">
    <cfRule type="cellIs" dxfId="39" priority="134" operator="equal">
      <formula>"PROBABLE"</formula>
    </cfRule>
  </conditionalFormatting>
  <conditionalFormatting sqref="I11:I12">
    <cfRule type="cellIs" dxfId="38" priority="135" operator="equal">
      <formula>"CASI SEGURO"</formula>
    </cfRule>
  </conditionalFormatting>
  <conditionalFormatting sqref="K11:L12">
    <cfRule type="containsText" dxfId="37" priority="136" stopIfTrue="1" operator="containsText" text="ALTA">
      <formula>NOT(ISERROR(SEARCH(("ALTA"),(K11))))</formula>
    </cfRule>
  </conditionalFormatting>
  <conditionalFormatting sqref="K11:L12">
    <cfRule type="containsText" dxfId="36" priority="137" stopIfTrue="1" operator="containsText" text="MEDIA">
      <formula>NOT(ISERROR(SEARCH(("MEDIA"),(K11))))</formula>
    </cfRule>
  </conditionalFormatting>
  <conditionalFormatting sqref="K11:L12">
    <cfRule type="containsText" dxfId="35" priority="138" stopIfTrue="1" operator="containsText" text="BAJA">
      <formula>NOT(ISERROR(SEARCH(("BAJA"),(K11))))</formula>
    </cfRule>
  </conditionalFormatting>
  <conditionalFormatting sqref="K11:L12">
    <cfRule type="containsText" dxfId="34" priority="139" stopIfTrue="1" operator="containsText" text="ALTO">
      <formula>NOT(ISERROR(SEARCH(("ALTO"),(K11))))</formula>
    </cfRule>
  </conditionalFormatting>
  <conditionalFormatting sqref="K11:L12">
    <cfRule type="containsText" dxfId="33" priority="140" stopIfTrue="1" operator="containsText" text="ALTO">
      <formula>NOT(ISERROR(SEARCH(("ALTO"),(K11))))</formula>
    </cfRule>
  </conditionalFormatting>
  <conditionalFormatting sqref="K11:L12">
    <cfRule type="containsText" dxfId="32" priority="141" stopIfTrue="1" operator="containsText" text="MEDIO">
      <formula>NOT(ISERROR(SEARCH(("MEDIO"),(K11))))</formula>
    </cfRule>
  </conditionalFormatting>
  <conditionalFormatting sqref="K11:L12">
    <cfRule type="containsText" dxfId="31" priority="142" stopIfTrue="1" operator="containsText" text="MEDIO">
      <formula>NOT(ISERROR(SEARCH(("MEDIO"),(K11))))</formula>
    </cfRule>
  </conditionalFormatting>
  <conditionalFormatting sqref="K11:L12">
    <cfRule type="containsText" dxfId="30" priority="143" stopIfTrue="1" operator="containsText" text="BAJO">
      <formula>NOT(ISERROR(SEARCH(("BAJO"),(K11))))</formula>
    </cfRule>
  </conditionalFormatting>
  <conditionalFormatting sqref="K11:L12">
    <cfRule type="cellIs" dxfId="29" priority="144" operator="equal">
      <formula>"INSIGNIFICANTE"</formula>
    </cfRule>
  </conditionalFormatting>
  <conditionalFormatting sqref="K11:L12">
    <cfRule type="cellIs" dxfId="28" priority="145" operator="equal">
      <formula>"MENOR"</formula>
    </cfRule>
  </conditionalFormatting>
  <conditionalFormatting sqref="K11:L12">
    <cfRule type="cellIs" dxfId="27" priority="146" operator="equal">
      <formula>"MODERADO"</formula>
    </cfRule>
  </conditionalFormatting>
  <conditionalFormatting sqref="K11:L12">
    <cfRule type="cellIs" dxfId="26" priority="147" operator="equal">
      <formula>"MAYOR"</formula>
    </cfRule>
  </conditionalFormatting>
  <conditionalFormatting sqref="K11:L12">
    <cfRule type="cellIs" dxfId="25" priority="148" operator="equal">
      <formula>"CATASTRÓFICO"</formula>
    </cfRule>
  </conditionalFormatting>
  <conditionalFormatting sqref="M8 M11:M12">
    <cfRule type="cellIs" dxfId="24" priority="149" operator="equal">
      <formula>"EXTREMA 5:5"</formula>
    </cfRule>
  </conditionalFormatting>
  <conditionalFormatting sqref="M8 M11:M12">
    <cfRule type="cellIs" dxfId="23" priority="150" operator="equal">
      <formula>"EXTREMA 4:5"</formula>
    </cfRule>
  </conditionalFormatting>
  <conditionalFormatting sqref="M8 M11:M12">
    <cfRule type="cellIs" dxfId="22" priority="151" operator="equal">
      <formula>"EXTREMA 3:5"</formula>
    </cfRule>
  </conditionalFormatting>
  <conditionalFormatting sqref="M8 M11:M12">
    <cfRule type="cellIs" dxfId="21" priority="152" operator="equal">
      <formula>"EXTREMA 2:5"</formula>
    </cfRule>
  </conditionalFormatting>
  <conditionalFormatting sqref="M8 M11:M12">
    <cfRule type="cellIs" dxfId="20" priority="153" operator="equal">
      <formula>"EXTREMA 5:4"</formula>
    </cfRule>
  </conditionalFormatting>
  <conditionalFormatting sqref="M8 M11:M12">
    <cfRule type="cellIs" dxfId="19" priority="154" operator="equal">
      <formula>"EXTREMA 4:4"</formula>
    </cfRule>
  </conditionalFormatting>
  <conditionalFormatting sqref="M8 M11:M12">
    <cfRule type="cellIs" dxfId="18" priority="155" operator="equal">
      <formula>"EXTREMA 3:4"</formula>
    </cfRule>
  </conditionalFormatting>
  <conditionalFormatting sqref="M8 M11:M12">
    <cfRule type="cellIs" dxfId="17" priority="156" operator="equal">
      <formula>"EXTREMA 5:3"</formula>
    </cfRule>
  </conditionalFormatting>
  <conditionalFormatting sqref="M8 M11:M12">
    <cfRule type="cellIs" dxfId="16" priority="157" operator="equal">
      <formula>"ALTA 1:5"</formula>
    </cfRule>
  </conditionalFormatting>
  <conditionalFormatting sqref="M8 M11:M12">
    <cfRule type="cellIs" dxfId="15" priority="158" operator="equal">
      <formula>"ALTA 2:4"</formula>
    </cfRule>
  </conditionalFormatting>
  <conditionalFormatting sqref="M8 M11:M12">
    <cfRule type="cellIs" dxfId="14" priority="159" operator="equal">
      <formula>"ALTA 1:4"</formula>
    </cfRule>
  </conditionalFormatting>
  <conditionalFormatting sqref="M8 M11:M12">
    <cfRule type="cellIs" dxfId="13" priority="160" operator="equal">
      <formula>"ALTA 4:3"</formula>
    </cfRule>
  </conditionalFormatting>
  <conditionalFormatting sqref="M8 M11:M12">
    <cfRule type="cellIs" dxfId="12" priority="161" operator="equal">
      <formula>"ALTA 3:3"</formula>
    </cfRule>
  </conditionalFormatting>
  <conditionalFormatting sqref="M8 M11:M12">
    <cfRule type="cellIs" dxfId="11" priority="162" operator="equal">
      <formula>"ALTA 5:2"</formula>
    </cfRule>
  </conditionalFormatting>
  <conditionalFormatting sqref="M8 M11:M12">
    <cfRule type="cellIs" dxfId="10" priority="163" operator="equal">
      <formula>"ALTA 4:2"</formula>
    </cfRule>
  </conditionalFormatting>
  <conditionalFormatting sqref="M8 M11:M12">
    <cfRule type="cellIs" dxfId="9" priority="164" operator="equal">
      <formula>"ALTA 5:1"</formula>
    </cfRule>
  </conditionalFormatting>
  <conditionalFormatting sqref="M8 M11:M12">
    <cfRule type="cellIs" dxfId="8" priority="165" operator="equal">
      <formula>"MODERADA 2:3"</formula>
    </cfRule>
  </conditionalFormatting>
  <conditionalFormatting sqref="M8 M11:M12">
    <cfRule type="cellIs" dxfId="7" priority="166" operator="equal">
      <formula>"MODERADA 1:3"</formula>
    </cfRule>
  </conditionalFormatting>
  <conditionalFormatting sqref="M8 M11:M12">
    <cfRule type="cellIs" dxfId="6" priority="167" operator="equal">
      <formula>"MODERADA 3:2"</formula>
    </cfRule>
  </conditionalFormatting>
  <conditionalFormatting sqref="M8 M11:M12">
    <cfRule type="cellIs" dxfId="5" priority="168" operator="equal">
      <formula>"MODERADA 4:1"</formula>
    </cfRule>
  </conditionalFormatting>
  <conditionalFormatting sqref="M8 M11:M12">
    <cfRule type="cellIs" dxfId="4" priority="169" operator="equal">
      <formula>"BAJA 2:2"</formula>
    </cfRule>
  </conditionalFormatting>
  <conditionalFormatting sqref="M8 M11:M12">
    <cfRule type="cellIs" dxfId="3" priority="170" operator="equal">
      <formula>"BAJA 1:2"</formula>
    </cfRule>
  </conditionalFormatting>
  <conditionalFormatting sqref="M8 M11:M12">
    <cfRule type="cellIs" dxfId="2" priority="171" operator="equal">
      <formula>"BAJA 3:1"</formula>
    </cfRule>
  </conditionalFormatting>
  <conditionalFormatting sqref="M8 M11:M12">
    <cfRule type="cellIs" dxfId="1" priority="172" operator="equal">
      <formula>"BAJA 2:1"</formula>
    </cfRule>
  </conditionalFormatting>
  <conditionalFormatting sqref="M8 M11:M12">
    <cfRule type="cellIs" dxfId="0" priority="173" operator="equal">
      <formula>"BAJA 1:1"</formula>
    </cfRule>
  </conditionalFormatting>
  <dataValidations count="14">
    <dataValidation type="list" allowBlank="1" showErrorMessage="1" sqref="AQ8:AS8 AQ9:AR10 AQ11:AS12">
      <formula1>$AQ$93:$AQ$95</formula1>
    </dataValidation>
    <dataValidation type="list" allowBlank="1" showErrorMessage="1" sqref="AM8:AM12">
      <formula1>$AM$93:$AM$95</formula1>
    </dataValidation>
    <dataValidation type="list" allowBlank="1" showErrorMessage="1" sqref="S8 S11:S12">
      <formula1>$S$27:$S$30</formula1>
    </dataValidation>
    <dataValidation type="list" allowBlank="1" showErrorMessage="1" sqref="AE8:AE12">
      <formula1>$AE$93:$AE$94</formula1>
    </dataValidation>
    <dataValidation type="list" allowBlank="1" showErrorMessage="1" sqref="AC8:AC12">
      <formula1>$AC$93:$AC$94</formula1>
    </dataValidation>
    <dataValidation type="list" allowBlank="1" showInputMessage="1" showErrorMessage="1" prompt="CALIFIQUE - 1 - Insignificante_x000a_2 - Menor_x000a_3 - Moderado_x000a_4 - Mayor_x000a_5 - Catastrófico" sqref="AX8 J11:J12 AX11:AX12 J27 J30 J33 J36 J39">
      <formula1>$AI$12:$AI$29</formula1>
    </dataValidation>
    <dataValidation type="list" allowBlank="1" showInputMessage="1" prompt="CALIFIQUE - 1 - Rara vez_x000a_2 - Improbable_x000a_3 - Posible_x000a_4 - Probable_x000a_5 - Casi Seguro_x000a_" sqref="H8 AU8 AU11:AU12">
      <formula1>$AI$12:$AI$29</formula1>
    </dataValidation>
    <dataValidation type="list" allowBlank="1" showInputMessage="1" showErrorMessage="1" prompt="Seleccione el tipo de riesgo de acuerdo a la lista desplegable" sqref="G8 G11:G12">
      <formula1>$AH$12:$AH$34</formula1>
    </dataValidation>
    <dataValidation type="list" allowBlank="1" showErrorMessage="1" sqref="AT8 AW8 AT11:AT12 AW11:AW12">
      <formula1>$AT$93:$AT$95</formula1>
    </dataValidation>
    <dataValidation type="list" allowBlank="1" showErrorMessage="1" sqref="AK8:AK12">
      <formula1>$AK$93:$AK$94</formula1>
    </dataValidation>
    <dataValidation type="list" allowBlank="1" showErrorMessage="1" sqref="AA8:AA12">
      <formula1>$AA$93:$AA$94</formula1>
    </dataValidation>
    <dataValidation type="list" allowBlank="1" showInputMessage="1" showErrorMessage="1" prompt="CALIFIQUE - 1 - Insignificante_x000a_2 - Menor_x000a_3 - Moderado_x000a_4 - Mayor_x000a_5 - Catastrófico" sqref="J8">
      <formula1>$AI$25:$AI$29</formula1>
    </dataValidation>
    <dataValidation type="list" allowBlank="1" showErrorMessage="1" sqref="AI8:AI12">
      <formula1>$AI$93:$AI$94</formula1>
    </dataValidation>
    <dataValidation type="list" allowBlank="1" showErrorMessage="1" sqref="AG8:AG12">
      <formula1>$AG$93:$AG$95</formula1>
    </dataValidation>
  </dataValidation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1.21875" defaultRowHeight="15" customHeight="1"/>
  <cols>
    <col min="1" max="2" width="14.109375" customWidth="1"/>
    <col min="3" max="3" width="18.44140625" customWidth="1"/>
    <col min="4" max="4" width="9.44140625" customWidth="1"/>
    <col min="5" max="5" width="11.5546875" customWidth="1"/>
    <col min="6" max="6" width="7.33203125" customWidth="1"/>
    <col min="7" max="7" width="42.21875" customWidth="1"/>
    <col min="8" max="8" width="11" customWidth="1"/>
    <col min="9" max="9" width="29.88671875" customWidth="1"/>
    <col min="10" max="10" width="20.77734375" customWidth="1"/>
    <col min="11" max="11" width="21.88671875" customWidth="1"/>
    <col min="12" max="12" width="33.6640625" customWidth="1"/>
    <col min="13" max="13" width="31.5546875" customWidth="1"/>
    <col min="14" max="14" width="55.88671875" customWidth="1"/>
    <col min="15" max="15" width="13.21875" customWidth="1"/>
    <col min="16" max="17" width="11.5546875" customWidth="1"/>
    <col min="18" max="26" width="10.5546875" customWidth="1"/>
  </cols>
  <sheetData>
    <row r="1" spans="1:26" ht="15.75" customHeight="1">
      <c r="A1" s="138" t="s">
        <v>1451</v>
      </c>
      <c r="B1" s="138" t="s">
        <v>1452</v>
      </c>
      <c r="C1" s="138" t="s">
        <v>1453</v>
      </c>
      <c r="D1" s="138" t="s">
        <v>1454</v>
      </c>
      <c r="E1" s="138" t="s">
        <v>1455</v>
      </c>
      <c r="F1" s="138"/>
      <c r="G1" s="138" t="s">
        <v>329</v>
      </c>
      <c r="H1" s="138" t="s">
        <v>1456</v>
      </c>
      <c r="I1" s="138" t="s">
        <v>1457</v>
      </c>
      <c r="J1" s="138" t="s">
        <v>1458</v>
      </c>
      <c r="K1" s="138" t="s">
        <v>1459</v>
      </c>
      <c r="L1" s="138" t="s">
        <v>1460</v>
      </c>
      <c r="M1" s="138" t="s">
        <v>1461</v>
      </c>
      <c r="N1" s="138" t="s">
        <v>1462</v>
      </c>
      <c r="O1" s="138" t="s">
        <v>1463</v>
      </c>
      <c r="P1" s="138" t="s">
        <v>1464</v>
      </c>
      <c r="Q1" s="139" t="s">
        <v>1465</v>
      </c>
      <c r="R1" s="139"/>
      <c r="S1" s="139"/>
      <c r="T1" s="139"/>
      <c r="U1" s="139"/>
      <c r="V1" s="139"/>
      <c r="W1" s="139"/>
      <c r="X1" s="139"/>
      <c r="Y1" s="139"/>
      <c r="Z1" s="139"/>
    </row>
    <row r="2" spans="1:26" ht="15.75" customHeight="1">
      <c r="A2" s="139">
        <v>1</v>
      </c>
      <c r="B2" s="139">
        <v>1</v>
      </c>
      <c r="C2" s="139" t="s">
        <v>1466</v>
      </c>
      <c r="D2" s="139" t="s">
        <v>1467</v>
      </c>
      <c r="E2" s="139" t="s">
        <v>517</v>
      </c>
      <c r="F2" s="139">
        <v>1</v>
      </c>
      <c r="G2" s="139" t="s">
        <v>1468</v>
      </c>
      <c r="H2" s="139" t="s">
        <v>1469</v>
      </c>
      <c r="I2" s="139" t="s">
        <v>1470</v>
      </c>
      <c r="J2" s="139" t="s">
        <v>1471</v>
      </c>
      <c r="K2" s="139" t="s">
        <v>1472</v>
      </c>
      <c r="L2" s="139" t="s">
        <v>1473</v>
      </c>
      <c r="M2" s="139" t="s">
        <v>1474</v>
      </c>
      <c r="N2" s="139" t="s">
        <v>1475</v>
      </c>
      <c r="O2" s="139" t="s">
        <v>1476</v>
      </c>
      <c r="P2" s="139" t="s">
        <v>1477</v>
      </c>
      <c r="Q2" s="139" t="s">
        <v>1478</v>
      </c>
      <c r="R2" s="139"/>
      <c r="S2" s="139"/>
      <c r="T2" s="139"/>
      <c r="U2" s="139"/>
      <c r="V2" s="139"/>
      <c r="W2" s="139"/>
      <c r="X2" s="139"/>
      <c r="Y2" s="139"/>
      <c r="Z2" s="139"/>
    </row>
    <row r="3" spans="1:26" ht="15.75" customHeight="1">
      <c r="A3" s="139">
        <v>2</v>
      </c>
      <c r="B3" s="139">
        <v>2</v>
      </c>
      <c r="C3" s="139" t="s">
        <v>1467</v>
      </c>
      <c r="D3" s="139"/>
      <c r="E3" s="139" t="s">
        <v>1479</v>
      </c>
      <c r="F3" s="139">
        <v>2</v>
      </c>
      <c r="G3" s="139" t="s">
        <v>1480</v>
      </c>
      <c r="H3" s="139"/>
      <c r="I3" s="139" t="s">
        <v>1481</v>
      </c>
      <c r="J3" s="139" t="s">
        <v>1482</v>
      </c>
      <c r="K3" s="139" t="s">
        <v>1483</v>
      </c>
      <c r="L3" s="139" t="s">
        <v>1484</v>
      </c>
      <c r="M3" s="139" t="s">
        <v>1485</v>
      </c>
      <c r="N3" s="139" t="s">
        <v>1486</v>
      </c>
      <c r="O3" s="139" t="s">
        <v>1487</v>
      </c>
      <c r="P3" s="139" t="s">
        <v>207</v>
      </c>
      <c r="Q3" s="139"/>
      <c r="R3" s="139"/>
      <c r="S3" s="139"/>
      <c r="T3" s="139"/>
      <c r="U3" s="139"/>
      <c r="V3" s="139"/>
      <c r="W3" s="139"/>
      <c r="X3" s="139"/>
      <c r="Y3" s="139"/>
      <c r="Z3" s="139"/>
    </row>
    <row r="4" spans="1:26" ht="15.75" customHeight="1">
      <c r="A4" s="139">
        <v>3</v>
      </c>
      <c r="B4" s="139">
        <v>3</v>
      </c>
      <c r="C4" s="139"/>
      <c r="D4" s="139"/>
      <c r="E4" s="139"/>
      <c r="F4" s="139">
        <v>3</v>
      </c>
      <c r="G4" s="139" t="s">
        <v>1488</v>
      </c>
      <c r="H4" s="139"/>
      <c r="I4" s="139"/>
      <c r="J4" s="139" t="s">
        <v>1488</v>
      </c>
      <c r="K4" s="139" t="s">
        <v>1489</v>
      </c>
      <c r="L4" s="139" t="s">
        <v>1490</v>
      </c>
      <c r="M4" s="139" t="s">
        <v>1491</v>
      </c>
      <c r="N4" s="139" t="s">
        <v>1492</v>
      </c>
      <c r="O4" s="139" t="s">
        <v>1493</v>
      </c>
      <c r="P4" s="139"/>
      <c r="Q4" s="139"/>
      <c r="R4" s="139"/>
      <c r="S4" s="139"/>
      <c r="T4" s="139"/>
      <c r="U4" s="139"/>
      <c r="V4" s="139"/>
      <c r="W4" s="139"/>
      <c r="X4" s="139"/>
      <c r="Y4" s="139"/>
      <c r="Z4" s="139"/>
    </row>
    <row r="5" spans="1:26" ht="15.75" customHeight="1">
      <c r="A5" s="139">
        <v>4</v>
      </c>
      <c r="B5" s="139">
        <v>4</v>
      </c>
      <c r="C5" s="139" t="s">
        <v>1494</v>
      </c>
      <c r="D5" s="139"/>
      <c r="E5" s="139"/>
      <c r="F5" s="139">
        <v>4</v>
      </c>
      <c r="G5" s="139" t="s">
        <v>1495</v>
      </c>
      <c r="H5" s="139"/>
      <c r="I5" s="139"/>
      <c r="J5" s="139" t="s">
        <v>1496</v>
      </c>
      <c r="K5" s="139" t="s">
        <v>1497</v>
      </c>
      <c r="L5" s="139" t="s">
        <v>1498</v>
      </c>
      <c r="M5" s="139" t="s">
        <v>1499</v>
      </c>
      <c r="N5" s="139" t="s">
        <v>1500</v>
      </c>
      <c r="O5" s="139"/>
      <c r="P5" s="139"/>
      <c r="Q5" s="139"/>
      <c r="R5" s="139"/>
      <c r="S5" s="139"/>
      <c r="T5" s="139"/>
      <c r="U5" s="139"/>
      <c r="V5" s="139"/>
      <c r="W5" s="139"/>
      <c r="X5" s="139"/>
      <c r="Y5" s="139"/>
      <c r="Z5" s="139"/>
    </row>
    <row r="6" spans="1:26" ht="15.75" customHeight="1">
      <c r="A6" s="139">
        <v>5</v>
      </c>
      <c r="B6" s="139">
        <v>5</v>
      </c>
      <c r="C6" s="139"/>
      <c r="D6" s="139"/>
      <c r="E6" s="139"/>
      <c r="F6" s="139">
        <v>5</v>
      </c>
      <c r="G6" s="139" t="s">
        <v>1501</v>
      </c>
      <c r="H6" s="139"/>
      <c r="I6" s="139"/>
      <c r="J6" s="139"/>
      <c r="K6" s="139"/>
      <c r="L6" s="139"/>
      <c r="M6" s="139"/>
      <c r="N6" s="139" t="s">
        <v>1502</v>
      </c>
      <c r="O6" s="139"/>
      <c r="P6" s="139"/>
      <c r="Q6" s="139"/>
      <c r="R6" s="139"/>
      <c r="S6" s="139"/>
      <c r="T6" s="139"/>
      <c r="U6" s="139"/>
      <c r="V6" s="139"/>
      <c r="W6" s="139"/>
      <c r="X6" s="139"/>
      <c r="Y6" s="139"/>
      <c r="Z6" s="139"/>
    </row>
    <row r="7" spans="1:26" ht="15.75" customHeight="1">
      <c r="A7" s="139"/>
      <c r="B7" s="139"/>
      <c r="C7" s="139" t="s">
        <v>1466</v>
      </c>
      <c r="D7" s="139"/>
      <c r="E7" s="139"/>
      <c r="F7" s="139">
        <v>6</v>
      </c>
      <c r="G7" s="139" t="s">
        <v>1503</v>
      </c>
      <c r="H7" s="139"/>
      <c r="I7" s="139"/>
      <c r="J7" s="139"/>
      <c r="K7" s="139"/>
      <c r="L7" s="139"/>
      <c r="M7" s="139"/>
      <c r="N7" s="139" t="s">
        <v>1504</v>
      </c>
      <c r="O7" s="139"/>
      <c r="P7" s="139"/>
      <c r="Q7" s="139"/>
      <c r="R7" s="139"/>
      <c r="S7" s="139"/>
      <c r="T7" s="139"/>
      <c r="U7" s="139"/>
      <c r="V7" s="139"/>
      <c r="W7" s="139"/>
      <c r="X7" s="139"/>
      <c r="Y7" s="139"/>
      <c r="Z7" s="139"/>
    </row>
    <row r="8" spans="1:26" ht="15.75" customHeight="1">
      <c r="A8" s="139"/>
      <c r="B8" s="139"/>
      <c r="C8" s="139" t="s">
        <v>1467</v>
      </c>
      <c r="D8" s="139"/>
      <c r="E8" s="139"/>
      <c r="F8" s="139">
        <v>7</v>
      </c>
      <c r="G8" s="139" t="s">
        <v>1505</v>
      </c>
      <c r="H8" s="139"/>
      <c r="I8" s="139"/>
      <c r="J8" s="139"/>
      <c r="K8" s="139"/>
      <c r="L8" s="139"/>
      <c r="M8" s="139"/>
      <c r="N8" s="139"/>
      <c r="O8" s="139"/>
      <c r="P8" s="139"/>
      <c r="Q8" s="139"/>
      <c r="R8" s="139"/>
      <c r="S8" s="139"/>
      <c r="T8" s="139"/>
      <c r="U8" s="139"/>
      <c r="V8" s="139"/>
      <c r="W8" s="139"/>
      <c r="X8" s="139"/>
      <c r="Y8" s="139"/>
      <c r="Z8" s="139"/>
    </row>
    <row r="9" spans="1:26" ht="15.75" customHeight="1">
      <c r="A9" s="139"/>
      <c r="B9" s="139"/>
      <c r="C9" s="139"/>
      <c r="D9" s="139"/>
      <c r="E9" s="139"/>
      <c r="F9" s="139">
        <v>8</v>
      </c>
      <c r="G9" s="139" t="s">
        <v>1506</v>
      </c>
      <c r="H9" s="139"/>
      <c r="I9" s="139"/>
      <c r="J9" s="139"/>
      <c r="K9" s="139"/>
      <c r="L9" s="139"/>
      <c r="M9" s="139"/>
      <c r="N9" s="139"/>
      <c r="O9" s="139"/>
      <c r="P9" s="139"/>
      <c r="Q9" s="139"/>
      <c r="R9" s="139"/>
      <c r="S9" s="139"/>
      <c r="T9" s="139"/>
      <c r="U9" s="139"/>
      <c r="V9" s="139"/>
      <c r="W9" s="139"/>
      <c r="X9" s="139"/>
      <c r="Y9" s="139"/>
      <c r="Z9" s="139"/>
    </row>
    <row r="10" spans="1:26" ht="15.75" customHeight="1">
      <c r="A10" s="139"/>
      <c r="B10" s="139"/>
      <c r="C10" s="139" t="s">
        <v>1507</v>
      </c>
      <c r="D10" s="139"/>
      <c r="E10" s="139"/>
      <c r="F10" s="139">
        <v>9</v>
      </c>
      <c r="G10" s="139" t="s">
        <v>1508</v>
      </c>
      <c r="H10" s="139"/>
      <c r="I10" s="139"/>
      <c r="J10" s="139"/>
      <c r="K10" s="139"/>
      <c r="L10" s="139"/>
      <c r="M10" s="139"/>
      <c r="N10" s="139"/>
      <c r="O10" s="139"/>
      <c r="P10" s="139"/>
      <c r="Q10" s="139"/>
      <c r="R10" s="139"/>
      <c r="S10" s="139"/>
      <c r="T10" s="139"/>
      <c r="U10" s="139"/>
      <c r="V10" s="139"/>
      <c r="W10" s="139"/>
      <c r="X10" s="139"/>
      <c r="Y10" s="139"/>
      <c r="Z10" s="139"/>
    </row>
    <row r="11" spans="1:26" ht="15.75" customHeight="1">
      <c r="A11" s="139"/>
      <c r="B11" s="139"/>
      <c r="C11" s="139"/>
      <c r="D11" s="139"/>
      <c r="E11" s="139"/>
      <c r="F11" s="139">
        <v>10</v>
      </c>
      <c r="G11" s="139" t="s">
        <v>1509</v>
      </c>
      <c r="H11" s="139"/>
      <c r="I11" s="139"/>
      <c r="J11" s="139"/>
      <c r="K11" s="139"/>
      <c r="L11" s="139"/>
      <c r="M11" s="139"/>
      <c r="N11" s="139"/>
      <c r="O11" s="139"/>
      <c r="P11" s="139"/>
      <c r="Q11" s="139"/>
      <c r="R11" s="139"/>
      <c r="S11" s="139"/>
      <c r="T11" s="139"/>
      <c r="U11" s="139"/>
      <c r="V11" s="139"/>
      <c r="W11" s="139"/>
      <c r="X11" s="139"/>
      <c r="Y11" s="139"/>
      <c r="Z11" s="139"/>
    </row>
    <row r="12" spans="1:26" ht="15.75" customHeight="1">
      <c r="A12" s="139"/>
      <c r="B12" s="139"/>
      <c r="C12" s="139" t="s">
        <v>1466</v>
      </c>
      <c r="D12" s="139"/>
      <c r="E12" s="139"/>
      <c r="F12" s="139">
        <v>11</v>
      </c>
      <c r="G12" s="139" t="s">
        <v>1510</v>
      </c>
      <c r="H12" s="139"/>
      <c r="I12" s="139"/>
      <c r="J12" s="139"/>
      <c r="K12" s="139"/>
      <c r="L12" s="139"/>
      <c r="M12" s="139"/>
      <c r="N12" s="139"/>
      <c r="O12" s="139"/>
      <c r="P12" s="139"/>
      <c r="Q12" s="139"/>
      <c r="R12" s="139"/>
      <c r="S12" s="139"/>
      <c r="T12" s="139"/>
      <c r="U12" s="139"/>
      <c r="V12" s="139"/>
      <c r="W12" s="139"/>
      <c r="X12" s="139"/>
      <c r="Y12" s="139"/>
      <c r="Z12" s="139"/>
    </row>
    <row r="13" spans="1:26" ht="15.75" customHeight="1">
      <c r="A13" s="139"/>
      <c r="B13" s="139"/>
      <c r="C13" s="139"/>
      <c r="D13" s="139"/>
      <c r="E13" s="139"/>
      <c r="F13" s="139">
        <v>12</v>
      </c>
      <c r="G13" s="139" t="s">
        <v>1511</v>
      </c>
      <c r="H13" s="139"/>
      <c r="I13" s="139"/>
      <c r="J13" s="139"/>
      <c r="K13" s="139"/>
      <c r="L13" s="139"/>
      <c r="M13" s="139"/>
      <c r="N13" s="139"/>
      <c r="O13" s="139"/>
      <c r="P13" s="139"/>
      <c r="Q13" s="139"/>
      <c r="R13" s="139"/>
      <c r="S13" s="139"/>
      <c r="T13" s="139"/>
      <c r="U13" s="139"/>
      <c r="V13" s="139"/>
      <c r="W13" s="139"/>
      <c r="X13" s="139"/>
      <c r="Y13" s="139"/>
      <c r="Z13" s="139"/>
    </row>
    <row r="14" spans="1:26" ht="15.75" customHeight="1">
      <c r="A14" s="139"/>
      <c r="B14" s="139"/>
      <c r="C14" s="139"/>
      <c r="D14" s="139"/>
      <c r="E14" s="139"/>
      <c r="F14" s="139">
        <v>13</v>
      </c>
      <c r="G14" s="139" t="s">
        <v>1512</v>
      </c>
      <c r="H14" s="139"/>
      <c r="I14" s="139"/>
      <c r="J14" s="139"/>
      <c r="K14" s="139"/>
      <c r="L14" s="139"/>
      <c r="M14" s="139"/>
      <c r="N14" s="139"/>
      <c r="O14" s="139"/>
      <c r="P14" s="139"/>
      <c r="Q14" s="139"/>
      <c r="R14" s="139"/>
      <c r="S14" s="139"/>
      <c r="T14" s="139"/>
      <c r="U14" s="139"/>
      <c r="V14" s="139"/>
      <c r="W14" s="139"/>
      <c r="X14" s="139"/>
      <c r="Y14" s="139"/>
      <c r="Z14" s="139"/>
    </row>
    <row r="15" spans="1:26" ht="15.75" customHeight="1">
      <c r="A15" s="139"/>
      <c r="B15" s="139"/>
      <c r="C15" s="139"/>
      <c r="D15" s="139"/>
      <c r="E15" s="139"/>
      <c r="F15" s="139">
        <v>14</v>
      </c>
      <c r="G15" s="139" t="s">
        <v>1513</v>
      </c>
      <c r="H15" s="139"/>
      <c r="I15" s="139"/>
      <c r="J15" s="139"/>
      <c r="K15" s="139"/>
      <c r="L15" s="139"/>
      <c r="M15" s="139"/>
      <c r="N15" s="139"/>
      <c r="O15" s="139"/>
      <c r="P15" s="139"/>
      <c r="Q15" s="139"/>
      <c r="R15" s="139"/>
      <c r="S15" s="139"/>
      <c r="T15" s="139"/>
      <c r="U15" s="139"/>
      <c r="V15" s="139"/>
      <c r="W15" s="139"/>
      <c r="X15" s="139"/>
      <c r="Y15" s="139"/>
      <c r="Z15" s="139"/>
    </row>
    <row r="16" spans="1:26" ht="15.75" customHeight="1">
      <c r="A16" s="139"/>
      <c r="B16" s="139"/>
      <c r="C16" s="139"/>
      <c r="D16" s="139"/>
      <c r="E16" s="139"/>
      <c r="F16" s="139">
        <v>15</v>
      </c>
      <c r="G16" s="139" t="s">
        <v>126</v>
      </c>
      <c r="H16" s="139"/>
      <c r="I16" s="139"/>
      <c r="J16" s="139"/>
      <c r="K16" s="139"/>
      <c r="L16" s="139"/>
      <c r="M16" s="139"/>
      <c r="N16" s="139"/>
      <c r="O16" s="139"/>
      <c r="P16" s="139"/>
      <c r="Q16" s="139"/>
      <c r="R16" s="139"/>
      <c r="S16" s="139"/>
      <c r="T16" s="139"/>
      <c r="U16" s="139"/>
      <c r="V16" s="139"/>
      <c r="W16" s="139"/>
      <c r="X16" s="139"/>
      <c r="Y16" s="139"/>
      <c r="Z16" s="139"/>
    </row>
    <row r="17" spans="1:26" ht="15.75" customHeight="1">
      <c r="A17" s="139"/>
      <c r="B17" s="139"/>
      <c r="C17" s="139"/>
      <c r="D17" s="139"/>
      <c r="E17" s="139"/>
      <c r="F17" s="139">
        <v>16</v>
      </c>
      <c r="G17" s="139" t="s">
        <v>1514</v>
      </c>
      <c r="H17" s="139"/>
      <c r="I17" s="139"/>
      <c r="J17" s="139"/>
      <c r="K17" s="139"/>
      <c r="L17" s="139"/>
      <c r="M17" s="139"/>
      <c r="N17" s="139"/>
      <c r="O17" s="139"/>
      <c r="P17" s="139"/>
      <c r="Q17" s="139"/>
      <c r="R17" s="139"/>
      <c r="S17" s="139"/>
      <c r="T17" s="139"/>
      <c r="U17" s="139"/>
      <c r="V17" s="139"/>
      <c r="W17" s="139"/>
      <c r="X17" s="139"/>
      <c r="Y17" s="139"/>
      <c r="Z17" s="139"/>
    </row>
    <row r="18" spans="1:26" ht="15.75" customHeight="1">
      <c r="A18" s="139"/>
      <c r="B18" s="139"/>
      <c r="C18" s="139"/>
      <c r="D18" s="139"/>
      <c r="E18" s="139"/>
      <c r="F18" s="139">
        <v>17</v>
      </c>
      <c r="G18" s="139" t="s">
        <v>1515</v>
      </c>
      <c r="H18" s="139"/>
      <c r="I18" s="139"/>
      <c r="J18" s="139"/>
      <c r="K18" s="139"/>
      <c r="L18" s="139"/>
      <c r="M18" s="139"/>
      <c r="N18" s="139"/>
      <c r="O18" s="139"/>
      <c r="P18" s="139"/>
      <c r="Q18" s="139"/>
      <c r="R18" s="139"/>
      <c r="S18" s="139"/>
      <c r="T18" s="139"/>
      <c r="U18" s="139"/>
      <c r="V18" s="139"/>
      <c r="W18" s="139"/>
      <c r="X18" s="139"/>
      <c r="Y18" s="139"/>
      <c r="Z18" s="139"/>
    </row>
    <row r="19" spans="1:26" ht="15.75" customHeight="1">
      <c r="A19" s="139"/>
      <c r="B19" s="139"/>
      <c r="C19" s="139"/>
      <c r="D19" s="139"/>
      <c r="E19" s="139"/>
      <c r="F19" s="139">
        <v>18</v>
      </c>
      <c r="G19" s="139" t="s">
        <v>1516</v>
      </c>
      <c r="H19" s="139"/>
      <c r="I19" s="139"/>
      <c r="J19" s="139"/>
      <c r="K19" s="139"/>
      <c r="L19" s="139"/>
      <c r="M19" s="139"/>
      <c r="N19" s="139"/>
      <c r="O19" s="139"/>
      <c r="P19" s="139"/>
      <c r="Q19" s="139"/>
      <c r="R19" s="139"/>
      <c r="S19" s="139"/>
      <c r="T19" s="139"/>
      <c r="U19" s="139"/>
      <c r="V19" s="139"/>
      <c r="W19" s="139"/>
      <c r="X19" s="139"/>
      <c r="Y19" s="139"/>
      <c r="Z19" s="139"/>
    </row>
    <row r="20" spans="1:26" ht="15.75" customHeight="1">
      <c r="A20" s="139"/>
      <c r="B20" s="139"/>
      <c r="C20" s="139"/>
      <c r="D20" s="139"/>
      <c r="E20" s="139"/>
      <c r="F20" s="139">
        <v>19</v>
      </c>
      <c r="G20" s="139" t="s">
        <v>1517</v>
      </c>
      <c r="H20" s="139"/>
      <c r="I20" s="139"/>
      <c r="J20" s="139"/>
      <c r="K20" s="139"/>
      <c r="L20" s="139"/>
      <c r="M20" s="139"/>
      <c r="N20" s="139"/>
      <c r="O20" s="139"/>
      <c r="P20" s="139"/>
      <c r="Q20" s="139"/>
      <c r="R20" s="139"/>
      <c r="S20" s="139"/>
      <c r="T20" s="139"/>
      <c r="U20" s="139"/>
      <c r="V20" s="139"/>
      <c r="W20" s="139"/>
      <c r="X20" s="139"/>
      <c r="Y20" s="139"/>
      <c r="Z20" s="139"/>
    </row>
    <row r="21" spans="1:26" ht="15.75" customHeight="1">
      <c r="A21" s="139"/>
      <c r="B21" s="139"/>
      <c r="C21" s="139"/>
      <c r="D21" s="139"/>
      <c r="E21" s="139"/>
      <c r="F21" s="139">
        <v>20</v>
      </c>
      <c r="G21" s="139" t="s">
        <v>1518</v>
      </c>
      <c r="H21" s="139"/>
      <c r="I21" s="139"/>
      <c r="J21" s="139"/>
      <c r="K21" s="139"/>
      <c r="L21" s="139"/>
      <c r="M21" s="139"/>
      <c r="N21" s="139"/>
      <c r="O21" s="139"/>
      <c r="P21" s="139"/>
      <c r="Q21" s="139"/>
      <c r="R21" s="139"/>
      <c r="S21" s="139"/>
      <c r="T21" s="139"/>
      <c r="U21" s="139"/>
      <c r="V21" s="139"/>
      <c r="W21" s="139"/>
      <c r="X21" s="139"/>
      <c r="Y21" s="139"/>
      <c r="Z21" s="139"/>
    </row>
    <row r="22" spans="1:26" ht="15.75" customHeight="1">
      <c r="A22" s="139"/>
      <c r="B22" s="139"/>
      <c r="C22" s="139"/>
      <c r="D22" s="139"/>
      <c r="E22" s="139"/>
      <c r="F22" s="139">
        <v>21</v>
      </c>
      <c r="G22" s="139" t="s">
        <v>1519</v>
      </c>
      <c r="H22" s="139"/>
      <c r="I22" s="139"/>
      <c r="J22" s="139"/>
      <c r="K22" s="139"/>
      <c r="L22" s="139"/>
      <c r="M22" s="139"/>
      <c r="N22" s="139"/>
      <c r="O22" s="139"/>
      <c r="P22" s="139"/>
      <c r="Q22" s="139"/>
      <c r="R22" s="139"/>
      <c r="S22" s="139"/>
      <c r="T22" s="139"/>
      <c r="U22" s="139"/>
      <c r="V22" s="139"/>
      <c r="W22" s="139"/>
      <c r="X22" s="139"/>
      <c r="Y22" s="139"/>
      <c r="Z22" s="139"/>
    </row>
    <row r="23" spans="1:26" ht="15.75" customHeight="1">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15.75" customHeight="1">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row>
    <row r="25" spans="1:26" ht="15.7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5.75" customHeight="1">
      <c r="A26" s="139"/>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row>
    <row r="27" spans="1:26" ht="15.75" customHeight="1">
      <c r="A27" s="139"/>
      <c r="B27" s="139"/>
      <c r="C27" s="139"/>
      <c r="D27" s="139"/>
      <c r="E27" s="139"/>
      <c r="F27" s="139"/>
      <c r="G27" s="139"/>
      <c r="H27" s="139"/>
      <c r="I27" s="139"/>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A1000"/>
  <sheetViews>
    <sheetView topLeftCell="BH1" zoomScale="55" zoomScaleNormal="55" workbookViewId="0">
      <selection activeCell="A5" sqref="A5:A20"/>
    </sheetView>
  </sheetViews>
  <sheetFormatPr baseColWidth="10" defaultColWidth="11.21875" defaultRowHeight="15" customHeight="1"/>
  <cols>
    <col min="1" max="1" width="17" customWidth="1"/>
    <col min="2" max="2" width="27.5546875" customWidth="1"/>
    <col min="3" max="3" width="22.21875" customWidth="1"/>
    <col min="4" max="4" width="43.109375" customWidth="1"/>
    <col min="5" max="5" width="22.77734375" customWidth="1"/>
    <col min="6" max="6" width="35.664062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1.5546875"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0" width="15.6640625" customWidth="1"/>
    <col min="61" max="62" width="11.5546875" customWidth="1"/>
    <col min="63" max="63" width="16.5546875" customWidth="1"/>
    <col min="64" max="64" width="19.88671875" customWidth="1"/>
    <col min="65" max="65" width="14.88671875" customWidth="1"/>
    <col min="66" max="66" width="13" customWidth="1"/>
    <col min="67" max="68" width="11.5546875" customWidth="1"/>
    <col min="69" max="69" width="15.88671875" customWidth="1"/>
    <col min="70" max="75" width="11.5546875" customWidth="1"/>
    <col min="76" max="76" width="11.5546875" style="140" customWidth="1"/>
    <col min="77" max="79" width="11.5546875" customWidth="1"/>
  </cols>
  <sheetData>
    <row r="1" spans="1:79" ht="27.75" customHeight="1">
      <c r="A1" s="532"/>
      <c r="B1" s="533" t="s">
        <v>0</v>
      </c>
      <c r="C1" s="505"/>
      <c r="D1" s="505"/>
      <c r="E1" s="505"/>
      <c r="F1" s="505"/>
      <c r="G1" s="505"/>
      <c r="H1" s="506"/>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ht="27.75" customHeight="1">
      <c r="A2" s="512"/>
      <c r="B2" s="534" t="s">
        <v>189</v>
      </c>
      <c r="C2" s="505"/>
      <c r="D2" s="505"/>
      <c r="E2" s="505"/>
      <c r="F2" s="505"/>
      <c r="G2" s="505"/>
      <c r="H2" s="506"/>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ht="27.75" customHeight="1">
      <c r="A3" s="513"/>
      <c r="B3" s="533" t="s">
        <v>2</v>
      </c>
      <c r="C3" s="505"/>
      <c r="D3" s="505"/>
      <c r="E3" s="505"/>
      <c r="F3" s="505"/>
      <c r="G3" s="505"/>
      <c r="H3" s="506"/>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79" ht="15" customHeight="1">
      <c r="A5" s="535" t="s">
        <v>190</v>
      </c>
      <c r="B5" s="535" t="s">
        <v>191</v>
      </c>
      <c r="C5" s="535" t="s">
        <v>192</v>
      </c>
      <c r="D5" s="540" t="s">
        <v>193</v>
      </c>
      <c r="E5" s="505"/>
      <c r="F5" s="505"/>
      <c r="G5" s="505"/>
      <c r="H5" s="505"/>
      <c r="I5" s="505"/>
      <c r="J5" s="505"/>
      <c r="K5" s="505"/>
      <c r="L5" s="505"/>
      <c r="M5" s="506"/>
      <c r="N5" s="14"/>
      <c r="O5" s="14"/>
      <c r="P5" s="14"/>
      <c r="Q5" s="14"/>
      <c r="R5" s="14"/>
      <c r="S5" s="522"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39" t="s">
        <v>196</v>
      </c>
      <c r="AU5" s="525"/>
      <c r="AV5" s="525"/>
      <c r="AW5" s="525"/>
      <c r="AX5" s="525"/>
      <c r="AY5" s="525"/>
      <c r="AZ5" s="525"/>
      <c r="BA5" s="518"/>
      <c r="BB5" s="14"/>
      <c r="BC5" s="14"/>
      <c r="BD5" s="14"/>
      <c r="BE5" s="14"/>
      <c r="BF5" s="14"/>
      <c r="BG5" s="524" t="s">
        <v>363</v>
      </c>
      <c r="BH5" s="525"/>
      <c r="BI5" s="525"/>
      <c r="BJ5" s="525"/>
      <c r="BK5" s="518"/>
      <c r="BL5" s="527" t="s">
        <v>198</v>
      </c>
      <c r="BM5" s="525"/>
      <c r="BN5" s="525"/>
      <c r="BO5" s="525"/>
      <c r="BP5" s="525"/>
      <c r="BQ5" s="518"/>
      <c r="BR5" s="528" t="s">
        <v>199</v>
      </c>
      <c r="BS5" s="525"/>
      <c r="BT5" s="518"/>
      <c r="BU5" s="546" t="s">
        <v>200</v>
      </c>
      <c r="BV5" s="547"/>
      <c r="BW5" s="547"/>
      <c r="BX5" s="548"/>
      <c r="BY5" s="528" t="s">
        <v>201</v>
      </c>
      <c r="BZ5" s="525"/>
      <c r="CA5" s="518"/>
    </row>
    <row r="6" spans="1:79" ht="15" customHeight="1">
      <c r="A6" s="512"/>
      <c r="B6" s="512"/>
      <c r="C6" s="512"/>
      <c r="D6" s="522" t="s">
        <v>202</v>
      </c>
      <c r="E6" s="522" t="s">
        <v>364</v>
      </c>
      <c r="F6" s="522" t="s">
        <v>204</v>
      </c>
      <c r="G6" s="536" t="s">
        <v>205</v>
      </c>
      <c r="H6" s="537" t="s">
        <v>206</v>
      </c>
      <c r="I6" s="518"/>
      <c r="J6" s="537" t="s">
        <v>207</v>
      </c>
      <c r="K6" s="518"/>
      <c r="L6" s="15"/>
      <c r="M6" s="522" t="s">
        <v>208</v>
      </c>
      <c r="N6" s="14"/>
      <c r="O6" s="14"/>
      <c r="P6" s="14"/>
      <c r="Q6" s="14"/>
      <c r="R6" s="14"/>
      <c r="S6" s="512"/>
      <c r="T6" s="538" t="s">
        <v>209</v>
      </c>
      <c r="U6" s="505"/>
      <c r="V6" s="505"/>
      <c r="W6" s="505"/>
      <c r="X6" s="505"/>
      <c r="Y6" s="505"/>
      <c r="Z6" s="506"/>
      <c r="AA6" s="529" t="s">
        <v>210</v>
      </c>
      <c r="AB6" s="505"/>
      <c r="AC6" s="505"/>
      <c r="AD6" s="505"/>
      <c r="AE6" s="505"/>
      <c r="AF6" s="505"/>
      <c r="AG6" s="505"/>
      <c r="AH6" s="505"/>
      <c r="AI6" s="505"/>
      <c r="AJ6" s="505"/>
      <c r="AK6" s="505"/>
      <c r="AL6" s="505"/>
      <c r="AM6" s="505"/>
      <c r="AN6" s="505"/>
      <c r="AO6" s="505"/>
      <c r="AP6" s="506"/>
      <c r="AQ6" s="530" t="s">
        <v>211</v>
      </c>
      <c r="AR6" s="530" t="s">
        <v>212</v>
      </c>
      <c r="AS6" s="530"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549"/>
      <c r="BV6" s="550"/>
      <c r="BW6" s="550"/>
      <c r="BX6" s="551"/>
      <c r="BY6" s="520"/>
      <c r="BZ6" s="526"/>
      <c r="CA6" s="516"/>
    </row>
    <row r="7" spans="1:79" ht="168" customHeight="1">
      <c r="A7" s="513"/>
      <c r="B7" s="513"/>
      <c r="C7" s="513"/>
      <c r="D7" s="513"/>
      <c r="E7" s="513"/>
      <c r="F7" s="513"/>
      <c r="G7" s="513"/>
      <c r="H7" s="520"/>
      <c r="I7" s="516"/>
      <c r="J7" s="520"/>
      <c r="K7" s="516"/>
      <c r="L7" s="15"/>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13"/>
      <c r="AR7" s="513"/>
      <c r="AS7" s="513"/>
      <c r="AT7" s="20" t="s">
        <v>236</v>
      </c>
      <c r="AU7" s="531" t="s">
        <v>206</v>
      </c>
      <c r="AV7" s="506"/>
      <c r="AW7" s="20" t="s">
        <v>237</v>
      </c>
      <c r="AX7" s="531" t="s">
        <v>207</v>
      </c>
      <c r="AY7" s="506"/>
      <c r="AZ7" s="15"/>
      <c r="BA7" s="20" t="s">
        <v>238</v>
      </c>
      <c r="BB7" s="14" t="s">
        <v>214</v>
      </c>
      <c r="BC7" s="14" t="s">
        <v>215</v>
      </c>
      <c r="BD7" s="14" t="s">
        <v>216</v>
      </c>
      <c r="BE7" s="14" t="s">
        <v>217</v>
      </c>
      <c r="BF7" s="14" t="s">
        <v>218</v>
      </c>
      <c r="BG7" s="21" t="s">
        <v>239</v>
      </c>
      <c r="BH7" s="21" t="s">
        <v>240</v>
      </c>
      <c r="BI7" s="21" t="s">
        <v>241</v>
      </c>
      <c r="BJ7" s="21" t="s">
        <v>242</v>
      </c>
      <c r="BK7" s="21" t="s">
        <v>243</v>
      </c>
      <c r="BL7" s="22" t="s">
        <v>244</v>
      </c>
      <c r="BM7" s="22" t="s">
        <v>245</v>
      </c>
      <c r="BN7" s="22" t="s">
        <v>240</v>
      </c>
      <c r="BO7" s="22" t="s">
        <v>246</v>
      </c>
      <c r="BP7" s="22" t="s">
        <v>247</v>
      </c>
      <c r="BQ7" s="22" t="s">
        <v>248</v>
      </c>
      <c r="BR7" s="23" t="s">
        <v>249</v>
      </c>
      <c r="BS7" s="23" t="s">
        <v>250</v>
      </c>
      <c r="BT7" s="23" t="s">
        <v>251</v>
      </c>
      <c r="BU7" s="23" t="s">
        <v>249</v>
      </c>
      <c r="BV7" s="23" t="s">
        <v>250</v>
      </c>
      <c r="BW7" s="23" t="s">
        <v>251</v>
      </c>
      <c r="BX7" s="23" t="s">
        <v>1697</v>
      </c>
      <c r="BY7" s="23" t="s">
        <v>249</v>
      </c>
      <c r="BZ7" s="23" t="s">
        <v>250</v>
      </c>
      <c r="CA7" s="23" t="s">
        <v>251</v>
      </c>
    </row>
    <row r="8" spans="1:79" ht="225" customHeight="1">
      <c r="A8" s="545" t="s">
        <v>365</v>
      </c>
      <c r="B8" s="545" t="s">
        <v>366</v>
      </c>
      <c r="C8" s="545" t="s">
        <v>367</v>
      </c>
      <c r="D8" s="545" t="s">
        <v>368</v>
      </c>
      <c r="E8" s="532" t="s">
        <v>369</v>
      </c>
      <c r="F8" s="545" t="s">
        <v>370</v>
      </c>
      <c r="G8" s="532" t="s">
        <v>327</v>
      </c>
      <c r="H8" s="532">
        <v>3</v>
      </c>
      <c r="I8" s="542" t="str">
        <f>IF(H8=5,"CASI SEGURO",IF(H8=4,"PROBABLE",IF(H8=3,"POSIBLE",IF(H8=2,"IMPROBABLE","RARA VEZ"))))</f>
        <v>POSIBLE</v>
      </c>
      <c r="J8" s="532">
        <v>2</v>
      </c>
      <c r="K8" s="542" t="str">
        <f>IF(J8=1,"INSIGNIFICANTE",IF(J8=2,"MENOR",IF(J8=3,"MODERADO",IF(J8=4,"MAYOR","CATASTRÓFICO"))))</f>
        <v>MENOR</v>
      </c>
      <c r="L8" s="542">
        <f>IF(J8=2,H8+20,IF(J8=3,H8+30,IF(J8=4,H8+40,IF(J8=5,H8+50,H8+10))))</f>
        <v>23</v>
      </c>
      <c r="M8" s="543" t="str">
        <f>IF(J8=1,$N$8,IF(J8=2,$O$8,IF(J8=3,$P$8,IF(J8=4,$Q$8,$R$8))))</f>
        <v>MODERADA 3:2</v>
      </c>
      <c r="N8" s="532" t="str">
        <f>IF($L8=11,"BAJA 1:1",IF($L8=12,"BAJA 2:1",IF($L8=13,"BAJA 3:1",IF($L8=14,"MODERADA 4:1","ALTA 5:1"))))</f>
        <v>ALTA 5:1</v>
      </c>
      <c r="O8" s="532" t="str">
        <f>IF($L8=21,"BAJA 1:2",IF($L8=22,"BAJA 2:2",IF($L8=23,"MODERADA 3:2",IF($L8=24,"ALTA 4:2","ALTA 5:2"))))</f>
        <v>MODERADA 3:2</v>
      </c>
      <c r="P8" s="532" t="str">
        <f>IF($L8=31,"MODERADA 1:3",IF($L8=32,"MODERADA 2:3",IF($L8=33,"ALTA 3:3",IF($L8=34,"ALTA 4:3","EXTREMA 5:3"))))</f>
        <v>EXTREMA 5:3</v>
      </c>
      <c r="Q8" s="532" t="str">
        <f>IF($L8=41,"ALTA 1:4",IF($L8=42,"ALTA 2:4",IF($L8=43,"EXTREMA 3:4",IF($L8=44,"EXTREMA 4:4","EXTREMA 5:4"))))</f>
        <v>EXTREMA 5:4</v>
      </c>
      <c r="R8" s="532" t="str">
        <f>IF($L8=51,"ALTA 1:5",IF($L8=52,"EXTREMA 2:5",IF($L8=53,"EXTREMA 3:5",IF($L8=54,"EXTREMA 4:5","EXTREMA 5:5"))))</f>
        <v>EXTREMA 5:5</v>
      </c>
      <c r="S8" s="545" t="s">
        <v>257</v>
      </c>
      <c r="T8" s="7" t="s">
        <v>371</v>
      </c>
      <c r="U8" s="7" t="s">
        <v>372</v>
      </c>
      <c r="V8" s="38" t="s">
        <v>373</v>
      </c>
      <c r="W8" s="7" t="s">
        <v>374</v>
      </c>
      <c r="X8" s="7" t="s">
        <v>375</v>
      </c>
      <c r="Y8" s="7" t="s">
        <v>376</v>
      </c>
      <c r="Z8" s="38" t="s">
        <v>267</v>
      </c>
      <c r="AA8" s="38" t="s">
        <v>264</v>
      </c>
      <c r="AB8" s="38">
        <f t="shared" ref="AB8:AB12" si="0">IF(AA8 = "Asignado",$AB$86,IF(AA8="No asignado",0,""))</f>
        <v>15</v>
      </c>
      <c r="AC8" s="38" t="s">
        <v>265</v>
      </c>
      <c r="AD8" s="38">
        <f t="shared" ref="AD8:AD12" si="1">IF(AC8 = "Adecuado",$AB$86,IF(AC8="No adecuado",0,""))</f>
        <v>15</v>
      </c>
      <c r="AE8" s="38" t="s">
        <v>266</v>
      </c>
      <c r="AF8" s="38">
        <f t="shared" ref="AF8:AF12" si="2">IF(AE8 = "Oportuna",$AB$86,IF(AE8="Inoportuna",0,""))</f>
        <v>15</v>
      </c>
      <c r="AG8" s="38" t="s">
        <v>267</v>
      </c>
      <c r="AH8" s="38">
        <f t="shared" ref="AH8:AH12" si="3">IF(AG8 = "Prevenir",$AB$86,IF(AG8="Detectar",$AB$87,IF(AG8="No es un control",0,"")))</f>
        <v>15</v>
      </c>
      <c r="AI8" s="38" t="s">
        <v>268</v>
      </c>
      <c r="AJ8" s="38">
        <f t="shared" ref="AJ8:AJ12" si="4">IF(AI8 = "Confiable",$AB$86,IF(AI8="No confiable",0,""))</f>
        <v>15</v>
      </c>
      <c r="AK8" s="7" t="s">
        <v>281</v>
      </c>
      <c r="AL8" s="38">
        <f t="shared" ref="AL8:AL12" si="5">IF(AK8 = "Se investigan y resuelven oportunamente",$AB$86,IF(AK8="No se investigan y resuelven oportunamente",0,""))</f>
        <v>15</v>
      </c>
      <c r="AM8" s="38" t="s">
        <v>270</v>
      </c>
      <c r="AN8" s="38">
        <f t="shared" ref="AN8:AN12" si="6">IF(AM8 = "Completa",$AB$86,IF(AM8="Incompleta",$AB$87,IF(AM8="No existe",0,"")))</f>
        <v>15</v>
      </c>
      <c r="AO8" s="38">
        <f t="shared" ref="AO8:AO12" si="7">+AB8+AD8+AF8+AH8+AJ8+AL8+AN8</f>
        <v>105</v>
      </c>
      <c r="AP8" s="38" t="str">
        <f>+IF(AO8&gt;96,"Fuerte",IF(AO8&lt;86,"Débil","Moderado"))</f>
        <v>Fuerte</v>
      </c>
      <c r="AQ8" s="38" t="s">
        <v>333</v>
      </c>
      <c r="AR8" s="38" t="s">
        <v>333</v>
      </c>
      <c r="AS8" s="544" t="s">
        <v>333</v>
      </c>
      <c r="AT8" s="532" t="s">
        <v>272</v>
      </c>
      <c r="AU8" s="532">
        <v>2</v>
      </c>
      <c r="AV8" s="542" t="str">
        <f>IF(AU8=5,"CASI SEGURO",IF(AU8=4,"PROBABLE",IF(AU8=3,"POSIBLE",IF(AU8=2,"IMPROBABLE","RARA VEZ"))))</f>
        <v>IMPROBABLE</v>
      </c>
      <c r="AW8" s="532" t="s">
        <v>272</v>
      </c>
      <c r="AX8" s="532">
        <v>2</v>
      </c>
      <c r="AY8" s="542" t="str">
        <f>IF(AX8=1,"INSIGNIFICANTE",IF(AX8=2,"MENOR",IF(AX8=3,"MODERADO",IF(AX8=4,"MAYOR","CATASTRÓFICO"))))</f>
        <v>MENOR</v>
      </c>
      <c r="AZ8" s="542">
        <f>IF(AX8=2,AU8+20,IF(AX8=3,AU8+30,IF(AX8=4,AU8+40,IF(AX8=5,AU8+50,AU8+10))))</f>
        <v>22</v>
      </c>
      <c r="BA8" s="543" t="str">
        <f>IF(AX8=1,$BB8,IF(AX8=2,$BC$8,IF(AX8=3,$BD$8,IF(AX8=4,$BE$8,$BF$8))))</f>
        <v>BAJA 2:2</v>
      </c>
      <c r="BB8" s="532" t="str">
        <f>IF($AZ8=11,"BAJA 1:1",IF($AZ8=12,"BAJA 2:1",IF($AZ8=13,"BAJA 3:1",IF($AZ8=14,"MODERADA 4:1","ALTA 5:1"))))</f>
        <v>ALTA 5:1</v>
      </c>
      <c r="BC8" s="532" t="str">
        <f>IF($AZ8=21,"BAJA 1:2",IF($AZ8=22,"BAJA 2:2",IF($AZ8=23,"MODERADA 3:2",IF($AZ8=24,"ALTA 4:2","ALTA 5:2"))))</f>
        <v>BAJA 2:2</v>
      </c>
      <c r="BD8" s="532" t="str">
        <f>IF($AZ8=31,"MODERADA 1:3",IF($AZ8=32,"MODERADA 2:3",IF($AZ8=33,"ALTA 3:3",IF($AZ8=34,"ALTA 4:3","EXTREMA 5:3"))))</f>
        <v>EXTREMA 5:3</v>
      </c>
      <c r="BE8" s="532" t="str">
        <f>IF($AZ8=41,"ALTA 1:4",IF($AZ8=42,"ALTA 2:4",IF($AZ8=43,"EXTREMA 3:4",IF($AZ8=44,"EXTREMA 4:4","EXTREMA 5:4"))))</f>
        <v>EXTREMA 5:4</v>
      </c>
      <c r="BF8" s="532" t="str">
        <f>IF($AZ8=51,"ALTA 1:5",IF($AZ8=52,"EXTREMA 2:5",IF($AZ8=53,"EXTREMA 3:5",IF($AZ8=54,"EXTREMA 4:5","EXTREMA 5:5"))))</f>
        <v>EXTREMA 5:5</v>
      </c>
      <c r="BG8" s="29" t="s">
        <v>377</v>
      </c>
      <c r="BH8" s="29" t="s">
        <v>378</v>
      </c>
      <c r="BI8" s="28">
        <v>43832</v>
      </c>
      <c r="BJ8" s="28">
        <v>44196</v>
      </c>
      <c r="BK8" s="29" t="s">
        <v>379</v>
      </c>
      <c r="BL8" s="532" t="s">
        <v>380</v>
      </c>
      <c r="BM8" s="532" t="s">
        <v>381</v>
      </c>
      <c r="BN8" s="532" t="s">
        <v>382</v>
      </c>
      <c r="BO8" s="532" t="s">
        <v>383</v>
      </c>
      <c r="BP8" s="532" t="s">
        <v>384</v>
      </c>
      <c r="BQ8" s="532" t="s">
        <v>385</v>
      </c>
      <c r="BR8" s="532"/>
      <c r="BS8" s="532"/>
      <c r="BT8" s="532"/>
      <c r="BU8" s="532"/>
      <c r="BV8" s="532"/>
      <c r="BW8" s="532"/>
      <c r="BX8" s="398"/>
      <c r="BY8" s="532"/>
      <c r="BZ8" s="532"/>
      <c r="CA8" s="541"/>
    </row>
    <row r="9" spans="1:79" ht="114.75" customHeight="1">
      <c r="A9" s="512"/>
      <c r="B9" s="512"/>
      <c r="C9" s="512"/>
      <c r="D9" s="512"/>
      <c r="E9" s="512"/>
      <c r="F9" s="512"/>
      <c r="G9" s="512"/>
      <c r="H9" s="512"/>
      <c r="I9" s="512"/>
      <c r="J9" s="512"/>
      <c r="K9" s="512"/>
      <c r="L9" s="512"/>
      <c r="M9" s="512"/>
      <c r="N9" s="512"/>
      <c r="O9" s="512"/>
      <c r="P9" s="512"/>
      <c r="Q9" s="512"/>
      <c r="R9" s="512"/>
      <c r="S9" s="512"/>
      <c r="T9" s="7" t="s">
        <v>386</v>
      </c>
      <c r="U9" s="7" t="s">
        <v>387</v>
      </c>
      <c r="V9" s="38" t="s">
        <v>373</v>
      </c>
      <c r="W9" s="7" t="s">
        <v>388</v>
      </c>
      <c r="X9" s="7" t="s">
        <v>389</v>
      </c>
      <c r="Y9" s="7" t="s">
        <v>376</v>
      </c>
      <c r="Z9" s="38" t="s">
        <v>267</v>
      </c>
      <c r="AA9" s="38" t="s">
        <v>264</v>
      </c>
      <c r="AB9" s="38">
        <f t="shared" si="0"/>
        <v>15</v>
      </c>
      <c r="AC9" s="38" t="s">
        <v>265</v>
      </c>
      <c r="AD9" s="38">
        <f t="shared" si="1"/>
        <v>15</v>
      </c>
      <c r="AE9" s="38" t="s">
        <v>266</v>
      </c>
      <c r="AF9" s="38">
        <f t="shared" si="2"/>
        <v>15</v>
      </c>
      <c r="AG9" s="38" t="s">
        <v>267</v>
      </c>
      <c r="AH9" s="38">
        <f t="shared" si="3"/>
        <v>15</v>
      </c>
      <c r="AI9" s="38" t="s">
        <v>268</v>
      </c>
      <c r="AJ9" s="38">
        <f t="shared" si="4"/>
        <v>15</v>
      </c>
      <c r="AK9" s="7" t="s">
        <v>281</v>
      </c>
      <c r="AL9" s="38">
        <f t="shared" si="5"/>
        <v>15</v>
      </c>
      <c r="AM9" s="38" t="s">
        <v>270</v>
      </c>
      <c r="AN9" s="38">
        <f t="shared" si="6"/>
        <v>15</v>
      </c>
      <c r="AO9" s="38">
        <f t="shared" si="7"/>
        <v>105</v>
      </c>
      <c r="AP9" s="38" t="str">
        <f t="shared" ref="AP9:AP12" si="8">+IF(AO9&gt;96,"Fuerte",IF(AO9&lt;85,"Débil","Moderado"))</f>
        <v>Fuerte</v>
      </c>
      <c r="AQ9" s="38" t="s">
        <v>333</v>
      </c>
      <c r="AR9" s="38" t="s">
        <v>333</v>
      </c>
      <c r="AS9" s="512"/>
      <c r="AT9" s="512"/>
      <c r="AU9" s="512"/>
      <c r="AV9" s="512"/>
      <c r="AW9" s="512"/>
      <c r="AX9" s="512"/>
      <c r="AY9" s="512"/>
      <c r="AZ9" s="512"/>
      <c r="BA9" s="512"/>
      <c r="BB9" s="512"/>
      <c r="BC9" s="512"/>
      <c r="BD9" s="512"/>
      <c r="BE9" s="512"/>
      <c r="BF9" s="512"/>
      <c r="BG9" s="29" t="s">
        <v>390</v>
      </c>
      <c r="BH9" s="29" t="s">
        <v>391</v>
      </c>
      <c r="BI9" s="28">
        <v>43876</v>
      </c>
      <c r="BJ9" s="28">
        <v>44043</v>
      </c>
      <c r="BK9" s="29" t="s">
        <v>392</v>
      </c>
      <c r="BL9" s="512"/>
      <c r="BM9" s="512"/>
      <c r="BN9" s="512"/>
      <c r="BO9" s="512"/>
      <c r="BP9" s="512"/>
      <c r="BQ9" s="512"/>
      <c r="BR9" s="512"/>
      <c r="BS9" s="512"/>
      <c r="BT9" s="512"/>
      <c r="BU9" s="512"/>
      <c r="BV9" s="512"/>
      <c r="BW9" s="512"/>
      <c r="BX9" s="399"/>
      <c r="BY9" s="512"/>
      <c r="BZ9" s="512"/>
      <c r="CA9" s="512"/>
    </row>
    <row r="10" spans="1:79" ht="114.75" customHeight="1">
      <c r="A10" s="512"/>
      <c r="B10" s="512"/>
      <c r="C10" s="512"/>
      <c r="D10" s="512"/>
      <c r="E10" s="512"/>
      <c r="F10" s="512"/>
      <c r="G10" s="512"/>
      <c r="H10" s="512"/>
      <c r="I10" s="512"/>
      <c r="J10" s="512"/>
      <c r="K10" s="512"/>
      <c r="L10" s="512"/>
      <c r="M10" s="512"/>
      <c r="N10" s="512"/>
      <c r="O10" s="512"/>
      <c r="P10" s="512"/>
      <c r="Q10" s="512"/>
      <c r="R10" s="512"/>
      <c r="S10" s="512"/>
      <c r="T10" s="7"/>
      <c r="U10" s="7"/>
      <c r="V10" s="38"/>
      <c r="W10" s="7"/>
      <c r="X10" s="7"/>
      <c r="Y10" s="38"/>
      <c r="Z10" s="38"/>
      <c r="AA10" s="38"/>
      <c r="AB10" s="38" t="str">
        <f t="shared" si="0"/>
        <v/>
      </c>
      <c r="AC10" s="38"/>
      <c r="AD10" s="38" t="str">
        <f t="shared" si="1"/>
        <v/>
      </c>
      <c r="AE10" s="38"/>
      <c r="AF10" s="38" t="str">
        <f t="shared" si="2"/>
        <v/>
      </c>
      <c r="AG10" s="38"/>
      <c r="AH10" s="38" t="str">
        <f t="shared" si="3"/>
        <v/>
      </c>
      <c r="AI10" s="38"/>
      <c r="AJ10" s="38" t="str">
        <f t="shared" si="4"/>
        <v/>
      </c>
      <c r="AK10" s="7"/>
      <c r="AL10" s="38" t="str">
        <f t="shared" si="5"/>
        <v/>
      </c>
      <c r="AM10" s="38"/>
      <c r="AN10" s="38" t="str">
        <f t="shared" si="6"/>
        <v/>
      </c>
      <c r="AO10" s="38" t="e">
        <f t="shared" si="7"/>
        <v>#VALUE!</v>
      </c>
      <c r="AP10" s="38" t="e">
        <f t="shared" si="8"/>
        <v>#VALUE!</v>
      </c>
      <c r="AQ10" s="38"/>
      <c r="AR10" s="38"/>
      <c r="AS10" s="512"/>
      <c r="AT10" s="512"/>
      <c r="AU10" s="512"/>
      <c r="AV10" s="512"/>
      <c r="AW10" s="512"/>
      <c r="AX10" s="512"/>
      <c r="AY10" s="512"/>
      <c r="AZ10" s="512"/>
      <c r="BA10" s="512"/>
      <c r="BB10" s="512"/>
      <c r="BC10" s="512"/>
      <c r="BD10" s="512"/>
      <c r="BE10" s="512"/>
      <c r="BF10" s="512"/>
      <c r="BG10" s="29" t="s">
        <v>393</v>
      </c>
      <c r="BH10" s="29" t="s">
        <v>391</v>
      </c>
      <c r="BI10" s="28">
        <v>43832</v>
      </c>
      <c r="BJ10" s="28">
        <v>44196</v>
      </c>
      <c r="BK10" s="29" t="s">
        <v>394</v>
      </c>
      <c r="BL10" s="512"/>
      <c r="BM10" s="512"/>
      <c r="BN10" s="512"/>
      <c r="BO10" s="512"/>
      <c r="BP10" s="512"/>
      <c r="BQ10" s="512"/>
      <c r="BR10" s="512"/>
      <c r="BS10" s="512"/>
      <c r="BT10" s="512"/>
      <c r="BU10" s="512"/>
      <c r="BV10" s="512"/>
      <c r="BW10" s="512"/>
      <c r="BX10" s="552"/>
      <c r="BY10" s="512"/>
      <c r="BZ10" s="512"/>
      <c r="CA10" s="512"/>
    </row>
    <row r="11" spans="1:79" ht="114.75" customHeight="1">
      <c r="A11" s="512"/>
      <c r="B11" s="512"/>
      <c r="C11" s="512"/>
      <c r="D11" s="512"/>
      <c r="E11" s="512"/>
      <c r="F11" s="512"/>
      <c r="G11" s="512"/>
      <c r="H11" s="512"/>
      <c r="I11" s="512"/>
      <c r="J11" s="512"/>
      <c r="K11" s="512"/>
      <c r="L11" s="512"/>
      <c r="M11" s="512"/>
      <c r="N11" s="512"/>
      <c r="O11" s="512"/>
      <c r="P11" s="512"/>
      <c r="Q11" s="512"/>
      <c r="R11" s="512"/>
      <c r="S11" s="512"/>
      <c r="T11" s="38"/>
      <c r="U11" s="38"/>
      <c r="V11" s="38"/>
      <c r="W11" s="38"/>
      <c r="X11" s="38"/>
      <c r="Y11" s="38"/>
      <c r="Z11" s="38"/>
      <c r="AA11" s="38"/>
      <c r="AB11" s="38" t="str">
        <f t="shared" si="0"/>
        <v/>
      </c>
      <c r="AC11" s="38"/>
      <c r="AD11" s="38" t="str">
        <f t="shared" si="1"/>
        <v/>
      </c>
      <c r="AE11" s="38"/>
      <c r="AF11" s="38" t="str">
        <f t="shared" si="2"/>
        <v/>
      </c>
      <c r="AG11" s="38"/>
      <c r="AH11" s="38" t="str">
        <f t="shared" si="3"/>
        <v/>
      </c>
      <c r="AI11" s="38"/>
      <c r="AJ11" s="38" t="str">
        <f t="shared" si="4"/>
        <v/>
      </c>
      <c r="AK11" s="38"/>
      <c r="AL11" s="38" t="str">
        <f t="shared" si="5"/>
        <v/>
      </c>
      <c r="AM11" s="38"/>
      <c r="AN11" s="38" t="str">
        <f t="shared" si="6"/>
        <v/>
      </c>
      <c r="AO11" s="38" t="e">
        <f t="shared" si="7"/>
        <v>#VALUE!</v>
      </c>
      <c r="AP11" s="38" t="e">
        <f t="shared" si="8"/>
        <v>#VALUE!</v>
      </c>
      <c r="AQ11" s="38"/>
      <c r="AR11" s="38"/>
      <c r="AS11" s="512"/>
      <c r="AT11" s="512"/>
      <c r="AU11" s="512"/>
      <c r="AV11" s="512"/>
      <c r="AW11" s="512"/>
      <c r="AX11" s="512"/>
      <c r="AY11" s="512"/>
      <c r="AZ11" s="512"/>
      <c r="BA11" s="512"/>
      <c r="BB11" s="512"/>
      <c r="BC11" s="512"/>
      <c r="BD11" s="512"/>
      <c r="BE11" s="512"/>
      <c r="BF11" s="512"/>
      <c r="BG11" s="29" t="s">
        <v>395</v>
      </c>
      <c r="BH11" s="29" t="s">
        <v>391</v>
      </c>
      <c r="BI11" s="28">
        <v>43832</v>
      </c>
      <c r="BJ11" s="28">
        <v>44196</v>
      </c>
      <c r="BK11" s="29" t="s">
        <v>396</v>
      </c>
      <c r="BL11" s="512"/>
      <c r="BM11" s="512"/>
      <c r="BN11" s="512"/>
      <c r="BO11" s="512"/>
      <c r="BP11" s="512"/>
      <c r="BQ11" s="512"/>
      <c r="BR11" s="512"/>
      <c r="BS11" s="512"/>
      <c r="BT11" s="512"/>
      <c r="BU11" s="512"/>
      <c r="BV11" s="512"/>
      <c r="BW11" s="512"/>
      <c r="BX11" s="553"/>
      <c r="BY11" s="512"/>
      <c r="BZ11" s="512"/>
      <c r="CA11" s="512"/>
    </row>
    <row r="12" spans="1:79" ht="55.5" customHeight="1">
      <c r="A12" s="513"/>
      <c r="B12" s="513"/>
      <c r="C12" s="513"/>
      <c r="D12" s="513"/>
      <c r="E12" s="513"/>
      <c r="F12" s="513"/>
      <c r="G12" s="513"/>
      <c r="H12" s="513"/>
      <c r="I12" s="513"/>
      <c r="J12" s="513"/>
      <c r="K12" s="513"/>
      <c r="L12" s="513"/>
      <c r="M12" s="513"/>
      <c r="N12" s="513"/>
      <c r="O12" s="513"/>
      <c r="P12" s="513"/>
      <c r="Q12" s="513"/>
      <c r="R12" s="513"/>
      <c r="S12" s="513"/>
      <c r="T12" s="38"/>
      <c r="U12" s="38"/>
      <c r="V12" s="38"/>
      <c r="W12" s="38"/>
      <c r="X12" s="38"/>
      <c r="Y12" s="38"/>
      <c r="Z12" s="38"/>
      <c r="AA12" s="38"/>
      <c r="AB12" s="38" t="str">
        <f t="shared" si="0"/>
        <v/>
      </c>
      <c r="AC12" s="38"/>
      <c r="AD12" s="38" t="str">
        <f t="shared" si="1"/>
        <v/>
      </c>
      <c r="AE12" s="38"/>
      <c r="AF12" s="38" t="str">
        <f t="shared" si="2"/>
        <v/>
      </c>
      <c r="AG12" s="38"/>
      <c r="AH12" s="38" t="str">
        <f t="shared" si="3"/>
        <v/>
      </c>
      <c r="AI12" s="38"/>
      <c r="AJ12" s="38" t="str">
        <f t="shared" si="4"/>
        <v/>
      </c>
      <c r="AK12" s="38"/>
      <c r="AL12" s="38" t="str">
        <f t="shared" si="5"/>
        <v/>
      </c>
      <c r="AM12" s="38"/>
      <c r="AN12" s="38" t="str">
        <f t="shared" si="6"/>
        <v/>
      </c>
      <c r="AO12" s="38" t="e">
        <f t="shared" si="7"/>
        <v>#VALUE!</v>
      </c>
      <c r="AP12" s="38" t="e">
        <f t="shared" si="8"/>
        <v>#VALUE!</v>
      </c>
      <c r="AQ12" s="38"/>
      <c r="AR12" s="38"/>
      <c r="AS12" s="513"/>
      <c r="AT12" s="513"/>
      <c r="AU12" s="513"/>
      <c r="AV12" s="513"/>
      <c r="AW12" s="513"/>
      <c r="AX12" s="513"/>
      <c r="AY12" s="513"/>
      <c r="AZ12" s="513"/>
      <c r="BA12" s="513"/>
      <c r="BB12" s="513"/>
      <c r="BC12" s="513"/>
      <c r="BD12" s="513"/>
      <c r="BE12" s="513"/>
      <c r="BF12" s="513"/>
      <c r="BG12" s="29"/>
      <c r="BH12" s="29"/>
      <c r="BI12" s="29"/>
      <c r="BJ12" s="29"/>
      <c r="BK12" s="29"/>
      <c r="BL12" s="513"/>
      <c r="BM12" s="513"/>
      <c r="BN12" s="513"/>
      <c r="BO12" s="513"/>
      <c r="BP12" s="513"/>
      <c r="BQ12" s="513"/>
      <c r="BR12" s="513"/>
      <c r="BS12" s="513"/>
      <c r="BT12" s="513"/>
      <c r="BU12" s="513"/>
      <c r="BV12" s="513"/>
      <c r="BW12" s="513"/>
      <c r="BX12" s="553"/>
      <c r="BY12" s="513"/>
      <c r="BZ12" s="513"/>
      <c r="CA12" s="513"/>
    </row>
    <row r="13" spans="1:79" ht="31.5"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553"/>
      <c r="BY13" s="9"/>
      <c r="BZ13" s="9"/>
      <c r="CA13" s="9"/>
    </row>
    <row r="14" spans="1:79">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553"/>
      <c r="BY14" s="9"/>
      <c r="BZ14" s="9"/>
      <c r="CA14" s="9"/>
    </row>
    <row r="15" spans="1:79">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34"/>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row>
    <row r="16" spans="1:79" ht="45" hidden="1" customHeigh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t="s">
        <v>360</v>
      </c>
      <c r="AG16" s="34"/>
      <c r="AH16" s="9" t="s">
        <v>18</v>
      </c>
      <c r="AI16" s="9">
        <v>1</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row>
    <row r="17" spans="1:79" ht="75" hidden="1">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t="s">
        <v>10</v>
      </c>
      <c r="AD17" s="9" t="s">
        <v>40</v>
      </c>
      <c r="AE17" s="9" t="s">
        <v>27</v>
      </c>
      <c r="AF17" s="9" t="s">
        <v>361</v>
      </c>
      <c r="AG17" s="34"/>
      <c r="AH17" s="9" t="s">
        <v>362</v>
      </c>
      <c r="AI17" s="9">
        <v>2</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0.25" hidden="1" customHeight="1">
      <c r="A18" s="9"/>
      <c r="B18" s="9"/>
      <c r="C18" s="9"/>
      <c r="D18" s="9"/>
      <c r="E18" s="9"/>
      <c r="F18" s="9"/>
      <c r="G18" s="9"/>
      <c r="H18" s="9"/>
      <c r="I18" s="9"/>
      <c r="J18" s="9"/>
      <c r="K18" s="9"/>
      <c r="L18" s="9"/>
      <c r="M18" s="9"/>
      <c r="N18" s="9"/>
      <c r="O18" s="9"/>
      <c r="P18" s="9"/>
      <c r="Q18" s="9"/>
      <c r="R18" s="9"/>
      <c r="S18" s="35" t="s">
        <v>397</v>
      </c>
      <c r="T18" s="35"/>
      <c r="U18" s="9"/>
      <c r="V18" s="9"/>
      <c r="W18" s="9"/>
      <c r="X18" s="9"/>
      <c r="Y18" s="9"/>
      <c r="Z18" s="9"/>
      <c r="AA18" s="9"/>
      <c r="AB18" s="9"/>
      <c r="AC18" s="9" t="s">
        <v>13</v>
      </c>
      <c r="AD18" s="9" t="s">
        <v>20</v>
      </c>
      <c r="AE18" s="9" t="s">
        <v>119</v>
      </c>
      <c r="AF18" s="9" t="s">
        <v>318</v>
      </c>
      <c r="AG18" s="34"/>
      <c r="AH18" s="9" t="s">
        <v>319</v>
      </c>
      <c r="AI18" s="9">
        <v>3</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6.25" hidden="1" customHeight="1">
      <c r="A19" s="9"/>
      <c r="B19" s="9"/>
      <c r="C19" s="9"/>
      <c r="D19" s="9"/>
      <c r="E19" s="9"/>
      <c r="F19" s="9"/>
      <c r="G19" s="9"/>
      <c r="H19" s="9"/>
      <c r="I19" s="9"/>
      <c r="J19" s="9"/>
      <c r="K19" s="9"/>
      <c r="L19" s="9"/>
      <c r="M19" s="9"/>
      <c r="N19" s="9"/>
      <c r="O19" s="9"/>
      <c r="P19" s="9"/>
      <c r="Q19" s="9"/>
      <c r="R19" s="9"/>
      <c r="S19" s="35" t="s">
        <v>398</v>
      </c>
      <c r="T19" s="35"/>
      <c r="U19" s="9"/>
      <c r="V19" s="9"/>
      <c r="W19" s="9"/>
      <c r="X19" s="9"/>
      <c r="Y19" s="9"/>
      <c r="Z19" s="9"/>
      <c r="AA19" s="9"/>
      <c r="AB19" s="9"/>
      <c r="AC19" s="9" t="s">
        <v>33</v>
      </c>
      <c r="AD19" s="9" t="s">
        <v>43</v>
      </c>
      <c r="AE19" s="9" t="s">
        <v>25</v>
      </c>
      <c r="AF19" s="9" t="s">
        <v>321</v>
      </c>
      <c r="AG19" s="34"/>
      <c r="AH19" s="9" t="s">
        <v>40</v>
      </c>
      <c r="AI19" s="9">
        <v>4</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50.25" hidden="1" customHeight="1">
      <c r="A20" s="9"/>
      <c r="B20" s="9"/>
      <c r="C20" s="9"/>
      <c r="D20" s="9"/>
      <c r="E20" s="9"/>
      <c r="F20" s="9"/>
      <c r="G20" s="9"/>
      <c r="H20" s="9"/>
      <c r="I20" s="9"/>
      <c r="J20" s="9"/>
      <c r="K20" s="9"/>
      <c r="L20" s="9"/>
      <c r="M20" s="9"/>
      <c r="N20" s="9"/>
      <c r="O20" s="9"/>
      <c r="P20" s="9"/>
      <c r="Q20" s="9"/>
      <c r="R20" s="9"/>
      <c r="S20" s="35" t="s">
        <v>399</v>
      </c>
      <c r="T20" s="35"/>
      <c r="U20" s="9"/>
      <c r="V20" s="9"/>
      <c r="W20" s="9"/>
      <c r="X20" s="9"/>
      <c r="Y20" s="9"/>
      <c r="Z20" s="9"/>
      <c r="AA20" s="9"/>
      <c r="AB20" s="9"/>
      <c r="AC20" s="9" t="s">
        <v>57</v>
      </c>
      <c r="AD20" s="9" t="s">
        <v>18</v>
      </c>
      <c r="AE20" s="9" t="s">
        <v>323</v>
      </c>
      <c r="AF20" s="9" t="s">
        <v>324</v>
      </c>
      <c r="AG20" s="34"/>
      <c r="AH20" s="9" t="s">
        <v>57</v>
      </c>
      <c r="AI20" s="9">
        <v>5</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hidden="1" customHeight="1">
      <c r="A21" s="9"/>
      <c r="B21" s="9"/>
      <c r="C21" s="9"/>
      <c r="D21" s="9"/>
      <c r="E21" s="9"/>
      <c r="F21" s="9"/>
      <c r="G21" s="9"/>
      <c r="H21" s="9"/>
      <c r="I21" s="9"/>
      <c r="J21" s="9"/>
      <c r="K21" s="9"/>
      <c r="L21" s="9"/>
      <c r="M21" s="9"/>
      <c r="N21" s="9"/>
      <c r="O21" s="9"/>
      <c r="P21" s="9"/>
      <c r="Q21" s="9"/>
      <c r="R21" s="9"/>
      <c r="S21" s="35" t="s">
        <v>400</v>
      </c>
      <c r="T21" s="35"/>
      <c r="U21" s="9"/>
      <c r="V21" s="9"/>
      <c r="W21" s="9"/>
      <c r="X21" s="9"/>
      <c r="Y21" s="9"/>
      <c r="Z21" s="9"/>
      <c r="AA21" s="9"/>
      <c r="AB21" s="9"/>
      <c r="AC21" s="9" t="s">
        <v>71</v>
      </c>
      <c r="AD21" s="9" t="s">
        <v>75</v>
      </c>
      <c r="AE21" s="9" t="s">
        <v>80</v>
      </c>
      <c r="AF21" s="9" t="s">
        <v>401</v>
      </c>
      <c r="AG21" s="34"/>
      <c r="AH21" s="9" t="s">
        <v>305</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hidden="1"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36</v>
      </c>
      <c r="AD22" s="9" t="s">
        <v>65</v>
      </c>
      <c r="AE22" s="9" t="s">
        <v>82</v>
      </c>
      <c r="AF22" s="9" t="s">
        <v>326</v>
      </c>
      <c r="AG22" s="36"/>
      <c r="AH22" s="9" t="s">
        <v>327</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hidden="1"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t="s">
        <v>328</v>
      </c>
      <c r="AD23" s="9" t="s">
        <v>46</v>
      </c>
      <c r="AE23" s="9" t="s">
        <v>84</v>
      </c>
      <c r="AF23" s="9" t="s">
        <v>329</v>
      </c>
      <c r="AG23" s="36"/>
      <c r="AH23" s="9" t="s">
        <v>330</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hidden="1"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78</v>
      </c>
      <c r="AE24" s="9" t="s">
        <v>29</v>
      </c>
      <c r="AF24" s="9" t="s">
        <v>43</v>
      </c>
      <c r="AG24" s="36"/>
      <c r="AH24" s="9" t="s">
        <v>331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hidden="1"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115</v>
      </c>
      <c r="AE25" s="9"/>
      <c r="AF25" s="9"/>
      <c r="AG25" s="37"/>
      <c r="AH25" s="9" t="s">
        <v>71</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t="s">
        <v>332</v>
      </c>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12</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402</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23</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130</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hidden="1"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hidden="1"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hidden="1"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hidden="1"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hidden="1"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hidden="1"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hidden="1"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hidden="1"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hidden="1"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hidden="1"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hidden="1"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hidden="1"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hidden="1"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hidden="1"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264</v>
      </c>
      <c r="AB86" s="9">
        <v>15</v>
      </c>
      <c r="AC86" s="9" t="s">
        <v>265</v>
      </c>
      <c r="AD86" s="9">
        <v>15</v>
      </c>
      <c r="AE86" s="9" t="s">
        <v>266</v>
      </c>
      <c r="AF86" s="9"/>
      <c r="AG86" s="9" t="s">
        <v>267</v>
      </c>
      <c r="AH86" s="9"/>
      <c r="AI86" s="9" t="s">
        <v>268</v>
      </c>
      <c r="AJ86" s="9"/>
      <c r="AK86" s="9" t="s">
        <v>281</v>
      </c>
      <c r="AL86" s="9"/>
      <c r="AM86" s="9" t="s">
        <v>270</v>
      </c>
      <c r="AN86" s="9"/>
      <c r="AO86" s="9"/>
      <c r="AP86" s="9"/>
      <c r="AQ86" s="9" t="s">
        <v>333</v>
      </c>
      <c r="AR86" s="9"/>
      <c r="AS86" s="9"/>
      <c r="AT86" s="9" t="s">
        <v>272</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hidden="1"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t="s">
        <v>334</v>
      </c>
      <c r="AB87" s="9">
        <v>10</v>
      </c>
      <c r="AC87" s="9" t="s">
        <v>335</v>
      </c>
      <c r="AD87" s="9">
        <v>0</v>
      </c>
      <c r="AE87" s="9" t="s">
        <v>336</v>
      </c>
      <c r="AF87" s="9"/>
      <c r="AG87" s="9" t="s">
        <v>337</v>
      </c>
      <c r="AH87" s="9"/>
      <c r="AI87" s="9" t="s">
        <v>338</v>
      </c>
      <c r="AJ87" s="9"/>
      <c r="AK87" s="9" t="s">
        <v>269</v>
      </c>
      <c r="AL87" s="9"/>
      <c r="AM87" s="9" t="s">
        <v>339</v>
      </c>
      <c r="AN87" s="9"/>
      <c r="AO87" s="9"/>
      <c r="AP87" s="9"/>
      <c r="AQ87" s="9" t="s">
        <v>271</v>
      </c>
      <c r="AR87" s="9"/>
      <c r="AS87" s="9"/>
      <c r="AT87" s="9" t="s">
        <v>340</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hidden="1"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v>5</v>
      </c>
      <c r="AC88" s="9"/>
      <c r="AD88" s="9"/>
      <c r="AE88" s="9"/>
      <c r="AF88" s="9"/>
      <c r="AG88" s="9" t="s">
        <v>341</v>
      </c>
      <c r="AH88" s="9"/>
      <c r="AI88" s="9"/>
      <c r="AJ88" s="9"/>
      <c r="AK88" s="9"/>
      <c r="AL88" s="9"/>
      <c r="AM88" s="9" t="s">
        <v>342</v>
      </c>
      <c r="AN88" s="9"/>
      <c r="AO88" s="9"/>
      <c r="AP88" s="9"/>
      <c r="AQ88" s="9" t="s">
        <v>343</v>
      </c>
      <c r="AR88" s="9"/>
      <c r="AS88" s="9"/>
      <c r="AT88" s="9" t="s">
        <v>299</v>
      </c>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hidden="1"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hidden="1"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hidden="1"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hidden="1"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hidden="1"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hidden="1"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hidden="1"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hidden="1"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hidden="1"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hidden="1"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hidden="1"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hidden="1"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hidden="1"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hidden="1"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hidden="1"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79">
    <mergeCell ref="BU5:BX6"/>
    <mergeCell ref="BX10:BX14"/>
    <mergeCell ref="A8:A12"/>
    <mergeCell ref="B8:B12"/>
    <mergeCell ref="C8:C12"/>
    <mergeCell ref="D8:D12"/>
    <mergeCell ref="E8:E12"/>
    <mergeCell ref="F8:F12"/>
    <mergeCell ref="G8:G12"/>
    <mergeCell ref="H8:H12"/>
    <mergeCell ref="I8:I12"/>
    <mergeCell ref="J8:J12"/>
    <mergeCell ref="K8:K12"/>
    <mergeCell ref="L8:L12"/>
    <mergeCell ref="M8:M12"/>
    <mergeCell ref="N8:N12"/>
    <mergeCell ref="O8:O12"/>
    <mergeCell ref="P8:P12"/>
    <mergeCell ref="Q8:Q12"/>
    <mergeCell ref="R8:R12"/>
    <mergeCell ref="S8:S12"/>
    <mergeCell ref="AS8:AS12"/>
    <mergeCell ref="AT8:AT12"/>
    <mergeCell ref="AU8:AU12"/>
    <mergeCell ref="AV8:AV12"/>
    <mergeCell ref="AW8:AW12"/>
    <mergeCell ref="AX8:AX12"/>
    <mergeCell ref="AY8:AY12"/>
    <mergeCell ref="AZ8:AZ12"/>
    <mergeCell ref="BA8:BA12"/>
    <mergeCell ref="BB8:BB12"/>
    <mergeCell ref="BC8:BC12"/>
    <mergeCell ref="BD8:BD12"/>
    <mergeCell ref="BE8:BE12"/>
    <mergeCell ref="BF8:BF12"/>
    <mergeCell ref="BS8:BS12"/>
    <mergeCell ref="BT8:BT12"/>
    <mergeCell ref="CA8:CA12"/>
    <mergeCell ref="BL8:BL12"/>
    <mergeCell ref="BM8:BM12"/>
    <mergeCell ref="BN8:BN12"/>
    <mergeCell ref="BO8:BO12"/>
    <mergeCell ref="BP8:BP12"/>
    <mergeCell ref="BQ8:BQ12"/>
    <mergeCell ref="BR8:BR12"/>
    <mergeCell ref="BU8:BU12"/>
    <mergeCell ref="BV8:BV12"/>
    <mergeCell ref="BW8:BW12"/>
    <mergeCell ref="BY8:BY12"/>
    <mergeCell ref="BZ8:BZ12"/>
    <mergeCell ref="BY5:CA6"/>
    <mergeCell ref="A1:A3"/>
    <mergeCell ref="B1:H1"/>
    <mergeCell ref="B2:H2"/>
    <mergeCell ref="B3:H3"/>
    <mergeCell ref="A5:A7"/>
    <mergeCell ref="B5:B7"/>
    <mergeCell ref="C5:C7"/>
    <mergeCell ref="F6:F7"/>
    <mergeCell ref="G6:G7"/>
    <mergeCell ref="H6:I7"/>
    <mergeCell ref="J6:K7"/>
    <mergeCell ref="S5:S7"/>
    <mergeCell ref="T6:Z6"/>
    <mergeCell ref="AT5:BA6"/>
    <mergeCell ref="D5:M5"/>
    <mergeCell ref="BR5:BT6"/>
    <mergeCell ref="M6:M7"/>
    <mergeCell ref="AA6:AP6"/>
    <mergeCell ref="AQ6:AQ7"/>
    <mergeCell ref="AR6:AR7"/>
    <mergeCell ref="AS6:AS7"/>
    <mergeCell ref="AU7:AV7"/>
    <mergeCell ref="AX7:AY7"/>
    <mergeCell ref="D6:D7"/>
    <mergeCell ref="E6:E7"/>
    <mergeCell ref="T5:AS5"/>
    <mergeCell ref="BG5:BK6"/>
    <mergeCell ref="BL5:BQ6"/>
  </mergeCells>
  <conditionalFormatting sqref="I8">
    <cfRule type="cellIs" dxfId="3501" priority="1" operator="equal">
      <formula>"RARA VEZ"</formula>
    </cfRule>
  </conditionalFormatting>
  <conditionalFormatting sqref="I8">
    <cfRule type="cellIs" dxfId="3500" priority="2" operator="equal">
      <formula>"IMPROBABLE"</formula>
    </cfRule>
  </conditionalFormatting>
  <conditionalFormatting sqref="I8">
    <cfRule type="cellIs" dxfId="3499" priority="3" operator="equal">
      <formula>"POSIBLE"</formula>
    </cfRule>
  </conditionalFormatting>
  <conditionalFormatting sqref="I8">
    <cfRule type="cellIs" dxfId="3498" priority="4" operator="equal">
      <formula>"PROBABLE"</formula>
    </cfRule>
  </conditionalFormatting>
  <conditionalFormatting sqref="I8">
    <cfRule type="cellIs" dxfId="3497" priority="5" operator="equal">
      <formula>"CASI SEGURO"</formula>
    </cfRule>
  </conditionalFormatting>
  <conditionalFormatting sqref="K8:L8">
    <cfRule type="containsText" dxfId="3496" priority="6" stopIfTrue="1" operator="containsText" text="ALTA">
      <formula>NOT(ISERROR(SEARCH(("ALTA"),(K8))))</formula>
    </cfRule>
  </conditionalFormatting>
  <conditionalFormatting sqref="K8:L8">
    <cfRule type="containsText" dxfId="3495" priority="7" stopIfTrue="1" operator="containsText" text="MEDIA">
      <formula>NOT(ISERROR(SEARCH(("MEDIA"),(K8))))</formula>
    </cfRule>
  </conditionalFormatting>
  <conditionalFormatting sqref="K8:L8">
    <cfRule type="containsText" dxfId="3494" priority="8" stopIfTrue="1" operator="containsText" text="BAJA">
      <formula>NOT(ISERROR(SEARCH(("BAJA"),(K8))))</formula>
    </cfRule>
  </conditionalFormatting>
  <conditionalFormatting sqref="K8:L8">
    <cfRule type="containsText" dxfId="3493" priority="9" stopIfTrue="1" operator="containsText" text="ALTO">
      <formula>NOT(ISERROR(SEARCH(("ALTO"),(K8))))</formula>
    </cfRule>
  </conditionalFormatting>
  <conditionalFormatting sqref="K8:L8">
    <cfRule type="containsText" dxfId="3492" priority="10" stopIfTrue="1" operator="containsText" text="ALTO">
      <formula>NOT(ISERROR(SEARCH(("ALTO"),(K8))))</formula>
    </cfRule>
  </conditionalFormatting>
  <conditionalFormatting sqref="K8:L8">
    <cfRule type="containsText" dxfId="3491" priority="11" stopIfTrue="1" operator="containsText" text="MEDIO">
      <formula>NOT(ISERROR(SEARCH(("MEDIO"),(K8))))</formula>
    </cfRule>
  </conditionalFormatting>
  <conditionalFormatting sqref="K8:L8">
    <cfRule type="containsText" dxfId="3490" priority="12" stopIfTrue="1" operator="containsText" text="MEDIO">
      <formula>NOT(ISERROR(SEARCH(("MEDIO"),(K8))))</formula>
    </cfRule>
  </conditionalFormatting>
  <conditionalFormatting sqref="K8:L8">
    <cfRule type="containsText" dxfId="3489" priority="13" stopIfTrue="1" operator="containsText" text="BAJO">
      <formula>NOT(ISERROR(SEARCH(("BAJO"),(K8))))</formula>
    </cfRule>
  </conditionalFormatting>
  <conditionalFormatting sqref="K8:L8">
    <cfRule type="cellIs" dxfId="3488" priority="14" operator="equal">
      <formula>"INSIGNIFICANTE"</formula>
    </cfRule>
  </conditionalFormatting>
  <conditionalFormatting sqref="K8:L8">
    <cfRule type="cellIs" dxfId="3487" priority="15" operator="equal">
      <formula>"MENOR"</formula>
    </cfRule>
  </conditionalFormatting>
  <conditionalFormatting sqref="K8:L8">
    <cfRule type="cellIs" dxfId="3486" priority="16" operator="equal">
      <formula>"MODERADO"</formula>
    </cfRule>
  </conditionalFormatting>
  <conditionalFormatting sqref="K8:L8">
    <cfRule type="cellIs" dxfId="3485" priority="17" operator="equal">
      <formula>"MAYOR"</formula>
    </cfRule>
  </conditionalFormatting>
  <conditionalFormatting sqref="K8:L8">
    <cfRule type="cellIs" dxfId="3484" priority="18" operator="equal">
      <formula>"CATASTRÓFICO"</formula>
    </cfRule>
  </conditionalFormatting>
  <conditionalFormatting sqref="M8">
    <cfRule type="cellIs" dxfId="3483" priority="19" operator="equal">
      <formula>"EXTREMA 5:5"</formula>
    </cfRule>
  </conditionalFormatting>
  <conditionalFormatting sqref="M8">
    <cfRule type="cellIs" dxfId="3482" priority="20" operator="equal">
      <formula>"EXTREMA 4:5"</formula>
    </cfRule>
  </conditionalFormatting>
  <conditionalFormatting sqref="M8">
    <cfRule type="cellIs" dxfId="3481" priority="21" operator="equal">
      <formula>"EXTREMA 3:5"</formula>
    </cfRule>
  </conditionalFormatting>
  <conditionalFormatting sqref="M8">
    <cfRule type="cellIs" dxfId="3480" priority="22" operator="equal">
      <formula>"EXTREMA 2:5"</formula>
    </cfRule>
  </conditionalFormatting>
  <conditionalFormatting sqref="M8">
    <cfRule type="cellIs" dxfId="3479" priority="23" operator="equal">
      <formula>"EXTREMA 5:4"</formula>
    </cfRule>
  </conditionalFormatting>
  <conditionalFormatting sqref="M8">
    <cfRule type="cellIs" dxfId="3478" priority="24" operator="equal">
      <formula>"EXTREMA 4:4"</formula>
    </cfRule>
  </conditionalFormatting>
  <conditionalFormatting sqref="M8">
    <cfRule type="cellIs" dxfId="3477" priority="25" operator="equal">
      <formula>"EXTREMA 3:4"</formula>
    </cfRule>
  </conditionalFormatting>
  <conditionalFormatting sqref="M8">
    <cfRule type="cellIs" dxfId="3476" priority="26" operator="equal">
      <formula>"EXTREMA 5:3"</formula>
    </cfRule>
  </conditionalFormatting>
  <conditionalFormatting sqref="M8">
    <cfRule type="cellIs" dxfId="3475" priority="27" operator="equal">
      <formula>"ALTA 1:5"</formula>
    </cfRule>
  </conditionalFormatting>
  <conditionalFormatting sqref="M8">
    <cfRule type="cellIs" dxfId="3474" priority="28" operator="equal">
      <formula>"ALTA 2:4"</formula>
    </cfRule>
  </conditionalFormatting>
  <conditionalFormatting sqref="M8">
    <cfRule type="cellIs" dxfId="3473" priority="29" operator="equal">
      <formula>"ALTA 1:4"</formula>
    </cfRule>
  </conditionalFormatting>
  <conditionalFormatting sqref="M8">
    <cfRule type="cellIs" dxfId="3472" priority="30" operator="equal">
      <formula>"ALTA 4:3"</formula>
    </cfRule>
  </conditionalFormatting>
  <conditionalFormatting sqref="M8">
    <cfRule type="cellIs" dxfId="3471" priority="31" operator="equal">
      <formula>"ALTA 3:3"</formula>
    </cfRule>
  </conditionalFormatting>
  <conditionalFormatting sqref="M8">
    <cfRule type="cellIs" dxfId="3470" priority="32" operator="equal">
      <formula>"ALTA 5:2"</formula>
    </cfRule>
  </conditionalFormatting>
  <conditionalFormatting sqref="M8">
    <cfRule type="cellIs" dxfId="3469" priority="33" operator="equal">
      <formula>"ALTA 4:2"</formula>
    </cfRule>
  </conditionalFormatting>
  <conditionalFormatting sqref="M8">
    <cfRule type="cellIs" dxfId="3468" priority="34" operator="equal">
      <formula>"ALTA 5:1"</formula>
    </cfRule>
  </conditionalFormatting>
  <conditionalFormatting sqref="M8">
    <cfRule type="cellIs" dxfId="3467" priority="35" operator="equal">
      <formula>"MODERADA 2:3"</formula>
    </cfRule>
  </conditionalFormatting>
  <conditionalFormatting sqref="M8">
    <cfRule type="cellIs" dxfId="3466" priority="36" operator="equal">
      <formula>"MODERADA 1:3"</formula>
    </cfRule>
  </conditionalFormatting>
  <conditionalFormatting sqref="M8">
    <cfRule type="cellIs" dxfId="3465" priority="37" operator="equal">
      <formula>"MODERADA 3:2"</formula>
    </cfRule>
  </conditionalFormatting>
  <conditionalFormatting sqref="M8">
    <cfRule type="cellIs" dxfId="3464" priority="38" operator="equal">
      <formula>"MODERADA 4:1"</formula>
    </cfRule>
  </conditionalFormatting>
  <conditionalFormatting sqref="M8">
    <cfRule type="cellIs" dxfId="3463" priority="39" operator="equal">
      <formula>"BAJA 2:2"</formula>
    </cfRule>
  </conditionalFormatting>
  <conditionalFormatting sqref="M8">
    <cfRule type="cellIs" dxfId="3462" priority="40" operator="equal">
      <formula>"BAJA 1:2"</formula>
    </cfRule>
  </conditionalFormatting>
  <conditionalFormatting sqref="M8">
    <cfRule type="cellIs" dxfId="3461" priority="41" operator="equal">
      <formula>"BAJA 3:1"</formula>
    </cfRule>
  </conditionalFormatting>
  <conditionalFormatting sqref="M8">
    <cfRule type="cellIs" dxfId="3460" priority="42" operator="equal">
      <formula>"BAJA 2:1"</formula>
    </cfRule>
  </conditionalFormatting>
  <conditionalFormatting sqref="M8">
    <cfRule type="cellIs" dxfId="3459" priority="43" operator="equal">
      <formula>"BAJA 1:1"</formula>
    </cfRule>
  </conditionalFormatting>
  <conditionalFormatting sqref="AV8">
    <cfRule type="cellIs" dxfId="3458" priority="44" operator="equal">
      <formula>"RARA VEZ"</formula>
    </cfRule>
  </conditionalFormatting>
  <conditionalFormatting sqref="AV8">
    <cfRule type="cellIs" dxfId="3457" priority="45" operator="equal">
      <formula>"IMPROBABLE"</formula>
    </cfRule>
  </conditionalFormatting>
  <conditionalFormatting sqref="AV8">
    <cfRule type="cellIs" dxfId="3456" priority="46" operator="equal">
      <formula>"POSIBLE"</formula>
    </cfRule>
  </conditionalFormatting>
  <conditionalFormatting sqref="AV8">
    <cfRule type="cellIs" dxfId="3455" priority="47" operator="equal">
      <formula>"PROBABLE"</formula>
    </cfRule>
  </conditionalFormatting>
  <conditionalFormatting sqref="AV8">
    <cfRule type="cellIs" dxfId="3454" priority="48" operator="equal">
      <formula>"CASI SEGURO"</formula>
    </cfRule>
  </conditionalFormatting>
  <conditionalFormatting sqref="AY8">
    <cfRule type="containsText" dxfId="3453" priority="49" stopIfTrue="1" operator="containsText" text="ALTA">
      <formula>NOT(ISERROR(SEARCH(("ALTA"),(AY8))))</formula>
    </cfRule>
  </conditionalFormatting>
  <conditionalFormatting sqref="AY8">
    <cfRule type="containsText" dxfId="3452" priority="50" stopIfTrue="1" operator="containsText" text="MEDIA">
      <formula>NOT(ISERROR(SEARCH(("MEDIA"),(AY8))))</formula>
    </cfRule>
  </conditionalFormatting>
  <conditionalFormatting sqref="AY8">
    <cfRule type="containsText" dxfId="3451" priority="51" stopIfTrue="1" operator="containsText" text="BAJA">
      <formula>NOT(ISERROR(SEARCH(("BAJA"),(AY8))))</formula>
    </cfRule>
  </conditionalFormatting>
  <conditionalFormatting sqref="AY8">
    <cfRule type="containsText" dxfId="3450" priority="52" stopIfTrue="1" operator="containsText" text="ALTO">
      <formula>NOT(ISERROR(SEARCH(("ALTO"),(AY8))))</formula>
    </cfRule>
  </conditionalFormatting>
  <conditionalFormatting sqref="AY8">
    <cfRule type="containsText" dxfId="3449" priority="53" stopIfTrue="1" operator="containsText" text="ALTO">
      <formula>NOT(ISERROR(SEARCH(("ALTO"),(AY8))))</formula>
    </cfRule>
  </conditionalFormatting>
  <conditionalFormatting sqref="AY8">
    <cfRule type="containsText" dxfId="3448" priority="54" stopIfTrue="1" operator="containsText" text="MEDIO">
      <formula>NOT(ISERROR(SEARCH(("MEDIO"),(AY8))))</formula>
    </cfRule>
  </conditionalFormatting>
  <conditionalFormatting sqref="AY8">
    <cfRule type="containsText" dxfId="3447" priority="55" stopIfTrue="1" operator="containsText" text="MEDIO">
      <formula>NOT(ISERROR(SEARCH(("MEDIO"),(AY8))))</formula>
    </cfRule>
  </conditionalFormatting>
  <conditionalFormatting sqref="AY8">
    <cfRule type="containsText" dxfId="3446" priority="56" stopIfTrue="1" operator="containsText" text="BAJO">
      <formula>NOT(ISERROR(SEARCH(("BAJO"),(AY8))))</formula>
    </cfRule>
  </conditionalFormatting>
  <conditionalFormatting sqref="AY8">
    <cfRule type="cellIs" dxfId="3445" priority="57" operator="equal">
      <formula>"INSIGNIFICANTE"</formula>
    </cfRule>
  </conditionalFormatting>
  <conditionalFormatting sqref="AY8">
    <cfRule type="cellIs" dxfId="3444" priority="58" operator="equal">
      <formula>"MENOR"</formula>
    </cfRule>
  </conditionalFormatting>
  <conditionalFormatting sqref="AY8">
    <cfRule type="cellIs" dxfId="3443" priority="59" operator="equal">
      <formula>"MODERADO"</formula>
    </cfRule>
  </conditionalFormatting>
  <conditionalFormatting sqref="AY8">
    <cfRule type="cellIs" dxfId="3442" priority="60" operator="equal">
      <formula>"MAYOR"</formula>
    </cfRule>
  </conditionalFormatting>
  <conditionalFormatting sqref="AY8">
    <cfRule type="cellIs" dxfId="3441" priority="61" operator="equal">
      <formula>"CATASTRÓFICO"</formula>
    </cfRule>
  </conditionalFormatting>
  <conditionalFormatting sqref="BA8">
    <cfRule type="cellIs" dxfId="3440" priority="62" operator="equal">
      <formula>"EXTREMA 5:5"</formula>
    </cfRule>
  </conditionalFormatting>
  <conditionalFormatting sqref="BA8">
    <cfRule type="cellIs" dxfId="3439" priority="63" operator="equal">
      <formula>"EXTREMA 4:5"</formula>
    </cfRule>
  </conditionalFormatting>
  <conditionalFormatting sqref="BA8">
    <cfRule type="cellIs" dxfId="3438" priority="64" operator="equal">
      <formula>"EXTREMA 3:5"</formula>
    </cfRule>
  </conditionalFormatting>
  <conditionalFormatting sqref="BA8">
    <cfRule type="cellIs" dxfId="3437" priority="65" operator="equal">
      <formula>"EXTREMA 2:5"</formula>
    </cfRule>
  </conditionalFormatting>
  <conditionalFormatting sqref="BA8">
    <cfRule type="cellIs" dxfId="3436" priority="66" operator="equal">
      <formula>"EXTREMA 5:4"</formula>
    </cfRule>
  </conditionalFormatting>
  <conditionalFormatting sqref="BA8">
    <cfRule type="cellIs" dxfId="3435" priority="67" operator="equal">
      <formula>"EXTREMA 4:4"</formula>
    </cfRule>
  </conditionalFormatting>
  <conditionalFormatting sqref="BA8">
    <cfRule type="cellIs" dxfId="3434" priority="68" operator="equal">
      <formula>"EXTREMA 3:4"</formula>
    </cfRule>
  </conditionalFormatting>
  <conditionalFormatting sqref="BA8">
    <cfRule type="cellIs" dxfId="3433" priority="69" operator="equal">
      <formula>"EXTREMA 5:3"</formula>
    </cfRule>
  </conditionalFormatting>
  <conditionalFormatting sqref="BA8">
    <cfRule type="cellIs" dxfId="3432" priority="70" operator="equal">
      <formula>"ALTA 1:5"</formula>
    </cfRule>
  </conditionalFormatting>
  <conditionalFormatting sqref="BA8">
    <cfRule type="cellIs" dxfId="3431" priority="71" operator="equal">
      <formula>"ALTA 2:4"</formula>
    </cfRule>
  </conditionalFormatting>
  <conditionalFormatting sqref="BA8">
    <cfRule type="cellIs" dxfId="3430" priority="72" operator="equal">
      <formula>"ALTA 1:4"</formula>
    </cfRule>
  </conditionalFormatting>
  <conditionalFormatting sqref="BA8">
    <cfRule type="cellIs" dxfId="3429" priority="73" operator="equal">
      <formula>"ALTA 4:3"</formula>
    </cfRule>
  </conditionalFormatting>
  <conditionalFormatting sqref="BA8">
    <cfRule type="cellIs" dxfId="3428" priority="74" operator="equal">
      <formula>"ALTA 3:3"</formula>
    </cfRule>
  </conditionalFormatting>
  <conditionalFormatting sqref="BA8">
    <cfRule type="cellIs" dxfId="3427" priority="75" operator="equal">
      <formula>"ALTA 5:2"</formula>
    </cfRule>
  </conditionalFormatting>
  <conditionalFormatting sqref="BA8">
    <cfRule type="cellIs" dxfId="3426" priority="76" operator="equal">
      <formula>"ALTA 4:2"</formula>
    </cfRule>
  </conditionalFormatting>
  <conditionalFormatting sqref="BA8">
    <cfRule type="cellIs" dxfId="3425" priority="77" operator="equal">
      <formula>"ALTA 5:1"</formula>
    </cfRule>
  </conditionalFormatting>
  <conditionalFormatting sqref="BA8">
    <cfRule type="cellIs" dxfId="3424" priority="78" operator="equal">
      <formula>"MODERADA 2:3"</formula>
    </cfRule>
  </conditionalFormatting>
  <conditionalFormatting sqref="BA8">
    <cfRule type="cellIs" dxfId="3423" priority="79" operator="equal">
      <formula>"MODERADA 1:3"</formula>
    </cfRule>
  </conditionalFormatting>
  <conditionalFormatting sqref="BA8">
    <cfRule type="cellIs" dxfId="3422" priority="80" operator="equal">
      <formula>"MODERADA 3:2"</formula>
    </cfRule>
  </conditionalFormatting>
  <conditionalFormatting sqref="BA8">
    <cfRule type="cellIs" dxfId="3421" priority="81" operator="equal">
      <formula>"MODERADA 4:1"</formula>
    </cfRule>
  </conditionalFormatting>
  <conditionalFormatting sqref="BA8">
    <cfRule type="cellIs" dxfId="3420" priority="82" operator="equal">
      <formula>"BAJA 2:2"</formula>
    </cfRule>
  </conditionalFormatting>
  <conditionalFormatting sqref="BA8">
    <cfRule type="cellIs" dxfId="3419" priority="83" operator="equal">
      <formula>"BAJA 1:2"</formula>
    </cfRule>
  </conditionalFormatting>
  <conditionalFormatting sqref="BA8">
    <cfRule type="cellIs" dxfId="3418" priority="84" operator="equal">
      <formula>"BAJA 3:1"</formula>
    </cfRule>
  </conditionalFormatting>
  <conditionalFormatting sqref="BA8">
    <cfRule type="cellIs" dxfId="3417" priority="85" operator="equal">
      <formula>"BAJA 2:1"</formula>
    </cfRule>
  </conditionalFormatting>
  <conditionalFormatting sqref="BA8">
    <cfRule type="cellIs" dxfId="3416" priority="86" operator="equal">
      <formula>"BAJA 1:1"</formula>
    </cfRule>
  </conditionalFormatting>
  <conditionalFormatting sqref="AZ8">
    <cfRule type="containsText" dxfId="3415" priority="87" stopIfTrue="1" operator="containsText" text="ALTA">
      <formula>NOT(ISERROR(SEARCH(("ALTA"),(AZ8))))</formula>
    </cfRule>
  </conditionalFormatting>
  <conditionalFormatting sqref="AZ8">
    <cfRule type="containsText" dxfId="3414" priority="88" stopIfTrue="1" operator="containsText" text="MEDIA">
      <formula>NOT(ISERROR(SEARCH(("MEDIA"),(AZ8))))</formula>
    </cfRule>
  </conditionalFormatting>
  <conditionalFormatting sqref="AZ8">
    <cfRule type="containsText" dxfId="3413" priority="89" stopIfTrue="1" operator="containsText" text="BAJA">
      <formula>NOT(ISERROR(SEARCH(("BAJA"),(AZ8))))</formula>
    </cfRule>
  </conditionalFormatting>
  <conditionalFormatting sqref="AZ8">
    <cfRule type="containsText" dxfId="3412" priority="90" stopIfTrue="1" operator="containsText" text="ALTO">
      <formula>NOT(ISERROR(SEARCH(("ALTO"),(AZ8))))</formula>
    </cfRule>
  </conditionalFormatting>
  <conditionalFormatting sqref="AZ8">
    <cfRule type="containsText" dxfId="3411" priority="91" stopIfTrue="1" operator="containsText" text="ALTO">
      <formula>NOT(ISERROR(SEARCH(("ALTO"),(AZ8))))</formula>
    </cfRule>
  </conditionalFormatting>
  <conditionalFormatting sqref="AZ8">
    <cfRule type="containsText" dxfId="3410" priority="92" stopIfTrue="1" operator="containsText" text="MEDIO">
      <formula>NOT(ISERROR(SEARCH(("MEDIO"),(AZ8))))</formula>
    </cfRule>
  </conditionalFormatting>
  <conditionalFormatting sqref="AZ8">
    <cfRule type="containsText" dxfId="3409" priority="93" stopIfTrue="1" operator="containsText" text="MEDIO">
      <formula>NOT(ISERROR(SEARCH(("MEDIO"),(AZ8))))</formula>
    </cfRule>
  </conditionalFormatting>
  <conditionalFormatting sqref="AZ8">
    <cfRule type="containsText" dxfId="3408" priority="94" stopIfTrue="1" operator="containsText" text="BAJO">
      <formula>NOT(ISERROR(SEARCH(("BAJO"),(AZ8))))</formula>
    </cfRule>
  </conditionalFormatting>
  <conditionalFormatting sqref="AZ8">
    <cfRule type="cellIs" dxfId="3407" priority="95" operator="equal">
      <formula>"INSIGNIFICANTE"</formula>
    </cfRule>
  </conditionalFormatting>
  <conditionalFormatting sqref="AZ8">
    <cfRule type="cellIs" dxfId="3406" priority="96" operator="equal">
      <formula>"MENOR"</formula>
    </cfRule>
  </conditionalFormatting>
  <conditionalFormatting sqref="AZ8">
    <cfRule type="cellIs" dxfId="3405" priority="97" operator="equal">
      <formula>"MODERADO"</formula>
    </cfRule>
  </conditionalFormatting>
  <conditionalFormatting sqref="AZ8">
    <cfRule type="cellIs" dxfId="3404" priority="98" operator="equal">
      <formula>"MAYOR"</formula>
    </cfRule>
  </conditionalFormatting>
  <conditionalFormatting sqref="AZ8">
    <cfRule type="cellIs" dxfId="3403" priority="99" operator="equal">
      <formula>"CATASTRÓFICO"</formula>
    </cfRule>
  </conditionalFormatting>
  <dataValidations disablePrompts="1" count="13">
    <dataValidation type="list" allowBlank="1" showErrorMessage="1" sqref="AQ8:AS8 AQ9:AR12">
      <formula1>$AQ$86:$AQ$88</formula1>
    </dataValidation>
    <dataValidation type="list" allowBlank="1" showErrorMessage="1" sqref="AI8:AI12">
      <formula1>$AI$86:$AI$87</formula1>
    </dataValidation>
    <dataValidation type="list" allowBlank="1" showErrorMessage="1" sqref="AG8:AG12">
      <formula1>$AG$86:$AG$88</formula1>
    </dataValidation>
    <dataValidation type="list" allowBlank="1" showErrorMessage="1" sqref="AK8:AK12">
      <formula1>$AK$86:$AK$87</formula1>
    </dataValidation>
    <dataValidation type="list" allowBlank="1" showErrorMessage="1" sqref="AA8:AA12">
      <formula1>$AA$86:$AA$87</formula1>
    </dataValidation>
    <dataValidation type="list" allowBlank="1" showErrorMessage="1" sqref="AT8 AW8">
      <formula1>$AT$86:$AT$88</formula1>
    </dataValidation>
    <dataValidation type="list" allowBlank="1" showInputMessage="1" prompt="CALIFIQUE - 1 - Rara vez_x000a_2 - Improbable_x000a_3 - Posible_x000a_4 - Probable_x000a_5 - Casi Seguro_x000a_" sqref="H8 AU8">
      <formula1>$AI$16:$AI$20</formula1>
    </dataValidation>
    <dataValidation type="list" allowBlank="1" showErrorMessage="1" sqref="AE8:AE12">
      <formula1>$AE$86:$AE$87</formula1>
    </dataValidation>
    <dataValidation type="list" allowBlank="1" showErrorMessage="1" sqref="AC8:AC12">
      <formula1>$AC$86:$AC$87</formula1>
    </dataValidation>
    <dataValidation type="list" allowBlank="1" showInputMessage="1" showErrorMessage="1" prompt="CALIFIQUE - 1 - Insignificante_x000a_2 - Menor_x000a_3 - Moderado_x000a_4 - Mayor_x000a_5 - Catastrófico" sqref="J8 AX8">
      <formula1>$AI$16:$AI$20</formula1>
    </dataValidation>
    <dataValidation type="list" allowBlank="1" showErrorMessage="1" sqref="S8">
      <formula1>$S$18:$S$21</formula1>
    </dataValidation>
    <dataValidation type="list" allowBlank="1" showErrorMessage="1" sqref="AM8:AM12">
      <formula1>$AM$86:$AM$88</formula1>
    </dataValidation>
    <dataValidation type="list" allowBlank="1" showInputMessage="1" showErrorMessage="1" prompt="Seleccione el tipo de riesgo de acuerdo a la lista desplegable" sqref="G8">
      <formula1>$AH$16:$AH$25</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B1000"/>
  <sheetViews>
    <sheetView tabSelected="1" topLeftCell="BM5" zoomScale="55" zoomScaleNormal="55" workbookViewId="0">
      <pane ySplit="3" topLeftCell="A8" activePane="bottomLeft" state="frozen"/>
      <selection activeCell="A6" sqref="A6:A20"/>
      <selection pane="bottomLeft" activeCell="A5" sqref="A5:A20"/>
    </sheetView>
  </sheetViews>
  <sheetFormatPr baseColWidth="10" defaultColWidth="11.21875" defaultRowHeight="15" customHeight="1"/>
  <cols>
    <col min="1" max="1" width="17" customWidth="1"/>
    <col min="2" max="2" width="41.4414062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22.88671875" customWidth="1"/>
    <col min="22" max="22" width="14.77734375" customWidth="1"/>
    <col min="23" max="23" width="29.6640625" customWidth="1"/>
    <col min="24" max="24" width="41.88671875" customWidth="1"/>
    <col min="25" max="25" width="27.21875" customWidth="1"/>
    <col min="26" max="26" width="11.5546875" customWidth="1"/>
    <col min="27" max="27" width="16.33203125" customWidth="1"/>
    <col min="28" max="28" width="4.5546875" customWidth="1"/>
    <col min="29" max="29" width="13.33203125" customWidth="1"/>
    <col min="30" max="30" width="4.44140625" customWidth="1"/>
    <col min="31" max="31" width="14.33203125" customWidth="1"/>
    <col min="32" max="32" width="4.5546875" customWidth="1"/>
    <col min="33" max="33" width="20.21875" customWidth="1"/>
    <col min="34" max="34" width="4.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6.44140625" customWidth="1"/>
    <col min="47" max="48" width="11.5546875" customWidth="1"/>
    <col min="49" max="49" width="15.33203125" customWidth="1"/>
    <col min="50" max="50" width="11.5546875" customWidth="1"/>
    <col min="51" max="52" width="15" customWidth="1"/>
    <col min="53" max="53" width="12.5546875" customWidth="1"/>
    <col min="54" max="58" width="11.5546875" customWidth="1"/>
    <col min="59" max="59" width="28.44140625" customWidth="1"/>
    <col min="60" max="60" width="22.33203125" customWidth="1"/>
    <col min="61" max="62" width="11.5546875" customWidth="1"/>
    <col min="63" max="63" width="20" customWidth="1"/>
    <col min="64" max="64" width="16.88671875" customWidth="1"/>
    <col min="65" max="65" width="15" customWidth="1"/>
    <col min="66" max="66" width="14.44140625" customWidth="1"/>
    <col min="67" max="67" width="21.33203125" customWidth="1"/>
    <col min="68" max="68" width="22.44140625" customWidth="1"/>
    <col min="69" max="69" width="18.44140625" customWidth="1"/>
    <col min="70" max="70" width="32.77734375" customWidth="1"/>
    <col min="71" max="71" width="29.77734375" customWidth="1"/>
    <col min="72" max="72" width="36.21875" customWidth="1"/>
    <col min="73" max="73" width="35.21875" customWidth="1"/>
    <col min="74" max="74" width="29.109375" customWidth="1"/>
    <col min="75" max="75" width="37.44140625" customWidth="1"/>
    <col min="76" max="76" width="37.44140625" style="140" customWidth="1"/>
    <col min="77" max="80" width="11.5546875" customWidth="1"/>
  </cols>
  <sheetData>
    <row r="1" spans="1:80" ht="18">
      <c r="A1" s="532"/>
      <c r="B1" s="577" t="s">
        <v>0</v>
      </c>
      <c r="C1" s="505"/>
      <c r="D1" s="505"/>
      <c r="E1" s="505"/>
      <c r="F1" s="505"/>
      <c r="G1" s="505"/>
      <c r="H1" s="505"/>
      <c r="I1" s="505"/>
      <c r="J1" s="505"/>
      <c r="K1" s="505"/>
      <c r="L1" s="505"/>
      <c r="M1" s="505"/>
      <c r="N1" s="505"/>
      <c r="O1" s="505"/>
      <c r="P1" s="505"/>
      <c r="Q1" s="505"/>
      <c r="R1" s="505"/>
      <c r="S1" s="506"/>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2"/>
      <c r="B2" s="578" t="s">
        <v>189</v>
      </c>
      <c r="C2" s="505"/>
      <c r="D2" s="505"/>
      <c r="E2" s="505"/>
      <c r="F2" s="505"/>
      <c r="G2" s="505"/>
      <c r="H2" s="505"/>
      <c r="I2" s="505"/>
      <c r="J2" s="505"/>
      <c r="K2" s="505"/>
      <c r="L2" s="505"/>
      <c r="M2" s="505"/>
      <c r="N2" s="505"/>
      <c r="O2" s="505"/>
      <c r="P2" s="505"/>
      <c r="Q2" s="505"/>
      <c r="R2" s="505"/>
      <c r="S2" s="506"/>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13"/>
      <c r="B3" s="577" t="s">
        <v>2</v>
      </c>
      <c r="C3" s="505"/>
      <c r="D3" s="505"/>
      <c r="E3" s="505"/>
      <c r="F3" s="505"/>
      <c r="G3" s="505"/>
      <c r="H3" s="505"/>
      <c r="I3" s="505"/>
      <c r="J3" s="505"/>
      <c r="K3" s="505"/>
      <c r="L3" s="505"/>
      <c r="M3" s="505"/>
      <c r="N3" s="505"/>
      <c r="O3" s="505"/>
      <c r="P3" s="505"/>
      <c r="Q3" s="505"/>
      <c r="R3" s="505"/>
      <c r="S3" s="506"/>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79" t="s">
        <v>190</v>
      </c>
      <c r="B5" s="579" t="s">
        <v>191</v>
      </c>
      <c r="C5" s="579" t="s">
        <v>192</v>
      </c>
      <c r="D5" s="581" t="s">
        <v>193</v>
      </c>
      <c r="E5" s="505"/>
      <c r="F5" s="505"/>
      <c r="G5" s="505"/>
      <c r="H5" s="505"/>
      <c r="I5" s="505"/>
      <c r="J5" s="505"/>
      <c r="K5" s="505"/>
      <c r="L5" s="505"/>
      <c r="M5" s="506"/>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197</v>
      </c>
      <c r="BH5" s="525"/>
      <c r="BI5" s="525"/>
      <c r="BJ5" s="525"/>
      <c r="BK5" s="518"/>
      <c r="BL5" s="587" t="s">
        <v>198</v>
      </c>
      <c r="BM5" s="525"/>
      <c r="BN5" s="525"/>
      <c r="BO5" s="525"/>
      <c r="BP5" s="525"/>
      <c r="BQ5" s="518"/>
      <c r="BR5" s="585" t="s">
        <v>199</v>
      </c>
      <c r="BS5" s="525"/>
      <c r="BT5" s="518"/>
      <c r="BU5" s="593" t="s">
        <v>200</v>
      </c>
      <c r="BV5" s="594"/>
      <c r="BW5" s="594"/>
      <c r="BX5" s="595"/>
      <c r="BY5" s="585" t="s">
        <v>201</v>
      </c>
      <c r="BZ5" s="525"/>
      <c r="CA5" s="518"/>
      <c r="CB5" s="41"/>
    </row>
    <row r="6" spans="1:80">
      <c r="A6" s="512"/>
      <c r="B6" s="512"/>
      <c r="C6" s="512"/>
      <c r="D6" s="580" t="s">
        <v>202</v>
      </c>
      <c r="E6" s="580" t="s">
        <v>203</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582"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596"/>
      <c r="BV6" s="597"/>
      <c r="BW6" s="597"/>
      <c r="BX6" s="598"/>
      <c r="BY6" s="520"/>
      <c r="BZ6" s="526"/>
      <c r="CA6" s="516"/>
      <c r="CB6" s="41"/>
    </row>
    <row r="7" spans="1:80" ht="156.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4"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396" t="s">
        <v>1697</v>
      </c>
      <c r="BY7" s="49" t="s">
        <v>249</v>
      </c>
      <c r="BZ7" s="49" t="s">
        <v>250</v>
      </c>
      <c r="CA7" s="49" t="s">
        <v>251</v>
      </c>
      <c r="CB7" s="41"/>
    </row>
    <row r="8" spans="1:80" ht="107.25" customHeight="1">
      <c r="A8" s="554" t="s">
        <v>403</v>
      </c>
      <c r="B8" s="555" t="s">
        <v>404</v>
      </c>
      <c r="C8" s="554" t="s">
        <v>31</v>
      </c>
      <c r="D8" s="554" t="s">
        <v>405</v>
      </c>
      <c r="E8" s="554" t="s">
        <v>406</v>
      </c>
      <c r="F8" s="554" t="s">
        <v>407</v>
      </c>
      <c r="G8" s="554" t="s">
        <v>327</v>
      </c>
      <c r="H8" s="556">
        <v>5</v>
      </c>
      <c r="I8" s="558" t="str">
        <f>IF(H8=5,"CASI SEGURO",IF(H8=4,"PROBABLE",IF(H8=3,"POSIBLE",IF(H8=2,"IMPROBABLE","RARA VEZ"))))</f>
        <v>CASI SEGURO</v>
      </c>
      <c r="J8" s="556">
        <v>2</v>
      </c>
      <c r="K8" s="558" t="str">
        <f>IF(J8=1,"INSIGNIFICANTE",IF(J8=2,"MENOR",IF(J8=3,"MODERADO",IF(J8=4,"MAYOR","CATASTRÓFICO"))))</f>
        <v>MENOR</v>
      </c>
      <c r="L8" s="558">
        <f>IF(J8=2,H8+20,IF(J8=3,H8+30,IF(J8=4,H8+40,IF(J8=5,H8+50,H8+10))))</f>
        <v>25</v>
      </c>
      <c r="M8" s="588" t="str">
        <f>IF(J8=1,$N$8,IF(J8=2,$O$8,IF(J8=3,$P$8,IF(J8=4,$Q$8,$R$8))))</f>
        <v>ALTA 5:2</v>
      </c>
      <c r="N8" s="566" t="str">
        <f>IF($L8=11,"BAJA 1:1",IF($L8=12,"BAJA 2:1",IF($L8=13,"BAJA 3:1",IF($L8=14,"MODERADA 4:1","ALTA 5:1"))))</f>
        <v>ALTA 5:1</v>
      </c>
      <c r="O8" s="567" t="str">
        <f>IF($L8=21,"BAJA 1:2",IF($L8=22,"BAJA 2:2",IF($L8=23,"MODERADA 3:2",IF($L8=24,"ALTA 4:2","ALTA 5:2"))))</f>
        <v>ALTA 5:2</v>
      </c>
      <c r="P8" s="567" t="str">
        <f>IF($L8=31,"MODERADA 1:3",IF($L8=32,"MODERADA 2:3",IF($L8=33,"ALTA 3:3",IF($L8=34,"ALTA 4:3","EXTREMA 5:3"))))</f>
        <v>EXTREMA 5:3</v>
      </c>
      <c r="Q8" s="567" t="str">
        <f>IF($L8=41,"ALTA 1:4",IF($L8=42,"ALTA 2:4",IF($L8=43,"EXTREMA 3:4",IF($L8=44,"EXTREMA 4:4","EXTREMA 5:4"))))</f>
        <v>EXTREMA 5:4</v>
      </c>
      <c r="R8" s="569" t="str">
        <f>IF($L8=51,"ALTA 1:5",IF($L8=52,"EXTREMA 2:5",IF($L8=53,"EXTREMA 3:5",IF($L8=54,"EXTREMA 4:5","EXTREMA 5:5"))))</f>
        <v>EXTREMA 5:5</v>
      </c>
      <c r="S8" s="556" t="s">
        <v>306</v>
      </c>
      <c r="T8" s="51" t="s">
        <v>408</v>
      </c>
      <c r="U8" s="51" t="s">
        <v>409</v>
      </c>
      <c r="V8" s="52" t="s">
        <v>410</v>
      </c>
      <c r="W8" s="53" t="s">
        <v>411</v>
      </c>
      <c r="X8" s="53" t="s">
        <v>412</v>
      </c>
      <c r="Y8" s="53" t="s">
        <v>413</v>
      </c>
      <c r="Z8" s="54" t="s">
        <v>414</v>
      </c>
      <c r="AA8" s="55" t="s">
        <v>264</v>
      </c>
      <c r="AB8" s="54">
        <f t="shared" ref="AB8:AB10" si="0">IF(AA8 = "Asignado",$AB$90,IF(AA8="No asignado",0,""))</f>
        <v>15</v>
      </c>
      <c r="AC8" s="56" t="s">
        <v>335</v>
      </c>
      <c r="AD8" s="54">
        <f t="shared" ref="AD8:AD10" si="1">IF(AC8 = "Adecuado",$AB$90,IF(AC8="No adecuado",0,""))</f>
        <v>0</v>
      </c>
      <c r="AE8" s="54" t="s">
        <v>266</v>
      </c>
      <c r="AF8" s="54">
        <f t="shared" ref="AF8:AF10" si="2">IF(AE8 = "Oportuna",$AB$90,IF(AE8="Inoportuna",0,""))</f>
        <v>15</v>
      </c>
      <c r="AG8" s="55" t="s">
        <v>337</v>
      </c>
      <c r="AH8" s="55">
        <f t="shared" ref="AH8:AH10" si="3">IF(AG8 = "Prevenir",$AB$90,IF(AG8="Detectar",$AB$91,IF(AG8="No es un control",0,"")))</f>
        <v>10</v>
      </c>
      <c r="AI8" s="55" t="s">
        <v>268</v>
      </c>
      <c r="AJ8" s="55">
        <f t="shared" ref="AJ8:AJ10" si="4">IF(AI8 = "Confiable",$AB$90,IF(AI8="No confiable",0,""))</f>
        <v>15</v>
      </c>
      <c r="AK8" s="57" t="s">
        <v>281</v>
      </c>
      <c r="AL8" s="54">
        <f t="shared" ref="AL8:AL10" si="5">IF(AK8 = "Se investigan y resuelven oportunamente",$AB$90,IF(AK8="No se investigan y resuelven oportunamente",0,""))</f>
        <v>15</v>
      </c>
      <c r="AM8" s="55" t="s">
        <v>270</v>
      </c>
      <c r="AN8" s="55">
        <f t="shared" ref="AN8:AN10" si="6">IF(AM8 = "Completa",$AB$90,IF(AM8="Incompleta",$AB$91,IF(AM8="No existe",0,"")))</f>
        <v>15</v>
      </c>
      <c r="AO8" s="55">
        <f t="shared" ref="AO8:AO10" si="7">+AB8+AD8+AF8+AH8+AJ8+AL8+AN8</f>
        <v>85</v>
      </c>
      <c r="AP8" s="55" t="str">
        <f>+IF(AO8&gt;96,"Fuerte",IF(AO8&lt;86,"Débil","Moderado"))</f>
        <v>Débil</v>
      </c>
      <c r="AQ8" s="55" t="s">
        <v>333</v>
      </c>
      <c r="AR8" s="55" t="s">
        <v>343</v>
      </c>
      <c r="AS8" s="603" t="s">
        <v>271</v>
      </c>
      <c r="AT8" s="556" t="s">
        <v>340</v>
      </c>
      <c r="AU8" s="556">
        <v>3</v>
      </c>
      <c r="AV8" s="558" t="str">
        <f>IF(AU8=5,"CASI SEGURO",IF(AU8=4,"PROBABLE",IF(AU8=3,"POSIBLE",IF(AU8=2,"IMPROBABLE","RARA VEZ"))))</f>
        <v>POSIBLE</v>
      </c>
      <c r="AW8" s="556" t="s">
        <v>272</v>
      </c>
      <c r="AX8" s="556">
        <v>2</v>
      </c>
      <c r="AY8" s="558" t="str">
        <f>IF(AX8=1,"INSIGNIFICANTE",IF(AX8=2,"MENOR",IF(AX8=3,"MODERADO",IF(AX8=4,"MAYOR","CATASTRÓFICO"))))</f>
        <v>MENOR</v>
      </c>
      <c r="AZ8" s="558">
        <f>IF(AX8=2,AU8+20,IF(AX8=3,AU8+30,IF(AX8=4,AU8+40,IF(AX8=5,AU8+50,AU8+10))))</f>
        <v>23</v>
      </c>
      <c r="BA8" s="588" t="str">
        <f>IF(AX8=1,$BB8,IF(AX8=2,$BC$8,IF(AX8=3,$BD$8,IF(AX8=4,$BE$8,$BF$8))))</f>
        <v>MODERADA 3:2</v>
      </c>
      <c r="BB8" s="566" t="str">
        <f>IF($AZ8=11,"BAJA 1:1",IF($AZ8=12,"BAJA 2:1",IF($AZ8=13,"BAJA 3:1",IF($AZ8=14,"MODERADA 4:1","ALTA 5:1"))))</f>
        <v>ALTA 5:1</v>
      </c>
      <c r="BC8" s="567" t="str">
        <f>IF($AZ8=21,"BAJA 1:2",IF($AZ8=22,"BAJA 2:2",IF($AZ8=23,"MODERADA 3:2",IF($AZ8=24,"ALTA 4:2","ALTA 5:2"))))</f>
        <v>MODERADA 3:2</v>
      </c>
      <c r="BD8" s="567" t="str">
        <f>IF($AZ8=31,"MODERADA 1:3",IF($AZ8=32,"MODERADA 2:3",IF($AZ8=33,"ALTA 3:3",IF($AZ8=34,"ALTA 4:3","EXTREMA 5:3"))))</f>
        <v>EXTREMA 5:3</v>
      </c>
      <c r="BE8" s="567" t="str">
        <f>IF($AZ8=41,"ALTA 1:4",IF($AZ8=42,"ALTA 2:4",IF($AZ8=43,"EXTREMA 3:4",IF($AZ8=44,"EXTREMA 4:4","EXTREMA 5:4"))))</f>
        <v>EXTREMA 5:4</v>
      </c>
      <c r="BF8" s="569" t="str">
        <f>IF($AZ8=51,"ALTA 1:5",IF($AZ8=52,"EXTREMA 2:5",IF($AZ8=53,"EXTREMA 3:5",IF($AZ8=54,"EXTREMA 4:5","EXTREMA 5:5"))))</f>
        <v>EXTREMA 5:5</v>
      </c>
      <c r="BG8" s="575" t="s">
        <v>415</v>
      </c>
      <c r="BH8" s="573" t="s">
        <v>416</v>
      </c>
      <c r="BI8" s="572">
        <v>43831</v>
      </c>
      <c r="BJ8" s="572">
        <v>44196</v>
      </c>
      <c r="BK8" s="573" t="s">
        <v>417</v>
      </c>
      <c r="BL8" s="556"/>
      <c r="BM8" s="556"/>
      <c r="BN8" s="556"/>
      <c r="BO8" s="556"/>
      <c r="BP8" s="556"/>
      <c r="BQ8" s="556"/>
      <c r="BR8" s="590" t="s">
        <v>418</v>
      </c>
      <c r="BS8" s="591" t="s">
        <v>419</v>
      </c>
      <c r="BT8" s="590" t="s">
        <v>420</v>
      </c>
      <c r="BU8" s="589"/>
      <c r="BV8" s="591"/>
      <c r="BW8" s="589"/>
      <c r="BX8" s="599"/>
      <c r="BY8" s="556"/>
      <c r="BZ8" s="556"/>
      <c r="CA8" s="556"/>
      <c r="CB8" s="9"/>
    </row>
    <row r="9" spans="1:80" ht="145.5" customHeight="1">
      <c r="A9" s="513"/>
      <c r="B9" s="513"/>
      <c r="C9" s="513"/>
      <c r="D9" s="512"/>
      <c r="E9" s="512"/>
      <c r="F9" s="512"/>
      <c r="G9" s="512"/>
      <c r="H9" s="512"/>
      <c r="I9" s="559"/>
      <c r="J9" s="512"/>
      <c r="K9" s="559"/>
      <c r="L9" s="559"/>
      <c r="M9" s="559"/>
      <c r="N9" s="519"/>
      <c r="O9" s="568"/>
      <c r="P9" s="568"/>
      <c r="Q9" s="568"/>
      <c r="R9" s="515"/>
      <c r="S9" s="512"/>
      <c r="T9" s="51" t="s">
        <v>421</v>
      </c>
      <c r="U9" s="58" t="s">
        <v>422</v>
      </c>
      <c r="V9" s="58" t="s">
        <v>423</v>
      </c>
      <c r="W9" s="51" t="s">
        <v>424</v>
      </c>
      <c r="X9" s="51" t="s">
        <v>425</v>
      </c>
      <c r="Y9" s="58" t="s">
        <v>426</v>
      </c>
      <c r="Z9" s="53" t="s">
        <v>427</v>
      </c>
      <c r="AA9" s="59" t="s">
        <v>264</v>
      </c>
      <c r="AB9" s="54">
        <f t="shared" si="0"/>
        <v>15</v>
      </c>
      <c r="AC9" s="59" t="s">
        <v>265</v>
      </c>
      <c r="AD9" s="54">
        <f t="shared" si="1"/>
        <v>15</v>
      </c>
      <c r="AE9" s="59" t="s">
        <v>336</v>
      </c>
      <c r="AF9" s="54">
        <f t="shared" si="2"/>
        <v>0</v>
      </c>
      <c r="AG9" s="59" t="s">
        <v>337</v>
      </c>
      <c r="AH9" s="55">
        <f t="shared" si="3"/>
        <v>10</v>
      </c>
      <c r="AI9" s="59" t="s">
        <v>268</v>
      </c>
      <c r="AJ9" s="55">
        <f t="shared" si="4"/>
        <v>15</v>
      </c>
      <c r="AK9" s="52" t="s">
        <v>281</v>
      </c>
      <c r="AL9" s="54">
        <f t="shared" si="5"/>
        <v>15</v>
      </c>
      <c r="AM9" s="59" t="s">
        <v>270</v>
      </c>
      <c r="AN9" s="55">
        <f t="shared" si="6"/>
        <v>15</v>
      </c>
      <c r="AO9" s="59">
        <f t="shared" si="7"/>
        <v>85</v>
      </c>
      <c r="AP9" s="59" t="str">
        <f t="shared" ref="AP9:AP10" si="8">+IF(AO9&gt;96,"Fuerte",IF(AO9&lt;85,"Débil","Moderado"))</f>
        <v>Moderado</v>
      </c>
      <c r="AQ9" s="59" t="s">
        <v>333</v>
      </c>
      <c r="AR9" s="55" t="s">
        <v>271</v>
      </c>
      <c r="AS9" s="513"/>
      <c r="AT9" s="513"/>
      <c r="AU9" s="513"/>
      <c r="AV9" s="513"/>
      <c r="AW9" s="513"/>
      <c r="AX9" s="513"/>
      <c r="AY9" s="513"/>
      <c r="AZ9" s="513"/>
      <c r="BA9" s="513"/>
      <c r="BB9" s="519"/>
      <c r="BC9" s="568"/>
      <c r="BD9" s="568"/>
      <c r="BE9" s="568"/>
      <c r="BF9" s="515"/>
      <c r="BG9" s="513"/>
      <c r="BH9" s="513"/>
      <c r="BI9" s="513"/>
      <c r="BJ9" s="513"/>
      <c r="BK9" s="513"/>
      <c r="BL9" s="513"/>
      <c r="BM9" s="513"/>
      <c r="BN9" s="513"/>
      <c r="BO9" s="513"/>
      <c r="BP9" s="513"/>
      <c r="BQ9" s="513"/>
      <c r="BR9" s="513"/>
      <c r="BS9" s="513"/>
      <c r="BT9" s="513"/>
      <c r="BU9" s="513"/>
      <c r="BV9" s="513"/>
      <c r="BW9" s="513"/>
      <c r="BX9" s="600"/>
      <c r="BY9" s="513"/>
      <c r="BZ9" s="513"/>
      <c r="CA9" s="513"/>
      <c r="CB9" s="9"/>
    </row>
    <row r="10" spans="1:80" ht="23.25" customHeight="1">
      <c r="A10" s="554" t="s">
        <v>403</v>
      </c>
      <c r="B10" s="555" t="s">
        <v>404</v>
      </c>
      <c r="C10" s="556" t="s">
        <v>428</v>
      </c>
      <c r="D10" s="554" t="s">
        <v>429</v>
      </c>
      <c r="E10" s="554" t="s">
        <v>430</v>
      </c>
      <c r="F10" s="554" t="s">
        <v>431</v>
      </c>
      <c r="G10" s="554" t="s">
        <v>330</v>
      </c>
      <c r="H10" s="554">
        <v>1</v>
      </c>
      <c r="I10" s="560" t="str">
        <f>IF(H10=5,"CASI SEGURO",IF(H10=4,"PROBABLE",IF(H10=3,"POSIBLE",IF(H10=2,"IMPROBABLE","RARA VEZ"))))</f>
        <v>RARA VEZ</v>
      </c>
      <c r="J10" s="554">
        <v>5</v>
      </c>
      <c r="K10" s="560" t="str">
        <f>IF(J10=1,"INSIGNIFICANTE",IF(J10=2,"MENOR",IF(J10=3,"MODERADO",IF(J10=4,"MAYOR","CATASTRÓFICO"))))</f>
        <v>CATASTRÓFICO</v>
      </c>
      <c r="L10" s="560">
        <f>IF(J10=2,H10+20,IF(J10=3,H10+30,IF(J10=4,H10+40,IF(J10=5,H10+50,H10+10))))</f>
        <v>51</v>
      </c>
      <c r="M10" s="565" t="str">
        <f>IF(J10=1,N10,IF(J10=2,O10,IF(J10=3,P10,IF(J10=4,Q10,R10))))</f>
        <v>ALTA 1:5</v>
      </c>
      <c r="N10" s="566" t="str">
        <f>IF($L10=11,"BAJA 1:1",IF($L10=12,"BAJA 2:1",IF($L10=13,"BAJA 3:1",IF($L10=14,"MODERADA 4:1","ALTA 5:1"))))</f>
        <v>ALTA 5:1</v>
      </c>
      <c r="O10" s="567" t="str">
        <f>IF($L10=21,"BAJA 1:2",IF($L10=22,"BAJA 2:2",IF($L10=23,"MODERADA 3:2",IF($L10=24,"ALTA 4:2","ALTA 5:2"))))</f>
        <v>ALTA 5:2</v>
      </c>
      <c r="P10" s="567" t="str">
        <f>IF($L10=31,"MODERADA 1:3",IF($L10=32,"MODERADA 2:3",IF($L10=33,"ALTA 3:3",IF($L10=34,"ALTA 4:3","EXTREMA 5:3"))))</f>
        <v>EXTREMA 5:3</v>
      </c>
      <c r="Q10" s="567" t="str">
        <f>IF($L10=41,"ALTA 1:4",IF($L10=42,"ALTA 2:4",IF($L10=43,"EXTREMA 3:4",IF($L10=44,"EXTREMA 4:4","EXTREMA 5:4"))))</f>
        <v>EXTREMA 5:4</v>
      </c>
      <c r="R10" s="569" t="str">
        <f>IF($L10=51,"ALTA 1:5",IF($L10=52,"EXTREMA 2:5",IF($L10=53,"EXTREMA 3:5",IF($L10=54,"EXTREMA 4:5","EXTREMA 5:5"))))</f>
        <v>ALTA 1:5</v>
      </c>
      <c r="S10" s="554" t="s">
        <v>306</v>
      </c>
      <c r="T10" s="570" t="s">
        <v>432</v>
      </c>
      <c r="U10" s="570" t="s">
        <v>433</v>
      </c>
      <c r="V10" s="571" t="s">
        <v>434</v>
      </c>
      <c r="W10" s="571" t="s">
        <v>435</v>
      </c>
      <c r="X10" s="571" t="s">
        <v>436</v>
      </c>
      <c r="Y10" s="571" t="s">
        <v>437</v>
      </c>
      <c r="Z10" s="557" t="s">
        <v>414</v>
      </c>
      <c r="AA10" s="557" t="s">
        <v>264</v>
      </c>
      <c r="AB10" s="557">
        <f t="shared" si="0"/>
        <v>15</v>
      </c>
      <c r="AC10" s="557" t="s">
        <v>265</v>
      </c>
      <c r="AD10" s="557">
        <f t="shared" si="1"/>
        <v>15</v>
      </c>
      <c r="AE10" s="557" t="s">
        <v>266</v>
      </c>
      <c r="AF10" s="557">
        <f t="shared" si="2"/>
        <v>15</v>
      </c>
      <c r="AG10" s="557" t="s">
        <v>267</v>
      </c>
      <c r="AH10" s="557">
        <f t="shared" si="3"/>
        <v>15</v>
      </c>
      <c r="AI10" s="557" t="s">
        <v>268</v>
      </c>
      <c r="AJ10" s="557">
        <f t="shared" si="4"/>
        <v>15</v>
      </c>
      <c r="AK10" s="576" t="s">
        <v>281</v>
      </c>
      <c r="AL10" s="557">
        <f t="shared" si="5"/>
        <v>15</v>
      </c>
      <c r="AM10" s="557" t="s">
        <v>270</v>
      </c>
      <c r="AN10" s="557">
        <f t="shared" si="6"/>
        <v>15</v>
      </c>
      <c r="AO10" s="557">
        <f t="shared" si="7"/>
        <v>105</v>
      </c>
      <c r="AP10" s="557" t="str">
        <f t="shared" si="8"/>
        <v>Fuerte</v>
      </c>
      <c r="AQ10" s="557" t="s">
        <v>333</v>
      </c>
      <c r="AR10" s="557" t="s">
        <v>333</v>
      </c>
      <c r="AS10" s="557" t="s">
        <v>333</v>
      </c>
      <c r="AT10" s="554" t="s">
        <v>272</v>
      </c>
      <c r="AU10" s="554">
        <v>1</v>
      </c>
      <c r="AV10" s="560" t="str">
        <f>IF(AU10=5,"CASI SEGURO",IF(AU10=4,"PROBABLE",IF(AU10=3,"POSIBLE",IF(AU10=2,"IMPROBABLE","RARA VEZ"))))</f>
        <v>RARA VEZ</v>
      </c>
      <c r="AW10" s="554" t="s">
        <v>272</v>
      </c>
      <c r="AX10" s="554">
        <v>5</v>
      </c>
      <c r="AY10" s="560" t="str">
        <f>IF(AX10=1,"INSIGNIFICANTE",IF(AX10=2,"MENOR",IF(AX10=3,"MODERADO",IF(AX10=4,"MAYOR","CATASTRÓFICO"))))</f>
        <v>CATASTRÓFICO</v>
      </c>
      <c r="AZ10" s="560">
        <f>IF(AX10=2,AU10+20,IF(AX10=3,AU10+30,IF(AX10=4,AU10+40,IF(AX10=5,AU10+50,AU10+10))))</f>
        <v>51</v>
      </c>
      <c r="BA10" s="565" t="str">
        <f>IF(AX10=1,$BB10,IF(AX10=2,$BC$10,IF(AX10=3,$BD$10,IF(AX10=4,$BE$10,$BF$10))))</f>
        <v>ALTA 1:5</v>
      </c>
      <c r="BB10" s="566" t="str">
        <f>IF($AZ10=11,"BAJA 1:1",IF($AZ10=12,"BAJA 2:1",IF($AZ10=13,"BAJA 3:1",IF($AZ10=14,"MODERADA 4:1","ALTA 5:1"))))</f>
        <v>ALTA 5:1</v>
      </c>
      <c r="BC10" s="567" t="str">
        <f>IF($AZ10=21,"BAJA 1:2",IF($AZ10=22,"BAJA 2:2",IF($AZ10=23,"MODERADA 3:2",IF($AZ10=24,"ALTA 4:2","ALTA 5:2"))))</f>
        <v>ALTA 5:2</v>
      </c>
      <c r="BD10" s="567" t="str">
        <f>IF($AZ10=31,"MODERADA 1:3",IF($AZ10=32,"MODERADA 2:3",IF($AZ10=33,"ALTA 3:3",IF($AZ10=34,"ALTA 4:3","EXTREMA 5:3"))))</f>
        <v>EXTREMA 5:3</v>
      </c>
      <c r="BE10" s="567" t="str">
        <f>IF($AZ10=41,"ALTA 1:4",IF($AZ10=42,"ALTA 2:4",IF($AZ10=43,"EXTREMA 3:4",IF($AZ10=44,"EXTREMA 4:4","EXTREMA 5:4"))))</f>
        <v>EXTREMA 5:4</v>
      </c>
      <c r="BF10" s="569" t="str">
        <f>IF($AZ10=51,"ALTA 1:5",IF($AZ10=52,"EXTREMA 2:5",IF($AZ10=53,"EXTREMA 3:5",IF($AZ10=54,"EXTREMA 4:5","EXTREMA 5:5"))))</f>
        <v>ALTA 1:5</v>
      </c>
      <c r="BG10" s="575" t="s">
        <v>438</v>
      </c>
      <c r="BH10" s="573" t="s">
        <v>439</v>
      </c>
      <c r="BI10" s="572">
        <v>43831</v>
      </c>
      <c r="BJ10" s="572">
        <v>44196</v>
      </c>
      <c r="BK10" s="573" t="s">
        <v>440</v>
      </c>
      <c r="BL10" s="562" t="s">
        <v>441</v>
      </c>
      <c r="BM10" s="554" t="s">
        <v>442</v>
      </c>
      <c r="BN10" s="554" t="s">
        <v>443</v>
      </c>
      <c r="BO10" s="554" t="s">
        <v>444</v>
      </c>
      <c r="BP10" s="554" t="s">
        <v>445</v>
      </c>
      <c r="BQ10" s="554" t="s">
        <v>446</v>
      </c>
      <c r="BR10" s="561" t="s">
        <v>447</v>
      </c>
      <c r="BS10" s="562" t="s">
        <v>448</v>
      </c>
      <c r="BT10" s="561" t="s">
        <v>449</v>
      </c>
      <c r="BU10" s="563"/>
      <c r="BV10" s="562"/>
      <c r="BW10" s="563"/>
      <c r="BX10" s="599"/>
      <c r="BY10" s="554"/>
      <c r="BZ10" s="554"/>
      <c r="CA10" s="554"/>
      <c r="CB10" s="9"/>
    </row>
    <row r="11" spans="1:80" ht="23.25" customHeight="1">
      <c r="A11" s="512"/>
      <c r="B11" s="512"/>
      <c r="C11" s="512"/>
      <c r="D11" s="512"/>
      <c r="E11" s="512"/>
      <c r="F11" s="512"/>
      <c r="G11" s="512"/>
      <c r="H11" s="512"/>
      <c r="I11" s="512"/>
      <c r="J11" s="512"/>
      <c r="K11" s="512"/>
      <c r="L11" s="512"/>
      <c r="M11" s="512"/>
      <c r="N11" s="519"/>
      <c r="O11" s="568"/>
      <c r="P11" s="568"/>
      <c r="Q11" s="568"/>
      <c r="R11" s="515"/>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9"/>
      <c r="BC11" s="568"/>
      <c r="BD11" s="568"/>
      <c r="BE11" s="568"/>
      <c r="BF11" s="515"/>
      <c r="BG11" s="512"/>
      <c r="BH11" s="512"/>
      <c r="BI11" s="512"/>
      <c r="BJ11" s="512"/>
      <c r="BK11" s="512"/>
      <c r="BL11" s="512"/>
      <c r="BM11" s="512"/>
      <c r="BN11" s="512"/>
      <c r="BO11" s="512"/>
      <c r="BP11" s="512"/>
      <c r="BQ11" s="512"/>
      <c r="BR11" s="512"/>
      <c r="BS11" s="512"/>
      <c r="BT11" s="512"/>
      <c r="BU11" s="512"/>
      <c r="BV11" s="512"/>
      <c r="BW11" s="512"/>
      <c r="BX11" s="601"/>
      <c r="BY11" s="512"/>
      <c r="BZ11" s="512"/>
      <c r="CA11" s="512"/>
      <c r="CB11" s="9"/>
    </row>
    <row r="12" spans="1:80" ht="23.25" customHeight="1">
      <c r="A12" s="512"/>
      <c r="B12" s="512"/>
      <c r="C12" s="512"/>
      <c r="D12" s="512"/>
      <c r="E12" s="512"/>
      <c r="F12" s="512"/>
      <c r="G12" s="512"/>
      <c r="H12" s="512"/>
      <c r="I12" s="512"/>
      <c r="J12" s="512"/>
      <c r="K12" s="512"/>
      <c r="L12" s="512"/>
      <c r="M12" s="512"/>
      <c r="N12" s="519"/>
      <c r="O12" s="568"/>
      <c r="P12" s="568"/>
      <c r="Q12" s="568"/>
      <c r="R12" s="515"/>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9"/>
      <c r="BC12" s="568"/>
      <c r="BD12" s="568"/>
      <c r="BE12" s="568"/>
      <c r="BF12" s="515"/>
      <c r="BG12" s="512"/>
      <c r="BH12" s="512"/>
      <c r="BI12" s="512"/>
      <c r="BJ12" s="512"/>
      <c r="BK12" s="512"/>
      <c r="BL12" s="512"/>
      <c r="BM12" s="512"/>
      <c r="BN12" s="512"/>
      <c r="BO12" s="512"/>
      <c r="BP12" s="512"/>
      <c r="BQ12" s="512"/>
      <c r="BR12" s="512"/>
      <c r="BS12" s="512"/>
      <c r="BT12" s="512"/>
      <c r="BU12" s="512"/>
      <c r="BV12" s="512"/>
      <c r="BW12" s="512"/>
      <c r="BX12" s="601"/>
      <c r="BY12" s="512"/>
      <c r="BZ12" s="512"/>
      <c r="CA12" s="512"/>
      <c r="CB12" s="9"/>
    </row>
    <row r="13" spans="1:80" ht="23.25" customHeight="1">
      <c r="A13" s="512"/>
      <c r="B13" s="512"/>
      <c r="C13" s="512"/>
      <c r="D13" s="512"/>
      <c r="E13" s="512"/>
      <c r="F13" s="512"/>
      <c r="G13" s="512"/>
      <c r="H13" s="512"/>
      <c r="I13" s="512"/>
      <c r="J13" s="512"/>
      <c r="K13" s="512"/>
      <c r="L13" s="512"/>
      <c r="M13" s="512"/>
      <c r="N13" s="519"/>
      <c r="O13" s="568"/>
      <c r="P13" s="568"/>
      <c r="Q13" s="568"/>
      <c r="R13" s="515"/>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9"/>
      <c r="BC13" s="568"/>
      <c r="BD13" s="568"/>
      <c r="BE13" s="568"/>
      <c r="BF13" s="515"/>
      <c r="BG13" s="512"/>
      <c r="BH13" s="512"/>
      <c r="BI13" s="512"/>
      <c r="BJ13" s="512"/>
      <c r="BK13" s="512"/>
      <c r="BL13" s="512"/>
      <c r="BM13" s="512"/>
      <c r="BN13" s="512"/>
      <c r="BO13" s="512"/>
      <c r="BP13" s="512"/>
      <c r="BQ13" s="512"/>
      <c r="BR13" s="512"/>
      <c r="BS13" s="512"/>
      <c r="BT13" s="512"/>
      <c r="BU13" s="512"/>
      <c r="BV13" s="512"/>
      <c r="BW13" s="512"/>
      <c r="BX13" s="601"/>
      <c r="BY13" s="512"/>
      <c r="BZ13" s="512"/>
      <c r="CA13" s="512"/>
      <c r="CB13" s="9"/>
    </row>
    <row r="14" spans="1:80" ht="108.75" customHeight="1">
      <c r="A14" s="513"/>
      <c r="B14" s="513"/>
      <c r="C14" s="512"/>
      <c r="D14" s="512"/>
      <c r="E14" s="512"/>
      <c r="F14" s="512"/>
      <c r="G14" s="512"/>
      <c r="H14" s="512"/>
      <c r="I14" s="559"/>
      <c r="J14" s="512"/>
      <c r="K14" s="559"/>
      <c r="L14" s="559"/>
      <c r="M14" s="559"/>
      <c r="N14" s="519"/>
      <c r="O14" s="568"/>
      <c r="P14" s="568"/>
      <c r="Q14" s="568"/>
      <c r="R14" s="515"/>
      <c r="S14" s="512"/>
      <c r="T14" s="559"/>
      <c r="U14" s="559"/>
      <c r="V14" s="559"/>
      <c r="W14" s="559"/>
      <c r="X14" s="559"/>
      <c r="Y14" s="559"/>
      <c r="Z14" s="512"/>
      <c r="AA14" s="512"/>
      <c r="AB14" s="512"/>
      <c r="AC14" s="512"/>
      <c r="AD14" s="512"/>
      <c r="AE14" s="512"/>
      <c r="AF14" s="512"/>
      <c r="AG14" s="512"/>
      <c r="AH14" s="512"/>
      <c r="AI14" s="512"/>
      <c r="AJ14" s="512"/>
      <c r="AK14" s="512"/>
      <c r="AL14" s="512"/>
      <c r="AM14" s="512"/>
      <c r="AN14" s="512"/>
      <c r="AO14" s="512"/>
      <c r="AP14" s="512"/>
      <c r="AQ14" s="512"/>
      <c r="AR14" s="512"/>
      <c r="AS14" s="513"/>
      <c r="AT14" s="513"/>
      <c r="AU14" s="513"/>
      <c r="AV14" s="559"/>
      <c r="AW14" s="513"/>
      <c r="AX14" s="513"/>
      <c r="AY14" s="559"/>
      <c r="AZ14" s="559"/>
      <c r="BA14" s="559"/>
      <c r="BB14" s="519"/>
      <c r="BC14" s="568"/>
      <c r="BD14" s="568"/>
      <c r="BE14" s="568"/>
      <c r="BF14" s="515"/>
      <c r="BG14" s="559"/>
      <c r="BH14" s="559"/>
      <c r="BI14" s="559"/>
      <c r="BJ14" s="559"/>
      <c r="BK14" s="559"/>
      <c r="BL14" s="559"/>
      <c r="BM14" s="513"/>
      <c r="BN14" s="513"/>
      <c r="BO14" s="513"/>
      <c r="BP14" s="513"/>
      <c r="BQ14" s="513"/>
      <c r="BR14" s="559"/>
      <c r="BS14" s="559"/>
      <c r="BT14" s="559"/>
      <c r="BU14" s="559"/>
      <c r="BV14" s="559"/>
      <c r="BW14" s="559"/>
      <c r="BX14" s="600"/>
      <c r="BY14" s="513"/>
      <c r="BZ14" s="513"/>
      <c r="CA14" s="513"/>
      <c r="CB14" s="9"/>
    </row>
    <row r="15" spans="1:80" ht="85.5" customHeight="1">
      <c r="A15" s="554" t="s">
        <v>403</v>
      </c>
      <c r="B15" s="555" t="s">
        <v>404</v>
      </c>
      <c r="C15" s="554" t="s">
        <v>450</v>
      </c>
      <c r="D15" s="554" t="s">
        <v>451</v>
      </c>
      <c r="E15" s="554" t="s">
        <v>452</v>
      </c>
      <c r="F15" s="554" t="s">
        <v>453</v>
      </c>
      <c r="G15" s="554" t="s">
        <v>327</v>
      </c>
      <c r="H15" s="554">
        <v>4</v>
      </c>
      <c r="I15" s="560" t="str">
        <f>IF(H15=5,"CASI SEGURO",IF(H15=4,"PROBABLE",IF(H15=3,"POSIBLE",IF(H15=2,"IMPROBABLE","RARA VEZ"))))</f>
        <v>PROBABLE</v>
      </c>
      <c r="J15" s="554">
        <v>3</v>
      </c>
      <c r="K15" s="560" t="str">
        <f>IF(J15=1,"INSIGNIFICANTE",IF(J15=2,"MENOR",IF(J15=3,"MODERADO",IF(J15=4,"MAYOR","CATASTRÓFICO"))))</f>
        <v>MODERADO</v>
      </c>
      <c r="L15" s="560">
        <f>IF(J15=2,H15+20,IF(J15=3,H15+30,IF(J15=4,H15+40,IF(J15=5,H15+50,H15+10))))</f>
        <v>34</v>
      </c>
      <c r="M15" s="565" t="str">
        <f>IF(J15=1,N15,IF(J15=2,O15,IF(J15=3,P15,IF(J15=4,Q15,R15))))</f>
        <v>ALTA 4:3</v>
      </c>
      <c r="N15" s="574" t="str">
        <f>IF($L15=11,"BAJA 1:1",IF($L15=12,"BAJA 2:1",IF($L15=13,"BAJA 3:1",IF($L15=14,"MODERADA 4:1","ALTA 5:1"))))</f>
        <v>ALTA 5:1</v>
      </c>
      <c r="O15" s="574" t="str">
        <f>IF($L15=21,"BAJA 1:2",IF($L15=22,"BAJA 2:2",IF($L15=23,"MODERADA 3:2",IF($L15=24,"ALTA 4:2","ALTA 5:2"))))</f>
        <v>ALTA 5:2</v>
      </c>
      <c r="P15" s="574" t="str">
        <f>IF($L15=31,"MODERADA 1:3",IF($L15=32,"MODERADA 2:3",IF($L15=33,"ALTA 3:3",IF($L15=34,"ALTA 4:3","EXTREMA 5:3"))))</f>
        <v>ALTA 4:3</v>
      </c>
      <c r="Q15" s="574" t="str">
        <f>IF($L15=41,"ALTA 1:4",IF($L15=42,"ALTA 2:4",IF($L15=43,"EXTREMA 3:4",IF($L15=44,"EXTREMA 4:4","EXTREMA 5:4"))))</f>
        <v>EXTREMA 5:4</v>
      </c>
      <c r="R15" s="574" t="str">
        <f>IF($L15=51,"ALTA 1:5",IF($L15=52,"EXTREMA 2:5",IF($L15=53,"EXTREMA 3:5",IF($L15=54,"EXTREMA 4:5","EXTREMA 5:5"))))</f>
        <v>EXTREMA 5:5</v>
      </c>
      <c r="S15" s="554" t="s">
        <v>257</v>
      </c>
      <c r="T15" s="53" t="s">
        <v>454</v>
      </c>
      <c r="U15" s="58" t="s">
        <v>455</v>
      </c>
      <c r="V15" s="60" t="s">
        <v>284</v>
      </c>
      <c r="W15" s="51" t="s">
        <v>456</v>
      </c>
      <c r="X15" s="51" t="s">
        <v>457</v>
      </c>
      <c r="Y15" s="58" t="s">
        <v>458</v>
      </c>
      <c r="Z15" s="60" t="s">
        <v>414</v>
      </c>
      <c r="AA15" s="59" t="s">
        <v>264</v>
      </c>
      <c r="AB15" s="61">
        <f t="shared" ref="AB15:AB16" si="9">IF(AA15 = "Asignado",$AB$90,IF(AA15="No asignado",0,""))</f>
        <v>15</v>
      </c>
      <c r="AC15" s="59" t="s">
        <v>265</v>
      </c>
      <c r="AD15" s="61">
        <f t="shared" ref="AD15:AD16" si="10">IF(AC15 = "Adecuado",$AB$90,IF(AC15="No adecuado",0,""))</f>
        <v>15</v>
      </c>
      <c r="AE15" s="59" t="s">
        <v>266</v>
      </c>
      <c r="AF15" s="61">
        <f t="shared" ref="AF15:AF16" si="11">IF(AE15 = "Oportuna",$AB$90,IF(AE15="Inoportuna",0,""))</f>
        <v>15</v>
      </c>
      <c r="AG15" s="59" t="s">
        <v>337</v>
      </c>
      <c r="AH15" s="61">
        <f t="shared" ref="AH15:AH16" si="12">IF(AG15 = "Prevenir",$AB$90,IF(AG15="Detectar",$AB$91,IF(AG15="No es un control",0,"")))</f>
        <v>10</v>
      </c>
      <c r="AI15" s="59" t="s">
        <v>268</v>
      </c>
      <c r="AJ15" s="61">
        <f t="shared" ref="AJ15:AJ16" si="13">IF(AI15 = "Confiable",$AB$90,IF(AI15="No confiable",0,""))</f>
        <v>15</v>
      </c>
      <c r="AK15" s="52" t="s">
        <v>281</v>
      </c>
      <c r="AL15" s="61">
        <f t="shared" ref="AL15:AL16" si="14">IF(AK15 = "Se investigan y resuelven oportunamente",$AB$90,IF(AK15="No se investigan y resuelven oportunamente",0,""))</f>
        <v>15</v>
      </c>
      <c r="AM15" s="59" t="s">
        <v>270</v>
      </c>
      <c r="AN15" s="59">
        <f t="shared" ref="AN15:AN16" si="15">IF(AM15 = "Completa",$AB$90,IF(AM15="Incompleta",$AB$91,IF(AM15="No existe",0,"")))</f>
        <v>15</v>
      </c>
      <c r="AO15" s="59">
        <f t="shared" ref="AO15:AO16" si="16">+AB15+AD15+AF15+AH15+AJ15+AL15+AN15</f>
        <v>100</v>
      </c>
      <c r="AP15" s="59" t="str">
        <f t="shared" ref="AP15:AP16" si="17">+IF(AO15&gt;96,"Fuerte",IF(AO15&lt;85,"Débil","Moderado"))</f>
        <v>Fuerte</v>
      </c>
      <c r="AQ15" s="59" t="s">
        <v>333</v>
      </c>
      <c r="AR15" s="59" t="s">
        <v>333</v>
      </c>
      <c r="AS15" s="557" t="s">
        <v>333</v>
      </c>
      <c r="AT15" s="554" t="s">
        <v>340</v>
      </c>
      <c r="AU15" s="554">
        <v>3</v>
      </c>
      <c r="AV15" s="560" t="str">
        <f>IF(AU15=5,"CASI SEGURO",IF(AU15=4,"PROBABLE",IF(AU15=3,"POSIBLE",IF(AU15=2,"IMPROBABLE","RARA VEZ"))))</f>
        <v>POSIBLE</v>
      </c>
      <c r="AW15" s="554" t="s">
        <v>340</v>
      </c>
      <c r="AX15" s="554">
        <v>2</v>
      </c>
      <c r="AY15" s="560" t="str">
        <f>IF(AX15=1,"INSIGNIFICANTE",IF(AX15=2,"MENOR",IF(AX15=3,"MODERADO",IF(AX15=4,"MAYOR","CATASTRÓFICO"))))</f>
        <v>MENOR</v>
      </c>
      <c r="AZ15" s="560">
        <f>IF(AX15=2,AU15+20,IF(AX15=3,AU15+30,IF(AX15=4,AU15+40,IF(AX15=5,AU15+50,AU15+10))))</f>
        <v>23</v>
      </c>
      <c r="BA15" s="565" t="str">
        <f>IF(AX15=1,$BB15,IF(AX15=2,$BC$15,IF(AX15=3,$BD$15,IF(AX15=4,$BE$15,$BF$15))))</f>
        <v>MODERADA 3:2</v>
      </c>
      <c r="BB15" s="574" t="str">
        <f>IF($AZ15=11,"BAJA 1:1",IF($AZ15=12,"BAJA 2:1",IF($AZ15=13,"BAJA 3:1",IF($AZ15=14,"MODERADA 4:1","ALTA 5:1"))))</f>
        <v>ALTA 5:1</v>
      </c>
      <c r="BC15" s="574" t="str">
        <f>IF($AZ15=21,"BAJA 1:2",IF($AZ15=22,"BAJA 2:2",IF($AZ15=23,"MODERADA 3:2",IF($AZ15=24,"ALTA 4:2","ALTA 5:2"))))</f>
        <v>MODERADA 3:2</v>
      </c>
      <c r="BD15" s="574" t="str">
        <f>IF($AZ15=31,"MODERADA 1:3",IF($AZ15=32,"MODERADA 2:3",IF($AZ15=33,"ALTA 3:3",IF($AZ15=34,"ALTA 4:3","EXTREMA 5:3"))))</f>
        <v>EXTREMA 5:3</v>
      </c>
      <c r="BE15" s="574" t="str">
        <f>IF($AZ15=41,"ALTA 1:4",IF($AZ15=42,"ALTA 2:4",IF($AZ15=43,"EXTREMA 3:4",IF($AZ15=44,"EXTREMA 4:4","EXTREMA 5:4"))))</f>
        <v>EXTREMA 5:4</v>
      </c>
      <c r="BF15" s="574" t="str">
        <f>IF($AZ15=51,"ALTA 1:5",IF($AZ15=52,"EXTREMA 2:5",IF($AZ15=53,"EXTREMA 3:5",IF($AZ15=54,"EXTREMA 4:5","EXTREMA 5:5"))))</f>
        <v>EXTREMA 5:5</v>
      </c>
      <c r="BG15" s="575" t="s">
        <v>459</v>
      </c>
      <c r="BH15" s="573" t="s">
        <v>416</v>
      </c>
      <c r="BI15" s="572">
        <v>43831</v>
      </c>
      <c r="BJ15" s="572">
        <v>44196</v>
      </c>
      <c r="BK15" s="573" t="s">
        <v>460</v>
      </c>
      <c r="BL15" s="554"/>
      <c r="BM15" s="554"/>
      <c r="BN15" s="554"/>
      <c r="BO15" s="554"/>
      <c r="BP15" s="554"/>
      <c r="BQ15" s="554"/>
      <c r="BR15" s="561" t="s">
        <v>461</v>
      </c>
      <c r="BS15" s="562" t="s">
        <v>462</v>
      </c>
      <c r="BT15" s="561" t="s">
        <v>463</v>
      </c>
      <c r="BU15" s="563"/>
      <c r="BV15" s="562"/>
      <c r="BW15" s="563"/>
      <c r="BX15" s="599"/>
      <c r="BY15" s="554"/>
      <c r="BZ15" s="554"/>
      <c r="CA15" s="554"/>
      <c r="CB15" s="9"/>
    </row>
    <row r="16" spans="1:80" ht="99.75">
      <c r="A16" s="513"/>
      <c r="B16" s="513"/>
      <c r="C16" s="513"/>
      <c r="D16" s="513"/>
      <c r="E16" s="513"/>
      <c r="F16" s="513"/>
      <c r="G16" s="513"/>
      <c r="H16" s="513"/>
      <c r="I16" s="513"/>
      <c r="J16" s="513"/>
      <c r="K16" s="513"/>
      <c r="L16" s="513"/>
      <c r="M16" s="513"/>
      <c r="N16" s="513"/>
      <c r="O16" s="513"/>
      <c r="P16" s="513"/>
      <c r="Q16" s="513"/>
      <c r="R16" s="513"/>
      <c r="S16" s="513"/>
      <c r="T16" s="51" t="s">
        <v>464</v>
      </c>
      <c r="U16" s="58" t="s">
        <v>455</v>
      </c>
      <c r="V16" s="60" t="s">
        <v>465</v>
      </c>
      <c r="W16" s="51" t="s">
        <v>466</v>
      </c>
      <c r="X16" s="51" t="s">
        <v>467</v>
      </c>
      <c r="Y16" s="58" t="s">
        <v>468</v>
      </c>
      <c r="Z16" s="60" t="s">
        <v>414</v>
      </c>
      <c r="AA16" s="59" t="s">
        <v>264</v>
      </c>
      <c r="AB16" s="61">
        <f t="shared" si="9"/>
        <v>15</v>
      </c>
      <c r="AC16" s="59" t="s">
        <v>265</v>
      </c>
      <c r="AD16" s="61">
        <f t="shared" si="10"/>
        <v>15</v>
      </c>
      <c r="AE16" s="59" t="s">
        <v>266</v>
      </c>
      <c r="AF16" s="61">
        <f t="shared" si="11"/>
        <v>15</v>
      </c>
      <c r="AG16" s="59" t="s">
        <v>337</v>
      </c>
      <c r="AH16" s="61">
        <f t="shared" si="12"/>
        <v>10</v>
      </c>
      <c r="AI16" s="59" t="s">
        <v>268</v>
      </c>
      <c r="AJ16" s="61">
        <f t="shared" si="13"/>
        <v>15</v>
      </c>
      <c r="AK16" s="52" t="s">
        <v>281</v>
      </c>
      <c r="AL16" s="61">
        <f t="shared" si="14"/>
        <v>15</v>
      </c>
      <c r="AM16" s="59" t="s">
        <v>270</v>
      </c>
      <c r="AN16" s="59">
        <f t="shared" si="15"/>
        <v>15</v>
      </c>
      <c r="AO16" s="59">
        <f t="shared" si="16"/>
        <v>100</v>
      </c>
      <c r="AP16" s="59" t="str">
        <f t="shared" si="17"/>
        <v>Fuerte</v>
      </c>
      <c r="AQ16" s="59" t="s">
        <v>333</v>
      </c>
      <c r="AR16" s="59" t="s">
        <v>333</v>
      </c>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600"/>
      <c r="BY16" s="513"/>
      <c r="BZ16" s="513"/>
      <c r="CA16" s="513"/>
      <c r="CB16" s="9"/>
    </row>
    <row r="17" spans="1:80">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34"/>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45"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t="s">
        <v>360</v>
      </c>
      <c r="AG20" s="34"/>
      <c r="AH20" s="9" t="s">
        <v>18</v>
      </c>
      <c r="AI20" s="9">
        <v>1</v>
      </c>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10</v>
      </c>
      <c r="AD21" s="9" t="s">
        <v>40</v>
      </c>
      <c r="AE21" s="9" t="s">
        <v>27</v>
      </c>
      <c r="AF21" s="9" t="s">
        <v>361</v>
      </c>
      <c r="AG21" s="34"/>
      <c r="AH21" s="9" t="s">
        <v>362</v>
      </c>
      <c r="AI21" s="9">
        <v>2</v>
      </c>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90" hidden="1" customHeight="1">
      <c r="A22" s="9"/>
      <c r="B22" s="9"/>
      <c r="C22" s="9"/>
      <c r="D22" s="9"/>
      <c r="E22" s="9"/>
      <c r="F22" s="9"/>
      <c r="G22" s="9"/>
      <c r="H22" s="9"/>
      <c r="I22" s="9"/>
      <c r="J22" s="9"/>
      <c r="K22" s="9"/>
      <c r="L22" s="9"/>
      <c r="M22" s="9"/>
      <c r="N22" s="9"/>
      <c r="O22" s="9"/>
      <c r="P22" s="9"/>
      <c r="Q22" s="9"/>
      <c r="R22" s="9"/>
      <c r="S22" s="35" t="s">
        <v>469</v>
      </c>
      <c r="T22" s="35"/>
      <c r="U22" s="9"/>
      <c r="V22" s="9"/>
      <c r="W22" s="9"/>
      <c r="X22" s="9"/>
      <c r="Y22" s="9"/>
      <c r="Z22" s="9"/>
      <c r="AA22" s="9"/>
      <c r="AB22" s="9"/>
      <c r="AC22" s="9" t="s">
        <v>13</v>
      </c>
      <c r="AD22" s="9" t="s">
        <v>20</v>
      </c>
      <c r="AE22" s="9" t="s">
        <v>119</v>
      </c>
      <c r="AF22" s="9" t="s">
        <v>318</v>
      </c>
      <c r="AG22" s="34"/>
      <c r="AH22" s="9" t="s">
        <v>319</v>
      </c>
      <c r="AI22" s="9">
        <v>3</v>
      </c>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hidden="1" customHeight="1">
      <c r="A23" s="9"/>
      <c r="B23" s="9"/>
      <c r="C23" s="9"/>
      <c r="D23" s="9"/>
      <c r="E23" s="9"/>
      <c r="F23" s="9"/>
      <c r="G23" s="9"/>
      <c r="H23" s="9"/>
      <c r="I23" s="9"/>
      <c r="J23" s="9"/>
      <c r="K23" s="9"/>
      <c r="L23" s="9"/>
      <c r="M23" s="9"/>
      <c r="N23" s="9"/>
      <c r="O23" s="9"/>
      <c r="P23" s="9"/>
      <c r="Q23" s="9"/>
      <c r="R23" s="9"/>
      <c r="S23" s="35" t="s">
        <v>470</v>
      </c>
      <c r="T23" s="35"/>
      <c r="U23" s="9"/>
      <c r="V23" s="9"/>
      <c r="W23" s="9"/>
      <c r="X23" s="9"/>
      <c r="Y23" s="9"/>
      <c r="Z23" s="9"/>
      <c r="AA23" s="9"/>
      <c r="AB23" s="9"/>
      <c r="AC23" s="9" t="s">
        <v>33</v>
      </c>
      <c r="AD23" s="9" t="s">
        <v>43</v>
      </c>
      <c r="AE23" s="9" t="s">
        <v>25</v>
      </c>
      <c r="AF23" s="9" t="s">
        <v>321</v>
      </c>
      <c r="AG23" s="34"/>
      <c r="AH23" s="9" t="s">
        <v>40</v>
      </c>
      <c r="AI23" s="9">
        <v>4</v>
      </c>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hidden="1" customHeight="1">
      <c r="A24" s="9"/>
      <c r="B24" s="9"/>
      <c r="C24" s="9"/>
      <c r="D24" s="9"/>
      <c r="E24" s="9"/>
      <c r="F24" s="9"/>
      <c r="G24" s="9"/>
      <c r="H24" s="9"/>
      <c r="I24" s="9"/>
      <c r="J24" s="9"/>
      <c r="K24" s="9"/>
      <c r="L24" s="9"/>
      <c r="M24" s="9"/>
      <c r="N24" s="9"/>
      <c r="O24" s="9"/>
      <c r="P24" s="9"/>
      <c r="Q24" s="9"/>
      <c r="R24" s="9"/>
      <c r="S24" s="35" t="s">
        <v>471</v>
      </c>
      <c r="T24" s="35"/>
      <c r="U24" s="9"/>
      <c r="V24" s="9"/>
      <c r="W24" s="9"/>
      <c r="X24" s="9"/>
      <c r="Y24" s="9"/>
      <c r="Z24" s="9"/>
      <c r="AA24" s="9"/>
      <c r="AB24" s="9"/>
      <c r="AC24" s="9" t="s">
        <v>57</v>
      </c>
      <c r="AD24" s="9" t="s">
        <v>18</v>
      </c>
      <c r="AE24" s="9" t="s">
        <v>323</v>
      </c>
      <c r="AF24" s="9" t="s">
        <v>324</v>
      </c>
      <c r="AG24" s="34"/>
      <c r="AH24" s="9" t="s">
        <v>57</v>
      </c>
      <c r="AI24" s="9">
        <v>5</v>
      </c>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hidden="1" customHeight="1">
      <c r="A25" s="9"/>
      <c r="B25" s="9"/>
      <c r="C25" s="9"/>
      <c r="D25" s="9"/>
      <c r="E25" s="9"/>
      <c r="F25" s="9"/>
      <c r="G25" s="9"/>
      <c r="H25" s="9"/>
      <c r="I25" s="9"/>
      <c r="J25" s="9"/>
      <c r="K25" s="9"/>
      <c r="L25" s="9"/>
      <c r="M25" s="9"/>
      <c r="N25" s="9"/>
      <c r="O25" s="9"/>
      <c r="P25" s="9"/>
      <c r="Q25" s="9"/>
      <c r="R25" s="9"/>
      <c r="S25" s="35" t="s">
        <v>472</v>
      </c>
      <c r="T25" s="35"/>
      <c r="U25" s="9"/>
      <c r="V25" s="9"/>
      <c r="W25" s="9"/>
      <c r="X25" s="9"/>
      <c r="Y25" s="9"/>
      <c r="Z25" s="9"/>
      <c r="AA25" s="9"/>
      <c r="AB25" s="9"/>
      <c r="AC25" s="9" t="s">
        <v>71</v>
      </c>
      <c r="AD25" s="9" t="s">
        <v>75</v>
      </c>
      <c r="AE25" s="9" t="s">
        <v>80</v>
      </c>
      <c r="AF25" s="9" t="s">
        <v>46</v>
      </c>
      <c r="AG25" s="34"/>
      <c r="AH25" s="9" t="s">
        <v>305</v>
      </c>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t="s">
        <v>36</v>
      </c>
      <c r="AD26" s="9" t="s">
        <v>65</v>
      </c>
      <c r="AE26" s="9" t="s">
        <v>82</v>
      </c>
      <c r="AF26" s="9" t="s">
        <v>326</v>
      </c>
      <c r="AG26" s="36"/>
      <c r="AH26" s="9" t="s">
        <v>327</v>
      </c>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328</v>
      </c>
      <c r="AD27" s="9" t="s">
        <v>46</v>
      </c>
      <c r="AE27" s="9" t="s">
        <v>84</v>
      </c>
      <c r="AF27" s="9" t="s">
        <v>329</v>
      </c>
      <c r="AG27" s="36"/>
      <c r="AH27" s="9" t="s">
        <v>330</v>
      </c>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t="s">
        <v>78</v>
      </c>
      <c r="AE28" s="9" t="s">
        <v>29</v>
      </c>
      <c r="AF28" s="9" t="s">
        <v>43</v>
      </c>
      <c r="AG28" s="36"/>
      <c r="AH28" s="9" t="s">
        <v>331</v>
      </c>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t="s">
        <v>115</v>
      </c>
      <c r="AE29" s="9"/>
      <c r="AF29" s="9"/>
      <c r="AG29" s="37"/>
      <c r="AH29" s="9" t="s">
        <v>71</v>
      </c>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t="s">
        <v>332</v>
      </c>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7"/>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7"/>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37"/>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37"/>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7"/>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t="s">
        <v>12</v>
      </c>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t="s">
        <v>15</v>
      </c>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t="s">
        <v>23</v>
      </c>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t="s">
        <v>130</v>
      </c>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t="s">
        <v>264</v>
      </c>
      <c r="AB90" s="9">
        <v>15</v>
      </c>
      <c r="AC90" s="9" t="s">
        <v>265</v>
      </c>
      <c r="AD90" s="9">
        <v>15</v>
      </c>
      <c r="AE90" s="9" t="s">
        <v>266</v>
      </c>
      <c r="AF90" s="9"/>
      <c r="AG90" s="9" t="s">
        <v>267</v>
      </c>
      <c r="AH90" s="9"/>
      <c r="AI90" s="9" t="s">
        <v>268</v>
      </c>
      <c r="AJ90" s="9"/>
      <c r="AK90" s="9" t="s">
        <v>281</v>
      </c>
      <c r="AL90" s="9"/>
      <c r="AM90" s="9" t="s">
        <v>270</v>
      </c>
      <c r="AN90" s="9"/>
      <c r="AO90" s="9"/>
      <c r="AP90" s="9"/>
      <c r="AQ90" s="9" t="s">
        <v>333</v>
      </c>
      <c r="AR90" s="9"/>
      <c r="AS90" s="9"/>
      <c r="AT90" s="9" t="s">
        <v>272</v>
      </c>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t="s">
        <v>334</v>
      </c>
      <c r="AB91" s="9">
        <v>10</v>
      </c>
      <c r="AC91" s="9" t="s">
        <v>335</v>
      </c>
      <c r="AD91" s="9">
        <v>0</v>
      </c>
      <c r="AE91" s="9" t="s">
        <v>336</v>
      </c>
      <c r="AF91" s="9"/>
      <c r="AG91" s="9" t="s">
        <v>337</v>
      </c>
      <c r="AH91" s="9"/>
      <c r="AI91" s="9" t="s">
        <v>338</v>
      </c>
      <c r="AJ91" s="9"/>
      <c r="AK91" s="9" t="s">
        <v>269</v>
      </c>
      <c r="AL91" s="9"/>
      <c r="AM91" s="9" t="s">
        <v>339</v>
      </c>
      <c r="AN91" s="9"/>
      <c r="AO91" s="9"/>
      <c r="AP91" s="9"/>
      <c r="AQ91" s="9" t="s">
        <v>271</v>
      </c>
      <c r="AR91" s="9"/>
      <c r="AS91" s="9"/>
      <c r="AT91" s="9" t="s">
        <v>340</v>
      </c>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v>5</v>
      </c>
      <c r="AC92" s="9"/>
      <c r="AD92" s="9"/>
      <c r="AE92" s="9"/>
      <c r="AF92" s="9"/>
      <c r="AG92" s="9" t="s">
        <v>341</v>
      </c>
      <c r="AH92" s="9"/>
      <c r="AI92" s="9"/>
      <c r="AJ92" s="9"/>
      <c r="AK92" s="9"/>
      <c r="AL92" s="9"/>
      <c r="AM92" s="9" t="s">
        <v>342</v>
      </c>
      <c r="AN92" s="9"/>
      <c r="AO92" s="9"/>
      <c r="AP92" s="9"/>
      <c r="AQ92" s="9" t="s">
        <v>343</v>
      </c>
      <c r="AR92" s="9"/>
      <c r="AS92" s="9"/>
      <c r="AT92" s="9" t="s">
        <v>299</v>
      </c>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217">
    <mergeCell ref="AT5:BA6"/>
    <mergeCell ref="BU5:BX6"/>
    <mergeCell ref="BX8:BX9"/>
    <mergeCell ref="BX10:BX14"/>
    <mergeCell ref="BX15:BX16"/>
    <mergeCell ref="AU7:AV7"/>
    <mergeCell ref="AX7:AY7"/>
    <mergeCell ref="AS8:AS9"/>
    <mergeCell ref="BN8:BN9"/>
    <mergeCell ref="BO8:BO9"/>
    <mergeCell ref="BG8:BG9"/>
    <mergeCell ref="BH8:BH9"/>
    <mergeCell ref="BI8:BI9"/>
    <mergeCell ref="BJ8:BJ9"/>
    <mergeCell ref="BK8:BK9"/>
    <mergeCell ref="BL8:BL9"/>
    <mergeCell ref="BM8:BM9"/>
    <mergeCell ref="BC8:BC9"/>
    <mergeCell ref="BD8:BD9"/>
    <mergeCell ref="BE8:BE9"/>
    <mergeCell ref="BF8:BF9"/>
    <mergeCell ref="AT8:AT9"/>
    <mergeCell ref="AU8:AU9"/>
    <mergeCell ref="AV8:AV9"/>
    <mergeCell ref="AW8:AW9"/>
    <mergeCell ref="AX8:AX9"/>
    <mergeCell ref="AY8:AY9"/>
    <mergeCell ref="AZ8:AZ9"/>
    <mergeCell ref="BA8:BA9"/>
    <mergeCell ref="BW8:BW9"/>
    <mergeCell ref="BY8:BY9"/>
    <mergeCell ref="BP8:BP9"/>
    <mergeCell ref="BQ8:BQ9"/>
    <mergeCell ref="BR8:BR9"/>
    <mergeCell ref="BS8:BS9"/>
    <mergeCell ref="BT8:BT9"/>
    <mergeCell ref="BU8:BU9"/>
    <mergeCell ref="BV8:BV9"/>
    <mergeCell ref="BY5:CA6"/>
    <mergeCell ref="BZ8:BZ9"/>
    <mergeCell ref="CA8:CA9"/>
    <mergeCell ref="D6:D7"/>
    <mergeCell ref="E6:E7"/>
    <mergeCell ref="A8:A9"/>
    <mergeCell ref="B8:B9"/>
    <mergeCell ref="C8:C9"/>
    <mergeCell ref="D8:D9"/>
    <mergeCell ref="E8:E9"/>
    <mergeCell ref="BG5:BK6"/>
    <mergeCell ref="BL5:BQ6"/>
    <mergeCell ref="BR5:BT6"/>
    <mergeCell ref="K8:K9"/>
    <mergeCell ref="L8:L9"/>
    <mergeCell ref="M8:M9"/>
    <mergeCell ref="N8:N9"/>
    <mergeCell ref="O8:O9"/>
    <mergeCell ref="P8:P9"/>
    <mergeCell ref="Q8:Q9"/>
    <mergeCell ref="R8:R9"/>
    <mergeCell ref="S8:S9"/>
    <mergeCell ref="BB8:BB9"/>
    <mergeCell ref="F8:F9"/>
    <mergeCell ref="A1:A3"/>
    <mergeCell ref="B1:S1"/>
    <mergeCell ref="B2:S2"/>
    <mergeCell ref="B3:S3"/>
    <mergeCell ref="A5:A7"/>
    <mergeCell ref="B5:B7"/>
    <mergeCell ref="C5:C7"/>
    <mergeCell ref="S5:S7"/>
    <mergeCell ref="T6:Z6"/>
    <mergeCell ref="D5:M5"/>
    <mergeCell ref="T5:AS5"/>
    <mergeCell ref="M6:M7"/>
    <mergeCell ref="AA6:AP6"/>
    <mergeCell ref="F6:F7"/>
    <mergeCell ref="G6:G7"/>
    <mergeCell ref="AQ6:AQ7"/>
    <mergeCell ref="AR6:AR7"/>
    <mergeCell ref="AS6:AS7"/>
    <mergeCell ref="AJ10:AJ14"/>
    <mergeCell ref="AK10:AK14"/>
    <mergeCell ref="AL10:AL14"/>
    <mergeCell ref="AM10:AM14"/>
    <mergeCell ref="AN10:AN14"/>
    <mergeCell ref="AO10:AO14"/>
    <mergeCell ref="AP10:AP14"/>
    <mergeCell ref="AQ10:AQ14"/>
    <mergeCell ref="AR10:AR14"/>
    <mergeCell ref="AS10:AS14"/>
    <mergeCell ref="AT10:AT14"/>
    <mergeCell ref="AU10:AU14"/>
    <mergeCell ref="AV10:AV14"/>
    <mergeCell ref="AW10:AW14"/>
    <mergeCell ref="AX10:AX14"/>
    <mergeCell ref="AY10:AY14"/>
    <mergeCell ref="AZ10:AZ14"/>
    <mergeCell ref="BA10:BA14"/>
    <mergeCell ref="BB10:BB14"/>
    <mergeCell ref="BC10:BC14"/>
    <mergeCell ref="BD10:BD14"/>
    <mergeCell ref="BE10:BE14"/>
    <mergeCell ref="BF10:BF14"/>
    <mergeCell ref="BG10:BG14"/>
    <mergeCell ref="BH10:BH14"/>
    <mergeCell ref="BI10:BI14"/>
    <mergeCell ref="BJ10:BJ14"/>
    <mergeCell ref="BK10:BK14"/>
    <mergeCell ref="BS10:BS14"/>
    <mergeCell ref="BT10:BT14"/>
    <mergeCell ref="BU10:BU14"/>
    <mergeCell ref="BV10:BV14"/>
    <mergeCell ref="BW10:BW14"/>
    <mergeCell ref="BY10:BY14"/>
    <mergeCell ref="BZ10:BZ14"/>
    <mergeCell ref="CA10:CA14"/>
    <mergeCell ref="BL10:BL14"/>
    <mergeCell ref="BM10:BM14"/>
    <mergeCell ref="BN10:BN14"/>
    <mergeCell ref="BO10:BO14"/>
    <mergeCell ref="BP10:BP14"/>
    <mergeCell ref="BQ10:BQ14"/>
    <mergeCell ref="BR10:BR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S15:S16"/>
    <mergeCell ref="AS15:AS16"/>
    <mergeCell ref="AT15:AT16"/>
    <mergeCell ref="AU15:AU16"/>
    <mergeCell ref="AV15:AV16"/>
    <mergeCell ref="AW15:AW16"/>
    <mergeCell ref="AX15:AX16"/>
    <mergeCell ref="AY15:AY16"/>
    <mergeCell ref="AZ15:AZ16"/>
    <mergeCell ref="BA15:BA16"/>
    <mergeCell ref="BB15:BB16"/>
    <mergeCell ref="BC15:BC16"/>
    <mergeCell ref="BD15:BD16"/>
    <mergeCell ref="BE15:BE16"/>
    <mergeCell ref="BF15:BF16"/>
    <mergeCell ref="BG15:BG16"/>
    <mergeCell ref="BH15:BH16"/>
    <mergeCell ref="BI15:BI16"/>
    <mergeCell ref="BJ15:BJ16"/>
    <mergeCell ref="BK15:BK16"/>
    <mergeCell ref="BL15:BL16"/>
    <mergeCell ref="BM15:BM16"/>
    <mergeCell ref="BN15:BN16"/>
    <mergeCell ref="BO15:BO16"/>
    <mergeCell ref="BW15:BW16"/>
    <mergeCell ref="BY15:BY16"/>
    <mergeCell ref="BZ15:BZ16"/>
    <mergeCell ref="CA15:CA16"/>
    <mergeCell ref="BP15:BP16"/>
    <mergeCell ref="BQ15:BQ16"/>
    <mergeCell ref="BR15:BR16"/>
    <mergeCell ref="BS15:BS16"/>
    <mergeCell ref="BT15:BT16"/>
    <mergeCell ref="BU15:BU16"/>
    <mergeCell ref="BV15:BV16"/>
    <mergeCell ref="H6:I7"/>
    <mergeCell ref="J6:K7"/>
    <mergeCell ref="L10:L14"/>
    <mergeCell ref="M10:M14"/>
    <mergeCell ref="N10:N14"/>
    <mergeCell ref="O10:O14"/>
    <mergeCell ref="P10:P14"/>
    <mergeCell ref="Q10:Q14"/>
    <mergeCell ref="R10:R14"/>
    <mergeCell ref="S10:S14"/>
    <mergeCell ref="T10:T14"/>
    <mergeCell ref="U10:U14"/>
    <mergeCell ref="V10:V14"/>
    <mergeCell ref="W10:W14"/>
    <mergeCell ref="X10:X14"/>
    <mergeCell ref="Y10:Y14"/>
    <mergeCell ref="G8:G9"/>
    <mergeCell ref="H8:H9"/>
    <mergeCell ref="I8:I9"/>
    <mergeCell ref="J8:J9"/>
    <mergeCell ref="H10:H14"/>
    <mergeCell ref="I10:I14"/>
    <mergeCell ref="J10:J14"/>
    <mergeCell ref="K10:K14"/>
    <mergeCell ref="AI10:AI14"/>
    <mergeCell ref="AB10:AB14"/>
    <mergeCell ref="AC10:AC14"/>
    <mergeCell ref="AD10:AD14"/>
    <mergeCell ref="AE10:AE14"/>
    <mergeCell ref="AF10:AF14"/>
    <mergeCell ref="AG10:AG14"/>
    <mergeCell ref="AH10:AH14"/>
    <mergeCell ref="A10:A14"/>
    <mergeCell ref="B10:B14"/>
    <mergeCell ref="C10:C14"/>
    <mergeCell ref="D10:D14"/>
    <mergeCell ref="E10:E14"/>
    <mergeCell ref="F10:F14"/>
    <mergeCell ref="G10:G14"/>
    <mergeCell ref="Z10:Z14"/>
    <mergeCell ref="AA10:AA14"/>
  </mergeCells>
  <conditionalFormatting sqref="I8 I10">
    <cfRule type="cellIs" dxfId="3402" priority="1" operator="equal">
      <formula>"RARA VEZ"</formula>
    </cfRule>
  </conditionalFormatting>
  <conditionalFormatting sqref="I8 I10">
    <cfRule type="cellIs" dxfId="3401" priority="2" operator="equal">
      <formula>"IMPROBABLE"</formula>
    </cfRule>
  </conditionalFormatting>
  <conditionalFormatting sqref="I8 I10">
    <cfRule type="cellIs" dxfId="3400" priority="3" operator="equal">
      <formula>"POSIBLE"</formula>
    </cfRule>
  </conditionalFormatting>
  <conditionalFormatting sqref="I8 I10">
    <cfRule type="cellIs" dxfId="3399" priority="4" operator="equal">
      <formula>"PROBABLE"</formula>
    </cfRule>
  </conditionalFormatting>
  <conditionalFormatting sqref="I8 I10">
    <cfRule type="cellIs" dxfId="3398" priority="5" operator="equal">
      <formula>"CASI SEGURO"</formula>
    </cfRule>
  </conditionalFormatting>
  <conditionalFormatting sqref="K8:L8">
    <cfRule type="containsText" dxfId="3397" priority="6" stopIfTrue="1" operator="containsText" text="ALTA">
      <formula>NOT(ISERROR(SEARCH(("ALTA"),(K8))))</formula>
    </cfRule>
  </conditionalFormatting>
  <conditionalFormatting sqref="K8:L8">
    <cfRule type="containsText" dxfId="3396" priority="7" stopIfTrue="1" operator="containsText" text="MEDIA">
      <formula>NOT(ISERROR(SEARCH(("MEDIA"),(K8))))</formula>
    </cfRule>
  </conditionalFormatting>
  <conditionalFormatting sqref="K8:L8">
    <cfRule type="containsText" dxfId="3395" priority="8" stopIfTrue="1" operator="containsText" text="BAJA">
      <formula>NOT(ISERROR(SEARCH(("BAJA"),(K8))))</formula>
    </cfRule>
  </conditionalFormatting>
  <conditionalFormatting sqref="K8:L8">
    <cfRule type="containsText" dxfId="3394" priority="9" stopIfTrue="1" operator="containsText" text="ALTO">
      <formula>NOT(ISERROR(SEARCH(("ALTO"),(K8))))</formula>
    </cfRule>
  </conditionalFormatting>
  <conditionalFormatting sqref="K8:L8">
    <cfRule type="containsText" dxfId="3393" priority="10" stopIfTrue="1" operator="containsText" text="ALTO">
      <formula>NOT(ISERROR(SEARCH(("ALTO"),(K8))))</formula>
    </cfRule>
  </conditionalFormatting>
  <conditionalFormatting sqref="K8:L8">
    <cfRule type="containsText" dxfId="3392" priority="11" stopIfTrue="1" operator="containsText" text="MEDIO">
      <formula>NOT(ISERROR(SEARCH(("MEDIO"),(K8))))</formula>
    </cfRule>
  </conditionalFormatting>
  <conditionalFormatting sqref="K8:L8">
    <cfRule type="containsText" dxfId="3391" priority="12" stopIfTrue="1" operator="containsText" text="MEDIO">
      <formula>NOT(ISERROR(SEARCH(("MEDIO"),(K8))))</formula>
    </cfRule>
  </conditionalFormatting>
  <conditionalFormatting sqref="K8:L8">
    <cfRule type="containsText" dxfId="3390" priority="13" stopIfTrue="1" operator="containsText" text="BAJO">
      <formula>NOT(ISERROR(SEARCH(("BAJO"),(K8))))</formula>
    </cfRule>
  </conditionalFormatting>
  <conditionalFormatting sqref="K8:L8">
    <cfRule type="cellIs" dxfId="3389" priority="14" operator="equal">
      <formula>"INSIGNIFICANTE"</formula>
    </cfRule>
  </conditionalFormatting>
  <conditionalFormatting sqref="K8:L8">
    <cfRule type="cellIs" dxfId="3388" priority="15" operator="equal">
      <formula>"MENOR"</formula>
    </cfRule>
  </conditionalFormatting>
  <conditionalFormatting sqref="K8:L8">
    <cfRule type="cellIs" dxfId="3387" priority="16" operator="equal">
      <formula>"MODERADO"</formula>
    </cfRule>
  </conditionalFormatting>
  <conditionalFormatting sqref="K8:L8">
    <cfRule type="cellIs" dxfId="3386" priority="17" operator="equal">
      <formula>"MAYOR"</formula>
    </cfRule>
  </conditionalFormatting>
  <conditionalFormatting sqref="K8:L8">
    <cfRule type="cellIs" dxfId="3385" priority="18" operator="equal">
      <formula>"CATASTRÓFICO"</formula>
    </cfRule>
  </conditionalFormatting>
  <conditionalFormatting sqref="L10">
    <cfRule type="containsText" dxfId="3384" priority="19" stopIfTrue="1" operator="containsText" text="ALTA">
      <formula>NOT(ISERROR(SEARCH(("ALTA"),(L10))))</formula>
    </cfRule>
  </conditionalFormatting>
  <conditionalFormatting sqref="L10">
    <cfRule type="containsText" dxfId="3383" priority="20" stopIfTrue="1" operator="containsText" text="MEDIA">
      <formula>NOT(ISERROR(SEARCH(("MEDIA"),(L10))))</formula>
    </cfRule>
  </conditionalFormatting>
  <conditionalFormatting sqref="L10">
    <cfRule type="containsText" dxfId="3382" priority="21" stopIfTrue="1" operator="containsText" text="BAJA">
      <formula>NOT(ISERROR(SEARCH(("BAJA"),(L10))))</formula>
    </cfRule>
  </conditionalFormatting>
  <conditionalFormatting sqref="L10">
    <cfRule type="containsText" dxfId="3381" priority="22" stopIfTrue="1" operator="containsText" text="ALTO">
      <formula>NOT(ISERROR(SEARCH(("ALTO"),(L10))))</formula>
    </cfRule>
  </conditionalFormatting>
  <conditionalFormatting sqref="L10">
    <cfRule type="containsText" dxfId="3380" priority="23" stopIfTrue="1" operator="containsText" text="ALTO">
      <formula>NOT(ISERROR(SEARCH(("ALTO"),(L10))))</formula>
    </cfRule>
  </conditionalFormatting>
  <conditionalFormatting sqref="L10">
    <cfRule type="containsText" dxfId="3379" priority="24" stopIfTrue="1" operator="containsText" text="MEDIO">
      <formula>NOT(ISERROR(SEARCH(("MEDIO"),(L10))))</formula>
    </cfRule>
  </conditionalFormatting>
  <conditionalFormatting sqref="L10">
    <cfRule type="containsText" dxfId="3378" priority="25" stopIfTrue="1" operator="containsText" text="MEDIO">
      <formula>NOT(ISERROR(SEARCH(("MEDIO"),(L10))))</formula>
    </cfRule>
  </conditionalFormatting>
  <conditionalFormatting sqref="L10">
    <cfRule type="containsText" dxfId="3377" priority="26" stopIfTrue="1" operator="containsText" text="BAJO">
      <formula>NOT(ISERROR(SEARCH(("BAJO"),(L10))))</formula>
    </cfRule>
  </conditionalFormatting>
  <conditionalFormatting sqref="L10">
    <cfRule type="cellIs" dxfId="3376" priority="27" operator="equal">
      <formula>"INSIGNIFICANTE"</formula>
    </cfRule>
  </conditionalFormatting>
  <conditionalFormatting sqref="L10">
    <cfRule type="cellIs" dxfId="3375" priority="28" operator="equal">
      <formula>"MENOR"</formula>
    </cfRule>
  </conditionalFormatting>
  <conditionalFormatting sqref="L10">
    <cfRule type="cellIs" dxfId="3374" priority="29" operator="equal">
      <formula>"MODERADO"</formula>
    </cfRule>
  </conditionalFormatting>
  <conditionalFormatting sqref="L10">
    <cfRule type="cellIs" dxfId="3373" priority="30" operator="equal">
      <formula>"MAYOR"</formula>
    </cfRule>
  </conditionalFormatting>
  <conditionalFormatting sqref="L10">
    <cfRule type="cellIs" dxfId="3372" priority="31" operator="equal">
      <formula>"CATASTRÓFICO"</formula>
    </cfRule>
  </conditionalFormatting>
  <conditionalFormatting sqref="K10">
    <cfRule type="containsText" dxfId="3371" priority="32" stopIfTrue="1" operator="containsText" text="ALTA">
      <formula>NOT(ISERROR(SEARCH(("ALTA"),(K10))))</formula>
    </cfRule>
  </conditionalFormatting>
  <conditionalFormatting sqref="K10">
    <cfRule type="containsText" dxfId="3370" priority="33" stopIfTrue="1" operator="containsText" text="MEDIA">
      <formula>NOT(ISERROR(SEARCH(("MEDIA"),(K10))))</formula>
    </cfRule>
  </conditionalFormatting>
  <conditionalFormatting sqref="K10">
    <cfRule type="containsText" dxfId="3369" priority="34" stopIfTrue="1" operator="containsText" text="BAJA">
      <formula>NOT(ISERROR(SEARCH(("BAJA"),(K10))))</formula>
    </cfRule>
  </conditionalFormatting>
  <conditionalFormatting sqref="K10">
    <cfRule type="containsText" dxfId="3368" priority="35" stopIfTrue="1" operator="containsText" text="ALTO">
      <formula>NOT(ISERROR(SEARCH(("ALTO"),(K10))))</formula>
    </cfRule>
  </conditionalFormatting>
  <conditionalFormatting sqref="K10">
    <cfRule type="containsText" dxfId="3367" priority="36" stopIfTrue="1" operator="containsText" text="ALTO">
      <formula>NOT(ISERROR(SEARCH(("ALTO"),(K10))))</formula>
    </cfRule>
  </conditionalFormatting>
  <conditionalFormatting sqref="K10">
    <cfRule type="containsText" dxfId="3366" priority="37" stopIfTrue="1" operator="containsText" text="MEDIO">
      <formula>NOT(ISERROR(SEARCH(("MEDIO"),(K10))))</formula>
    </cfRule>
  </conditionalFormatting>
  <conditionalFormatting sqref="K10">
    <cfRule type="containsText" dxfId="3365" priority="38" stopIfTrue="1" operator="containsText" text="MEDIO">
      <formula>NOT(ISERROR(SEARCH(("MEDIO"),(K10))))</formula>
    </cfRule>
  </conditionalFormatting>
  <conditionalFormatting sqref="K10">
    <cfRule type="containsText" dxfId="3364" priority="39" stopIfTrue="1" operator="containsText" text="BAJO">
      <formula>NOT(ISERROR(SEARCH(("BAJO"),(K10))))</formula>
    </cfRule>
  </conditionalFormatting>
  <conditionalFormatting sqref="K10">
    <cfRule type="cellIs" dxfId="3363" priority="40" operator="equal">
      <formula>"INSIGNIFICANTE"</formula>
    </cfRule>
  </conditionalFormatting>
  <conditionalFormatting sqref="K10">
    <cfRule type="cellIs" dxfId="3362" priority="41" operator="equal">
      <formula>"MENOR"</formula>
    </cfRule>
  </conditionalFormatting>
  <conditionalFormatting sqref="K10">
    <cfRule type="cellIs" dxfId="3361" priority="42" operator="equal">
      <formula>"MODERADO"</formula>
    </cfRule>
  </conditionalFormatting>
  <conditionalFormatting sqref="K10">
    <cfRule type="cellIs" dxfId="3360" priority="43" operator="equal">
      <formula>"MAYOR"</formula>
    </cfRule>
  </conditionalFormatting>
  <conditionalFormatting sqref="K10">
    <cfRule type="cellIs" dxfId="3359" priority="44" operator="equal">
      <formula>"CATASTRÓFICO"</formula>
    </cfRule>
  </conditionalFormatting>
  <conditionalFormatting sqref="K15:L15">
    <cfRule type="containsText" dxfId="3358" priority="45" stopIfTrue="1" operator="containsText" text="ALTA">
      <formula>NOT(ISERROR(SEARCH(("ALTA"),(K15))))</formula>
    </cfRule>
  </conditionalFormatting>
  <conditionalFormatting sqref="K15:L15">
    <cfRule type="containsText" dxfId="3357" priority="46" stopIfTrue="1" operator="containsText" text="MEDIA">
      <formula>NOT(ISERROR(SEARCH(("MEDIA"),(K15))))</formula>
    </cfRule>
  </conditionalFormatting>
  <conditionalFormatting sqref="K15:L15">
    <cfRule type="containsText" dxfId="3356" priority="47" stopIfTrue="1" operator="containsText" text="BAJA">
      <formula>NOT(ISERROR(SEARCH(("BAJA"),(K15))))</formula>
    </cfRule>
  </conditionalFormatting>
  <conditionalFormatting sqref="K15:L15">
    <cfRule type="containsText" dxfId="3355" priority="48" stopIfTrue="1" operator="containsText" text="ALTO">
      <formula>NOT(ISERROR(SEARCH(("ALTO"),(K15))))</formula>
    </cfRule>
  </conditionalFormatting>
  <conditionalFormatting sqref="K15:L15">
    <cfRule type="containsText" dxfId="3354" priority="49" stopIfTrue="1" operator="containsText" text="ALTO">
      <formula>NOT(ISERROR(SEARCH(("ALTO"),(K15))))</formula>
    </cfRule>
  </conditionalFormatting>
  <conditionalFormatting sqref="K15:L15">
    <cfRule type="containsText" dxfId="3353" priority="50" stopIfTrue="1" operator="containsText" text="MEDIO">
      <formula>NOT(ISERROR(SEARCH(("MEDIO"),(K15))))</formula>
    </cfRule>
  </conditionalFormatting>
  <conditionalFormatting sqref="K15:L15">
    <cfRule type="containsText" dxfId="3352" priority="51" stopIfTrue="1" operator="containsText" text="MEDIO">
      <formula>NOT(ISERROR(SEARCH(("MEDIO"),(K15))))</formula>
    </cfRule>
  </conditionalFormatting>
  <conditionalFormatting sqref="K15:L15">
    <cfRule type="containsText" dxfId="3351" priority="52" stopIfTrue="1" operator="containsText" text="BAJO">
      <formula>NOT(ISERROR(SEARCH(("BAJO"),(K15))))</formula>
    </cfRule>
  </conditionalFormatting>
  <conditionalFormatting sqref="K15:L15">
    <cfRule type="cellIs" dxfId="3350" priority="53" operator="equal">
      <formula>"INSIGNIFICANTE"</formula>
    </cfRule>
  </conditionalFormatting>
  <conditionalFormatting sqref="K15:L15">
    <cfRule type="cellIs" dxfId="3349" priority="54" operator="equal">
      <formula>"MENOR"</formula>
    </cfRule>
  </conditionalFormatting>
  <conditionalFormatting sqref="K15:L15">
    <cfRule type="cellIs" dxfId="3348" priority="55" operator="equal">
      <formula>"MODERADO"</formula>
    </cfRule>
  </conditionalFormatting>
  <conditionalFormatting sqref="K15:L15">
    <cfRule type="cellIs" dxfId="3347" priority="56" operator="equal">
      <formula>"MAYOR"</formula>
    </cfRule>
  </conditionalFormatting>
  <conditionalFormatting sqref="K15:L15">
    <cfRule type="cellIs" dxfId="3346" priority="57" operator="equal">
      <formula>"CATASTRÓFICO"</formula>
    </cfRule>
  </conditionalFormatting>
  <conditionalFormatting sqref="M8">
    <cfRule type="cellIs" dxfId="3345" priority="58" operator="equal">
      <formula>"EXTREMA 5:5"</formula>
    </cfRule>
  </conditionalFormatting>
  <conditionalFormatting sqref="M8">
    <cfRule type="cellIs" dxfId="3344" priority="59" operator="equal">
      <formula>"EXTREMA 4:5"</formula>
    </cfRule>
  </conditionalFormatting>
  <conditionalFormatting sqref="M8">
    <cfRule type="cellIs" dxfId="3343" priority="60" operator="equal">
      <formula>"EXTREMA 3:5"</formula>
    </cfRule>
  </conditionalFormatting>
  <conditionalFormatting sqref="M8">
    <cfRule type="cellIs" dxfId="3342" priority="61" operator="equal">
      <formula>"EXTREMA 2:5"</formula>
    </cfRule>
  </conditionalFormatting>
  <conditionalFormatting sqref="M8">
    <cfRule type="cellIs" dxfId="3341" priority="62" operator="equal">
      <formula>"EXTREMA 5:4"</formula>
    </cfRule>
  </conditionalFormatting>
  <conditionalFormatting sqref="M8">
    <cfRule type="cellIs" dxfId="3340" priority="63" operator="equal">
      <formula>"EXTREMA 4:4"</formula>
    </cfRule>
  </conditionalFormatting>
  <conditionalFormatting sqref="M8">
    <cfRule type="cellIs" dxfId="3339" priority="64" operator="equal">
      <formula>"EXTREMA 3:4"</formula>
    </cfRule>
  </conditionalFormatting>
  <conditionalFormatting sqref="M8">
    <cfRule type="cellIs" dxfId="3338" priority="65" operator="equal">
      <formula>"EXTREMA 5:3"</formula>
    </cfRule>
  </conditionalFormatting>
  <conditionalFormatting sqref="M8">
    <cfRule type="cellIs" dxfId="3337" priority="66" operator="equal">
      <formula>"ALTA 1:5"</formula>
    </cfRule>
  </conditionalFormatting>
  <conditionalFormatting sqref="M8">
    <cfRule type="cellIs" dxfId="3336" priority="67" operator="equal">
      <formula>"ALTA 2:4"</formula>
    </cfRule>
  </conditionalFormatting>
  <conditionalFormatting sqref="M8">
    <cfRule type="cellIs" dxfId="3335" priority="68" operator="equal">
      <formula>"ALTA 1:4"</formula>
    </cfRule>
  </conditionalFormatting>
  <conditionalFormatting sqref="M8">
    <cfRule type="cellIs" dxfId="3334" priority="69" operator="equal">
      <formula>"ALTA 4:3"</formula>
    </cfRule>
  </conditionalFormatting>
  <conditionalFormatting sqref="M8">
    <cfRule type="cellIs" dxfId="3333" priority="70" operator="equal">
      <formula>"ALTA 3:3"</formula>
    </cfRule>
  </conditionalFormatting>
  <conditionalFormatting sqref="M8">
    <cfRule type="cellIs" dxfId="3332" priority="71" operator="equal">
      <formula>"ALTA 5:2"</formula>
    </cfRule>
  </conditionalFormatting>
  <conditionalFormatting sqref="M8">
    <cfRule type="cellIs" dxfId="3331" priority="72" operator="equal">
      <formula>"ALTA 4:2"</formula>
    </cfRule>
  </conditionalFormatting>
  <conditionalFormatting sqref="M8">
    <cfRule type="cellIs" dxfId="3330" priority="73" operator="equal">
      <formula>"ALTA 5:1"</formula>
    </cfRule>
  </conditionalFormatting>
  <conditionalFormatting sqref="M8">
    <cfRule type="cellIs" dxfId="3329" priority="74" operator="equal">
      <formula>"MODERADA 2:3"</formula>
    </cfRule>
  </conditionalFormatting>
  <conditionalFormatting sqref="M8">
    <cfRule type="cellIs" dxfId="3328" priority="75" operator="equal">
      <formula>"MODERADA 1:3"</formula>
    </cfRule>
  </conditionalFormatting>
  <conditionalFormatting sqref="M8">
    <cfRule type="cellIs" dxfId="3327" priority="76" operator="equal">
      <formula>"MODERADA 3:2"</formula>
    </cfRule>
  </conditionalFormatting>
  <conditionalFormatting sqref="M8">
    <cfRule type="cellIs" dxfId="3326" priority="77" operator="equal">
      <formula>"MODERADA 4:1"</formula>
    </cfRule>
  </conditionalFormatting>
  <conditionalFormatting sqref="M8">
    <cfRule type="cellIs" dxfId="3325" priority="78" operator="equal">
      <formula>"BAJA 2:2"</formula>
    </cfRule>
  </conditionalFormatting>
  <conditionalFormatting sqref="M8">
    <cfRule type="cellIs" dxfId="3324" priority="79" operator="equal">
      <formula>"BAJA 1:2"</formula>
    </cfRule>
  </conditionalFormatting>
  <conditionalFormatting sqref="M8">
    <cfRule type="cellIs" dxfId="3323" priority="80" operator="equal">
      <formula>"BAJA 3:1"</formula>
    </cfRule>
  </conditionalFormatting>
  <conditionalFormatting sqref="M8">
    <cfRule type="cellIs" dxfId="3322" priority="81" operator="equal">
      <formula>"BAJA 2:1"</formula>
    </cfRule>
  </conditionalFormatting>
  <conditionalFormatting sqref="M8">
    <cfRule type="cellIs" dxfId="3321" priority="82" operator="equal">
      <formula>"BAJA 1:1"</formula>
    </cfRule>
  </conditionalFormatting>
  <conditionalFormatting sqref="I15">
    <cfRule type="cellIs" dxfId="3320" priority="83" operator="equal">
      <formula>"RARA VEZ"</formula>
    </cfRule>
  </conditionalFormatting>
  <conditionalFormatting sqref="I15">
    <cfRule type="cellIs" dxfId="3319" priority="84" operator="equal">
      <formula>"IMPROBABLE"</formula>
    </cfRule>
  </conditionalFormatting>
  <conditionalFormatting sqref="I15">
    <cfRule type="cellIs" dxfId="3318" priority="85" operator="equal">
      <formula>"POSIBLE"</formula>
    </cfRule>
  </conditionalFormatting>
  <conditionalFormatting sqref="I15">
    <cfRule type="cellIs" dxfId="3317" priority="86" operator="equal">
      <formula>"PROBABLE"</formula>
    </cfRule>
  </conditionalFormatting>
  <conditionalFormatting sqref="I15">
    <cfRule type="cellIs" dxfId="3316" priority="87" operator="equal">
      <formula>"CASI SEGURO"</formula>
    </cfRule>
  </conditionalFormatting>
  <conditionalFormatting sqref="M10 M15">
    <cfRule type="cellIs" dxfId="3315" priority="88" operator="equal">
      <formula>"EXTREMA 5:5"</formula>
    </cfRule>
  </conditionalFormatting>
  <conditionalFormatting sqref="M10 M15">
    <cfRule type="cellIs" dxfId="3314" priority="89" operator="equal">
      <formula>"EXTREMA 4:5"</formula>
    </cfRule>
  </conditionalFormatting>
  <conditionalFormatting sqref="M10 M15">
    <cfRule type="cellIs" dxfId="3313" priority="90" operator="equal">
      <formula>"EXTREMA 3:5"</formula>
    </cfRule>
  </conditionalFormatting>
  <conditionalFormatting sqref="M10 M15">
    <cfRule type="cellIs" dxfId="3312" priority="91" operator="equal">
      <formula>"EXTREMA 2:5"</formula>
    </cfRule>
  </conditionalFormatting>
  <conditionalFormatting sqref="M10 M15">
    <cfRule type="cellIs" dxfId="3311" priority="92" operator="equal">
      <formula>"EXTREMA 5:4"</formula>
    </cfRule>
  </conditionalFormatting>
  <conditionalFormatting sqref="M10 M15">
    <cfRule type="cellIs" dxfId="3310" priority="93" operator="equal">
      <formula>"EXTREMA 4:4"</formula>
    </cfRule>
  </conditionalFormatting>
  <conditionalFormatting sqref="M10 M15">
    <cfRule type="cellIs" dxfId="3309" priority="94" operator="equal">
      <formula>"EXTREMA 3:4"</formula>
    </cfRule>
  </conditionalFormatting>
  <conditionalFormatting sqref="M10 M15">
    <cfRule type="cellIs" dxfId="3308" priority="95" operator="equal">
      <formula>"EXTREMA 5:3"</formula>
    </cfRule>
  </conditionalFormatting>
  <conditionalFormatting sqref="M10 M15">
    <cfRule type="cellIs" dxfId="3307" priority="96" operator="equal">
      <formula>"ALTA 1:5"</formula>
    </cfRule>
  </conditionalFormatting>
  <conditionalFormatting sqref="M10 M15">
    <cfRule type="cellIs" dxfId="3306" priority="97" operator="equal">
      <formula>"ALTA 2:4"</formula>
    </cfRule>
  </conditionalFormatting>
  <conditionalFormatting sqref="M10 M15">
    <cfRule type="cellIs" dxfId="3305" priority="98" operator="equal">
      <formula>"ALTA 1:4"</formula>
    </cfRule>
  </conditionalFormatting>
  <conditionalFormatting sqref="M10 M15">
    <cfRule type="cellIs" dxfId="3304" priority="99" operator="equal">
      <formula>"ALTA 4:3"</formula>
    </cfRule>
  </conditionalFormatting>
  <conditionalFormatting sqref="M10 M15">
    <cfRule type="cellIs" dxfId="3303" priority="100" operator="equal">
      <formula>"ALTA 3:3"</formula>
    </cfRule>
  </conditionalFormatting>
  <conditionalFormatting sqref="M10 M15">
    <cfRule type="cellIs" dxfId="3302" priority="101" operator="equal">
      <formula>"ALTA 5:2"</formula>
    </cfRule>
  </conditionalFormatting>
  <conditionalFormatting sqref="M10 M15">
    <cfRule type="cellIs" dxfId="3301" priority="102" operator="equal">
      <formula>"ALTA 4:2"</formula>
    </cfRule>
  </conditionalFormatting>
  <conditionalFormatting sqref="M10 M15">
    <cfRule type="cellIs" dxfId="3300" priority="103" operator="equal">
      <formula>"ALTA 5:1"</formula>
    </cfRule>
  </conditionalFormatting>
  <conditionalFormatting sqref="M10 M15">
    <cfRule type="cellIs" dxfId="3299" priority="104" operator="equal">
      <formula>"MODERADA 2:3"</formula>
    </cfRule>
  </conditionalFormatting>
  <conditionalFormatting sqref="M10 M15">
    <cfRule type="cellIs" dxfId="3298" priority="105" operator="equal">
      <formula>"MODERADA 1:3"</formula>
    </cfRule>
  </conditionalFormatting>
  <conditionalFormatting sqref="M10 M15">
    <cfRule type="cellIs" dxfId="3297" priority="106" operator="equal">
      <formula>"MODERADA 3:2"</formula>
    </cfRule>
  </conditionalFormatting>
  <conditionalFormatting sqref="M10 M15">
    <cfRule type="cellIs" dxfId="3296" priority="107" operator="equal">
      <formula>"MODERADA 4:1"</formula>
    </cfRule>
  </conditionalFormatting>
  <conditionalFormatting sqref="M10 M15">
    <cfRule type="cellIs" dxfId="3295" priority="108" operator="equal">
      <formula>"BAJA 2:2"</formula>
    </cfRule>
  </conditionalFormatting>
  <conditionalFormatting sqref="M10 M15">
    <cfRule type="cellIs" dxfId="3294" priority="109" operator="equal">
      <formula>"BAJA 1:2"</formula>
    </cfRule>
  </conditionalFormatting>
  <conditionalFormatting sqref="M10 M15">
    <cfRule type="cellIs" dxfId="3293" priority="110" operator="equal">
      <formula>"BAJA 3:1"</formula>
    </cfRule>
  </conditionalFormatting>
  <conditionalFormatting sqref="M10 M15">
    <cfRule type="cellIs" dxfId="3292" priority="111" operator="equal">
      <formula>"BAJA 2:1"</formula>
    </cfRule>
  </conditionalFormatting>
  <conditionalFormatting sqref="M10 M15">
    <cfRule type="cellIs" dxfId="3291" priority="112" operator="equal">
      <formula>"BAJA 1:1"</formula>
    </cfRule>
  </conditionalFormatting>
  <conditionalFormatting sqref="AV8 AV10 AV15">
    <cfRule type="cellIs" dxfId="3290" priority="113" operator="equal">
      <formula>"RARA VEZ"</formula>
    </cfRule>
  </conditionalFormatting>
  <conditionalFormatting sqref="AV8 AV10 AV15">
    <cfRule type="cellIs" dxfId="3289" priority="114" operator="equal">
      <formula>"IMPROBABLE"</formula>
    </cfRule>
  </conditionalFormatting>
  <conditionalFormatting sqref="AV8 AV10 AV15">
    <cfRule type="cellIs" dxfId="3288" priority="115" operator="equal">
      <formula>"POSIBLE"</formula>
    </cfRule>
  </conditionalFormatting>
  <conditionalFormatting sqref="AV8 AV10 AV15">
    <cfRule type="cellIs" dxfId="3287" priority="116" operator="equal">
      <formula>"PROBABLE"</formula>
    </cfRule>
  </conditionalFormatting>
  <conditionalFormatting sqref="AV8 AV10 AV15">
    <cfRule type="cellIs" dxfId="3286" priority="117" operator="equal">
      <formula>"CASI SEGURO"</formula>
    </cfRule>
  </conditionalFormatting>
  <conditionalFormatting sqref="AY8 AY10 AY15">
    <cfRule type="containsText" dxfId="3285" priority="118" stopIfTrue="1" operator="containsText" text="ALTA">
      <formula>NOT(ISERROR(SEARCH(("ALTA"),(AY8))))</formula>
    </cfRule>
  </conditionalFormatting>
  <conditionalFormatting sqref="AY8 AY10 AY15">
    <cfRule type="containsText" dxfId="3284" priority="119" stopIfTrue="1" operator="containsText" text="MEDIA">
      <formula>NOT(ISERROR(SEARCH(("MEDIA"),(AY8))))</formula>
    </cfRule>
  </conditionalFormatting>
  <conditionalFormatting sqref="AY8 AY10 AY15">
    <cfRule type="containsText" dxfId="3283" priority="120" stopIfTrue="1" operator="containsText" text="BAJA">
      <formula>NOT(ISERROR(SEARCH(("BAJA"),(AY8))))</formula>
    </cfRule>
  </conditionalFormatting>
  <conditionalFormatting sqref="AY8 AY10 AY15">
    <cfRule type="containsText" dxfId="3282" priority="121" stopIfTrue="1" operator="containsText" text="ALTO">
      <formula>NOT(ISERROR(SEARCH(("ALTO"),(AY8))))</formula>
    </cfRule>
  </conditionalFormatting>
  <conditionalFormatting sqref="AY8 AY10 AY15">
    <cfRule type="containsText" dxfId="3281" priority="122" stopIfTrue="1" operator="containsText" text="ALTO">
      <formula>NOT(ISERROR(SEARCH(("ALTO"),(AY8))))</formula>
    </cfRule>
  </conditionalFormatting>
  <conditionalFormatting sqref="AY8 AY10 AY15">
    <cfRule type="containsText" dxfId="3280" priority="123" stopIfTrue="1" operator="containsText" text="MEDIO">
      <formula>NOT(ISERROR(SEARCH(("MEDIO"),(AY8))))</formula>
    </cfRule>
  </conditionalFormatting>
  <conditionalFormatting sqref="AY8 AY10 AY15">
    <cfRule type="containsText" dxfId="3279" priority="124" stopIfTrue="1" operator="containsText" text="MEDIO">
      <formula>NOT(ISERROR(SEARCH(("MEDIO"),(AY8))))</formula>
    </cfRule>
  </conditionalFormatting>
  <conditionalFormatting sqref="AY8 AY10 AY15">
    <cfRule type="containsText" dxfId="3278" priority="125" stopIfTrue="1" operator="containsText" text="BAJO">
      <formula>NOT(ISERROR(SEARCH(("BAJO"),(AY8))))</formula>
    </cfRule>
  </conditionalFormatting>
  <conditionalFormatting sqref="AY8 AY10 AY15">
    <cfRule type="cellIs" dxfId="3277" priority="126" operator="equal">
      <formula>"INSIGNIFICANTE"</formula>
    </cfRule>
  </conditionalFormatting>
  <conditionalFormatting sqref="AY8 AY10 AY15">
    <cfRule type="cellIs" dxfId="3276" priority="127" operator="equal">
      <formula>"MENOR"</formula>
    </cfRule>
  </conditionalFormatting>
  <conditionalFormatting sqref="AY8 AY10 AY15">
    <cfRule type="cellIs" dxfId="3275" priority="128" operator="equal">
      <formula>"MODERADO"</formula>
    </cfRule>
  </conditionalFormatting>
  <conditionalFormatting sqref="AY8 AY10 AY15">
    <cfRule type="cellIs" dxfId="3274" priority="129" operator="equal">
      <formula>"MAYOR"</formula>
    </cfRule>
  </conditionalFormatting>
  <conditionalFormatting sqref="AY8 AY10 AY15">
    <cfRule type="cellIs" dxfId="3273" priority="130" operator="equal">
      <formula>"CATASTRÓFICO"</formula>
    </cfRule>
  </conditionalFormatting>
  <conditionalFormatting sqref="BA8 BA10 BA15">
    <cfRule type="cellIs" dxfId="3272" priority="131" operator="equal">
      <formula>"EXTREMA 5:5"</formula>
    </cfRule>
  </conditionalFormatting>
  <conditionalFormatting sqref="BA8 BA10 BA15">
    <cfRule type="cellIs" dxfId="3271" priority="132" operator="equal">
      <formula>"EXTREMA 4:5"</formula>
    </cfRule>
  </conditionalFormatting>
  <conditionalFormatting sqref="BA8 BA10 BA15">
    <cfRule type="cellIs" dxfId="3270" priority="133" operator="equal">
      <formula>"EXTREMA 3:5"</formula>
    </cfRule>
  </conditionalFormatting>
  <conditionalFormatting sqref="BA8 BA10 BA15">
    <cfRule type="cellIs" dxfId="3269" priority="134" operator="equal">
      <formula>"EXTREMA 2:5"</formula>
    </cfRule>
  </conditionalFormatting>
  <conditionalFormatting sqref="BA8 BA10 BA15">
    <cfRule type="cellIs" dxfId="3268" priority="135" operator="equal">
      <formula>"EXTREMA 5:4"</formula>
    </cfRule>
  </conditionalFormatting>
  <conditionalFormatting sqref="BA8 BA10 BA15">
    <cfRule type="cellIs" dxfId="3267" priority="136" operator="equal">
      <formula>"EXTREMA 4:4"</formula>
    </cfRule>
  </conditionalFormatting>
  <conditionalFormatting sqref="BA8 BA10 BA15">
    <cfRule type="cellIs" dxfId="3266" priority="137" operator="equal">
      <formula>"EXTREMA 3:4"</formula>
    </cfRule>
  </conditionalFormatting>
  <conditionalFormatting sqref="BA8 BA10 BA15">
    <cfRule type="cellIs" dxfId="3265" priority="138" operator="equal">
      <formula>"EXTREMA 5:3"</formula>
    </cfRule>
  </conditionalFormatting>
  <conditionalFormatting sqref="BA8 BA10 BA15">
    <cfRule type="cellIs" dxfId="3264" priority="139" operator="equal">
      <formula>"ALTA 1:5"</formula>
    </cfRule>
  </conditionalFormatting>
  <conditionalFormatting sqref="BA8 BA10 BA15">
    <cfRule type="cellIs" dxfId="3263" priority="140" operator="equal">
      <formula>"ALTA 2:4"</formula>
    </cfRule>
  </conditionalFormatting>
  <conditionalFormatting sqref="BA8 BA10 BA15">
    <cfRule type="cellIs" dxfId="3262" priority="141" operator="equal">
      <formula>"ALTA 1:4"</formula>
    </cfRule>
  </conditionalFormatting>
  <conditionalFormatting sqref="BA8 BA10 BA15">
    <cfRule type="cellIs" dxfId="3261" priority="142" operator="equal">
      <formula>"ALTA 4:3"</formula>
    </cfRule>
  </conditionalFormatting>
  <conditionalFormatting sqref="BA8 BA10 BA15">
    <cfRule type="cellIs" dxfId="3260" priority="143" operator="equal">
      <formula>"ALTA 3:3"</formula>
    </cfRule>
  </conditionalFormatting>
  <conditionalFormatting sqref="BA8 BA10 BA15">
    <cfRule type="cellIs" dxfId="3259" priority="144" operator="equal">
      <formula>"ALTA 5:2"</formula>
    </cfRule>
  </conditionalFormatting>
  <conditionalFormatting sqref="BA8 BA10 BA15">
    <cfRule type="cellIs" dxfId="3258" priority="145" operator="equal">
      <formula>"ALTA 4:2"</formula>
    </cfRule>
  </conditionalFormatting>
  <conditionalFormatting sqref="BA8 BA10 BA15">
    <cfRule type="cellIs" dxfId="3257" priority="146" operator="equal">
      <formula>"ALTA 5:1"</formula>
    </cfRule>
  </conditionalFormatting>
  <conditionalFormatting sqref="BA8 BA10 BA15">
    <cfRule type="cellIs" dxfId="3256" priority="147" operator="equal">
      <formula>"MODERADA 2:3"</formula>
    </cfRule>
  </conditionalFormatting>
  <conditionalFormatting sqref="BA8 BA10 BA15">
    <cfRule type="cellIs" dxfId="3255" priority="148" operator="equal">
      <formula>"MODERADA 1:3"</formula>
    </cfRule>
  </conditionalFormatting>
  <conditionalFormatting sqref="BA8 BA10 BA15">
    <cfRule type="cellIs" dxfId="3254" priority="149" operator="equal">
      <formula>"MODERADA 3:2"</formula>
    </cfRule>
  </conditionalFormatting>
  <conditionalFormatting sqref="BA8 BA10 BA15">
    <cfRule type="cellIs" dxfId="3253" priority="150" operator="equal">
      <formula>"MODERADA 4:1"</formula>
    </cfRule>
  </conditionalFormatting>
  <conditionalFormatting sqref="BA8 BA10 BA15">
    <cfRule type="cellIs" dxfId="3252" priority="151" operator="equal">
      <formula>"BAJA 2:2"</formula>
    </cfRule>
  </conditionalFormatting>
  <conditionalFormatting sqref="BA8 BA10 BA15">
    <cfRule type="cellIs" dxfId="3251" priority="152" operator="equal">
      <formula>"BAJA 1:2"</formula>
    </cfRule>
  </conditionalFormatting>
  <conditionalFormatting sqref="BA8 BA10 BA15">
    <cfRule type="cellIs" dxfId="3250" priority="153" operator="equal">
      <formula>"BAJA 3:1"</formula>
    </cfRule>
  </conditionalFormatting>
  <conditionalFormatting sqref="BA8 BA10 BA15">
    <cfRule type="cellIs" dxfId="3249" priority="154" operator="equal">
      <formula>"BAJA 2:1"</formula>
    </cfRule>
  </conditionalFormatting>
  <conditionalFormatting sqref="BA8 BA10 BA15">
    <cfRule type="cellIs" dxfId="3248" priority="155" operator="equal">
      <formula>"BAJA 1:1"</formula>
    </cfRule>
  </conditionalFormatting>
  <conditionalFormatting sqref="AZ8 AZ10 AZ15">
    <cfRule type="containsText" dxfId="3247" priority="156" stopIfTrue="1" operator="containsText" text="ALTA">
      <formula>NOT(ISERROR(SEARCH(("ALTA"),(AZ8))))</formula>
    </cfRule>
  </conditionalFormatting>
  <conditionalFormatting sqref="AZ8 AZ10 AZ15">
    <cfRule type="containsText" dxfId="3246" priority="157" stopIfTrue="1" operator="containsText" text="MEDIA">
      <formula>NOT(ISERROR(SEARCH(("MEDIA"),(AZ8))))</formula>
    </cfRule>
  </conditionalFormatting>
  <conditionalFormatting sqref="AZ8 AZ10 AZ15">
    <cfRule type="containsText" dxfId="3245" priority="158" stopIfTrue="1" operator="containsText" text="BAJA">
      <formula>NOT(ISERROR(SEARCH(("BAJA"),(AZ8))))</formula>
    </cfRule>
  </conditionalFormatting>
  <conditionalFormatting sqref="AZ8 AZ10 AZ15">
    <cfRule type="containsText" dxfId="3244" priority="159" stopIfTrue="1" operator="containsText" text="ALTO">
      <formula>NOT(ISERROR(SEARCH(("ALTO"),(AZ8))))</formula>
    </cfRule>
  </conditionalFormatting>
  <conditionalFormatting sqref="AZ8 AZ10 AZ15">
    <cfRule type="containsText" dxfId="3243" priority="160" stopIfTrue="1" operator="containsText" text="ALTO">
      <formula>NOT(ISERROR(SEARCH(("ALTO"),(AZ8))))</formula>
    </cfRule>
  </conditionalFormatting>
  <conditionalFormatting sqref="AZ8 AZ10 AZ15">
    <cfRule type="containsText" dxfId="3242" priority="161" stopIfTrue="1" operator="containsText" text="MEDIO">
      <formula>NOT(ISERROR(SEARCH(("MEDIO"),(AZ8))))</formula>
    </cfRule>
  </conditionalFormatting>
  <conditionalFormatting sqref="AZ8 AZ10 AZ15">
    <cfRule type="containsText" dxfId="3241" priority="162" stopIfTrue="1" operator="containsText" text="MEDIO">
      <formula>NOT(ISERROR(SEARCH(("MEDIO"),(AZ8))))</formula>
    </cfRule>
  </conditionalFormatting>
  <conditionalFormatting sqref="AZ8 AZ10 AZ15">
    <cfRule type="containsText" dxfId="3240" priority="163" stopIfTrue="1" operator="containsText" text="BAJO">
      <formula>NOT(ISERROR(SEARCH(("BAJO"),(AZ8))))</formula>
    </cfRule>
  </conditionalFormatting>
  <conditionalFormatting sqref="AZ8 AZ10 AZ15">
    <cfRule type="cellIs" dxfId="3239" priority="164" operator="equal">
      <formula>"INSIGNIFICANTE"</formula>
    </cfRule>
  </conditionalFormatting>
  <conditionalFormatting sqref="AZ8 AZ10 AZ15">
    <cfRule type="cellIs" dxfId="3238" priority="165" operator="equal">
      <formula>"MENOR"</formula>
    </cfRule>
  </conditionalFormatting>
  <conditionalFormatting sqref="AZ8 AZ10 AZ15">
    <cfRule type="cellIs" dxfId="3237" priority="166" operator="equal">
      <formula>"MODERADO"</formula>
    </cfRule>
  </conditionalFormatting>
  <conditionalFormatting sqref="AZ8 AZ10 AZ15">
    <cfRule type="cellIs" dxfId="3236" priority="167" operator="equal">
      <formula>"MAYOR"</formula>
    </cfRule>
  </conditionalFormatting>
  <conditionalFormatting sqref="AZ8 AZ10 AZ15">
    <cfRule type="cellIs" dxfId="3235" priority="168" operator="equal">
      <formula>"CATASTRÓFICO"</formula>
    </cfRule>
  </conditionalFormatting>
  <dataValidations count="16">
    <dataValidation type="list" allowBlank="1" showErrorMessage="1" sqref="S10">
      <formula1>$S$17:$S$20</formula1>
    </dataValidation>
    <dataValidation type="list" allowBlank="1" showErrorMessage="1" sqref="AI8:AI10 AI15:AI16">
      <formula1>$AI$90:$AI$91</formula1>
    </dataValidation>
    <dataValidation type="list" allowBlank="1" showInputMessage="1" showErrorMessage="1" prompt="CALIFIQUE - 1 - Insignificante_x000a_2 - Menor_x000a_3 - Moderado_x000a_4 - Mayor_x000a_5 - Catastrófico" sqref="J8 AX8 J10 AX10 J15 AX15">
      <formula1>$AI$20:$AI$24</formula1>
    </dataValidation>
    <dataValidation type="list" allowBlank="1" showErrorMessage="1" sqref="AQ8:AS8 AQ9:AR9 AQ10:AS10 AQ15:AS15 AQ16:AR16">
      <formula1>$AQ$90:$AQ$92</formula1>
    </dataValidation>
    <dataValidation type="list" allowBlank="1" showErrorMessage="1" sqref="AG8:AG10 AG15:AG16">
      <formula1>$AG$90:$AG$92</formula1>
    </dataValidation>
    <dataValidation type="list" allowBlank="1" showErrorMessage="1" sqref="AK8:AK10 AK15:AK16">
      <formula1>$AK$90:$AK$91</formula1>
    </dataValidation>
    <dataValidation type="list" allowBlank="1" showInputMessage="1" showErrorMessage="1" prompt="Seleccione el tipo de riesgo de acuerdo a la lista desplegable" sqref="G15">
      <formula1>$AH$20:$AH$29</formula1>
    </dataValidation>
    <dataValidation type="list" allowBlank="1" showErrorMessage="1" sqref="AT8 AW8 AT10 AW10 AT15 AW15">
      <formula1>$AT$90:$AT$92</formula1>
    </dataValidation>
    <dataValidation type="list" allowBlank="1" showErrorMessage="1" sqref="AA8:AA10 AA15:AA16">
      <formula1>$AA$90:$AA$91</formula1>
    </dataValidation>
    <dataValidation type="list" allowBlank="1" showErrorMessage="1" sqref="AE8:AE10 AE15:AE16">
      <formula1>$AE$90:$AE$91</formula1>
    </dataValidation>
    <dataValidation type="list" allowBlank="1" showErrorMessage="1" sqref="S8 S15">
      <formula1>$S$22:$S$25</formula1>
    </dataValidation>
    <dataValidation type="list" allowBlank="1" showErrorMessage="1" sqref="AC8:AC10 AC15:AC16">
      <formula1>$AC$90:$AC$91</formula1>
    </dataValidation>
    <dataValidation type="list" allowBlank="1" showInputMessage="1" showErrorMessage="1" prompt="Seleccione el tipo de riesgo de acuerdo a la lista desplegable" sqref="G8 G10">
      <formula1>$AH$17:$AH$24</formula1>
    </dataValidation>
    <dataValidation type="list" allowBlank="1" showInputMessage="1" prompt="CALIFIQUE - 1 - Rara vez_x000a_2 - Improbable_x000a_3 - Posible_x000a_4 - Probable_x000a_5 - Casi Seguro_x000a_" sqref="H8 AU8 AU10 H15 AU15">
      <formula1>$AI$20:$AI$24</formula1>
    </dataValidation>
    <dataValidation type="list" allowBlank="1" showErrorMessage="1" sqref="AM8:AM10 AM15:AM16">
      <formula1>$AM$90:$AM$92</formula1>
    </dataValidation>
    <dataValidation type="list" allowBlank="1" showInputMessage="1" prompt="CALIFIQUE - 1 - Rara vez_x000a_2 - Improbable_x000a_3 - Posible_x000a_4 - Probable_x000a_5 - Casi Seguro_x000a_" sqref="H10">
      <formula1>$AI$17:$AI$19</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A1000"/>
  <sheetViews>
    <sheetView topLeftCell="BM7" zoomScale="55" zoomScaleNormal="55" workbookViewId="0">
      <pane ySplit="1" topLeftCell="A8" activePane="bottomLeft" state="frozen"/>
      <selection activeCell="A6" sqref="A6:A20"/>
      <selection pane="bottomLeft" activeCell="A5" sqref="A5:A20"/>
    </sheetView>
  </sheetViews>
  <sheetFormatPr baseColWidth="10" defaultColWidth="11.21875" defaultRowHeight="15" customHeight="1"/>
  <cols>
    <col min="1" max="1" width="17" customWidth="1"/>
    <col min="2" max="2" width="35.21875" customWidth="1"/>
    <col min="3" max="3" width="22.21875" customWidth="1"/>
    <col min="4" max="4" width="38.21875" customWidth="1"/>
    <col min="5" max="5" width="22.77734375" customWidth="1"/>
    <col min="6" max="6" width="36.44140625" customWidth="1"/>
    <col min="7" max="7" width="19.44140625" customWidth="1"/>
    <col min="8" max="9" width="17.44140625" customWidth="1"/>
    <col min="10" max="10" width="11.5546875" customWidth="1"/>
    <col min="11" max="11" width="15.6640625" customWidth="1"/>
    <col min="12" max="12" width="15" customWidth="1"/>
    <col min="13" max="13" width="15.44140625" customWidth="1"/>
    <col min="14" max="18" width="11.5546875" customWidth="1"/>
    <col min="19" max="20" width="29.44140625" customWidth="1"/>
    <col min="21" max="21" width="15.5546875" customWidth="1"/>
    <col min="22" max="22" width="9.44140625" customWidth="1"/>
    <col min="23" max="23" width="18.88671875" customWidth="1"/>
    <col min="24" max="24" width="11.21875" customWidth="1"/>
    <col min="25" max="25" width="15.441406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2.5546875" customWidth="1"/>
    <col min="54" max="54" width="10.44140625" customWidth="1"/>
    <col min="55" max="55" width="10.88671875" customWidth="1"/>
    <col min="56" max="58" width="13.109375" customWidth="1"/>
    <col min="59" max="59" width="28.44140625" customWidth="1"/>
    <col min="60" max="62" width="11.5546875" customWidth="1"/>
    <col min="63" max="63" width="21.5546875" customWidth="1"/>
    <col min="64" max="64" width="28.21875" customWidth="1"/>
    <col min="65" max="65" width="10.5546875" customWidth="1"/>
    <col min="66" max="66" width="11.6640625" customWidth="1"/>
    <col min="67" max="68" width="10.5546875" customWidth="1"/>
    <col min="69" max="69" width="15.88671875" customWidth="1"/>
    <col min="70" max="70" width="44.21875" customWidth="1"/>
    <col min="71" max="71" width="24.109375" customWidth="1"/>
    <col min="72" max="72" width="24.88671875" customWidth="1"/>
    <col min="73" max="73" width="65.6640625" customWidth="1"/>
    <col min="74" max="74" width="16.33203125" customWidth="1"/>
    <col min="75" max="75" width="54.21875" customWidth="1"/>
    <col min="76" max="76" width="34" style="140" customWidth="1"/>
    <col min="77" max="79" width="11.5546875" customWidth="1"/>
  </cols>
  <sheetData>
    <row r="1" spans="1:79" ht="27.75" customHeight="1">
      <c r="A1" s="532"/>
      <c r="B1" s="533" t="s">
        <v>0</v>
      </c>
      <c r="C1" s="505"/>
      <c r="D1" s="505"/>
      <c r="E1" s="505"/>
      <c r="F1" s="505"/>
      <c r="G1" s="505"/>
      <c r="H1" s="506"/>
      <c r="I1" s="11"/>
      <c r="J1" s="11"/>
      <c r="K1" s="11"/>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1"/>
      <c r="BA1" s="9"/>
      <c r="BB1" s="9"/>
      <c r="BC1" s="9"/>
      <c r="BD1" s="9"/>
      <c r="BE1" s="9"/>
      <c r="BF1" s="9"/>
      <c r="BG1" s="9"/>
      <c r="BH1" s="9"/>
      <c r="BI1" s="9"/>
      <c r="BJ1" s="9"/>
      <c r="BK1" s="9"/>
      <c r="BL1" s="9"/>
      <c r="BM1" s="9"/>
      <c r="BN1" s="9"/>
      <c r="BO1" s="9"/>
      <c r="BP1" s="9"/>
      <c r="BQ1" s="9"/>
      <c r="BR1" s="9"/>
      <c r="BS1" s="9"/>
      <c r="BT1" s="9"/>
      <c r="BU1" s="9"/>
      <c r="BV1" s="9"/>
      <c r="BW1" s="9"/>
      <c r="BX1" s="9"/>
      <c r="BY1" s="9"/>
      <c r="BZ1" s="9"/>
      <c r="CA1" s="9"/>
    </row>
    <row r="2" spans="1:79" ht="27.75" customHeight="1">
      <c r="A2" s="512"/>
      <c r="B2" s="534" t="s">
        <v>189</v>
      </c>
      <c r="C2" s="505"/>
      <c r="D2" s="505"/>
      <c r="E2" s="505"/>
      <c r="F2" s="505"/>
      <c r="G2" s="505"/>
      <c r="H2" s="506"/>
      <c r="I2" s="11"/>
      <c r="J2" s="11"/>
      <c r="K2" s="11"/>
      <c r="L2" s="11"/>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11"/>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ht="27.75" customHeight="1">
      <c r="A3" s="513"/>
      <c r="B3" s="533" t="s">
        <v>2</v>
      </c>
      <c r="C3" s="505"/>
      <c r="D3" s="505"/>
      <c r="E3" s="505"/>
      <c r="F3" s="505"/>
      <c r="G3" s="505"/>
      <c r="H3" s="506"/>
      <c r="I3" s="11"/>
      <c r="J3" s="11"/>
      <c r="K3" s="11"/>
      <c r="L3" s="11"/>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11"/>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ht="18.75" customHeight="1">
      <c r="A4" s="9"/>
      <c r="B4" s="9"/>
      <c r="C4" s="9"/>
      <c r="D4" s="9"/>
      <c r="E4" s="12"/>
      <c r="F4" s="12"/>
      <c r="G4" s="13"/>
      <c r="H4" s="11"/>
      <c r="I4" s="11"/>
      <c r="J4" s="11"/>
      <c r="K4" s="11"/>
      <c r="L4" s="11"/>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11"/>
      <c r="BA4" s="9"/>
      <c r="BB4" s="9"/>
      <c r="BC4" s="9"/>
      <c r="BD4" s="9"/>
      <c r="BE4" s="9"/>
      <c r="BF4" s="9"/>
      <c r="BG4" s="9"/>
      <c r="BH4" s="9"/>
      <c r="BI4" s="9"/>
      <c r="BJ4" s="9"/>
      <c r="BK4" s="9"/>
      <c r="BL4" s="9"/>
      <c r="BM4" s="9"/>
      <c r="BN4" s="9"/>
      <c r="BO4" s="9"/>
      <c r="BP4" s="9"/>
      <c r="BQ4" s="9"/>
      <c r="BR4" s="9"/>
      <c r="BS4" s="9"/>
      <c r="BT4" s="9"/>
      <c r="BU4" s="9"/>
      <c r="BV4" s="9"/>
      <c r="BW4" s="9"/>
      <c r="BX4" s="9"/>
      <c r="BY4" s="9"/>
      <c r="BZ4" s="9"/>
      <c r="CA4" s="9"/>
    </row>
    <row r="5" spans="1:79" ht="15" customHeight="1">
      <c r="A5" s="535" t="s">
        <v>190</v>
      </c>
      <c r="B5" s="535" t="s">
        <v>191</v>
      </c>
      <c r="C5" s="535" t="s">
        <v>192</v>
      </c>
      <c r="D5" s="540" t="s">
        <v>193</v>
      </c>
      <c r="E5" s="505"/>
      <c r="F5" s="505"/>
      <c r="G5" s="505"/>
      <c r="H5" s="505"/>
      <c r="I5" s="505"/>
      <c r="J5" s="505"/>
      <c r="K5" s="505"/>
      <c r="L5" s="505"/>
      <c r="M5" s="506"/>
      <c r="N5" s="14"/>
      <c r="O5" s="14"/>
      <c r="P5" s="14"/>
      <c r="Q5" s="14"/>
      <c r="R5" s="14"/>
      <c r="S5" s="522"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39" t="s">
        <v>196</v>
      </c>
      <c r="AU5" s="525"/>
      <c r="AV5" s="525"/>
      <c r="AW5" s="525"/>
      <c r="AX5" s="525"/>
      <c r="AY5" s="525"/>
      <c r="AZ5" s="525"/>
      <c r="BA5" s="518"/>
      <c r="BB5" s="14"/>
      <c r="BC5" s="14"/>
      <c r="BD5" s="14"/>
      <c r="BE5" s="14"/>
      <c r="BF5" s="14"/>
      <c r="BG5" s="604" t="s">
        <v>197</v>
      </c>
      <c r="BH5" s="525"/>
      <c r="BI5" s="525"/>
      <c r="BJ5" s="525"/>
      <c r="BK5" s="518"/>
      <c r="BL5" s="527" t="s">
        <v>198</v>
      </c>
      <c r="BM5" s="525"/>
      <c r="BN5" s="525"/>
      <c r="BO5" s="525"/>
      <c r="BP5" s="525"/>
      <c r="BQ5" s="518"/>
      <c r="BR5" s="528" t="s">
        <v>199</v>
      </c>
      <c r="BS5" s="525"/>
      <c r="BT5" s="518"/>
      <c r="BU5" s="611" t="s">
        <v>200</v>
      </c>
      <c r="BV5" s="612"/>
      <c r="BW5" s="612"/>
      <c r="BX5" s="613"/>
      <c r="BY5" s="528" t="s">
        <v>201</v>
      </c>
      <c r="BZ5" s="525"/>
      <c r="CA5" s="518"/>
    </row>
    <row r="6" spans="1:79" ht="15" customHeight="1">
      <c r="A6" s="512"/>
      <c r="B6" s="512"/>
      <c r="C6" s="512"/>
      <c r="D6" s="522" t="s">
        <v>202</v>
      </c>
      <c r="E6" s="522" t="s">
        <v>203</v>
      </c>
      <c r="F6" s="522" t="s">
        <v>204</v>
      </c>
      <c r="G6" s="536" t="s">
        <v>205</v>
      </c>
      <c r="H6" s="537" t="s">
        <v>206</v>
      </c>
      <c r="I6" s="518"/>
      <c r="J6" s="537" t="s">
        <v>207</v>
      </c>
      <c r="K6" s="518"/>
      <c r="L6" s="15"/>
      <c r="M6" s="522" t="s">
        <v>208</v>
      </c>
      <c r="N6" s="14"/>
      <c r="O6" s="14"/>
      <c r="P6" s="14"/>
      <c r="Q6" s="14"/>
      <c r="R6" s="14"/>
      <c r="S6" s="512"/>
      <c r="T6" s="538" t="s">
        <v>209</v>
      </c>
      <c r="U6" s="505"/>
      <c r="V6" s="505"/>
      <c r="W6" s="505"/>
      <c r="X6" s="505"/>
      <c r="Y6" s="505"/>
      <c r="Z6" s="506"/>
      <c r="AA6" s="529" t="s">
        <v>210</v>
      </c>
      <c r="AB6" s="505"/>
      <c r="AC6" s="505"/>
      <c r="AD6" s="505"/>
      <c r="AE6" s="505"/>
      <c r="AF6" s="505"/>
      <c r="AG6" s="505"/>
      <c r="AH6" s="505"/>
      <c r="AI6" s="505"/>
      <c r="AJ6" s="505"/>
      <c r="AK6" s="505"/>
      <c r="AL6" s="505"/>
      <c r="AM6" s="505"/>
      <c r="AN6" s="505"/>
      <c r="AO6" s="505"/>
      <c r="AP6" s="506"/>
      <c r="AQ6" s="530" t="s">
        <v>211</v>
      </c>
      <c r="AR6" s="530" t="s">
        <v>212</v>
      </c>
      <c r="AS6" s="530"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614"/>
      <c r="BV6" s="615"/>
      <c r="BW6" s="615"/>
      <c r="BX6" s="616"/>
      <c r="BY6" s="520"/>
      <c r="BZ6" s="526"/>
      <c r="CA6" s="516"/>
    </row>
    <row r="7" spans="1:79" ht="109.5" customHeight="1">
      <c r="A7" s="513"/>
      <c r="B7" s="513"/>
      <c r="C7" s="513"/>
      <c r="D7" s="513"/>
      <c r="E7" s="513"/>
      <c r="F7" s="513"/>
      <c r="G7" s="513"/>
      <c r="H7" s="520"/>
      <c r="I7" s="516"/>
      <c r="J7" s="520"/>
      <c r="K7" s="516"/>
      <c r="L7" s="15"/>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17" t="s">
        <v>226</v>
      </c>
      <c r="AB7" s="18" t="s">
        <v>227</v>
      </c>
      <c r="AC7" s="17" t="s">
        <v>228</v>
      </c>
      <c r="AD7" s="18" t="s">
        <v>227</v>
      </c>
      <c r="AE7" s="17" t="s">
        <v>229</v>
      </c>
      <c r="AF7" s="18" t="s">
        <v>227</v>
      </c>
      <c r="AG7" s="17" t="s">
        <v>230</v>
      </c>
      <c r="AH7" s="18" t="s">
        <v>227</v>
      </c>
      <c r="AI7" s="17" t="s">
        <v>231</v>
      </c>
      <c r="AJ7" s="18" t="s">
        <v>227</v>
      </c>
      <c r="AK7" s="18" t="s">
        <v>232</v>
      </c>
      <c r="AL7" s="18" t="s">
        <v>227</v>
      </c>
      <c r="AM7" s="18" t="s">
        <v>233</v>
      </c>
      <c r="AN7" s="18" t="s">
        <v>227</v>
      </c>
      <c r="AO7" s="19" t="s">
        <v>234</v>
      </c>
      <c r="AP7" s="17" t="s">
        <v>235</v>
      </c>
      <c r="AQ7" s="513"/>
      <c r="AR7" s="513"/>
      <c r="AS7" s="513"/>
      <c r="AT7" s="20" t="s">
        <v>236</v>
      </c>
      <c r="AU7" s="531" t="s">
        <v>206</v>
      </c>
      <c r="AV7" s="506"/>
      <c r="AW7" s="20" t="s">
        <v>237</v>
      </c>
      <c r="AX7" s="531" t="s">
        <v>207</v>
      </c>
      <c r="AY7" s="506"/>
      <c r="AZ7" s="15"/>
      <c r="BA7" s="20" t="s">
        <v>238</v>
      </c>
      <c r="BB7" s="14" t="s">
        <v>214</v>
      </c>
      <c r="BC7" s="14" t="s">
        <v>215</v>
      </c>
      <c r="BD7" s="14" t="s">
        <v>216</v>
      </c>
      <c r="BE7" s="14" t="s">
        <v>217</v>
      </c>
      <c r="BF7" s="14" t="s">
        <v>218</v>
      </c>
      <c r="BG7" s="47" t="s">
        <v>239</v>
      </c>
      <c r="BH7" s="47" t="s">
        <v>240</v>
      </c>
      <c r="BI7" s="47" t="s">
        <v>241</v>
      </c>
      <c r="BJ7" s="47" t="s">
        <v>242</v>
      </c>
      <c r="BK7" s="47" t="s">
        <v>243</v>
      </c>
      <c r="BL7" s="22" t="s">
        <v>244</v>
      </c>
      <c r="BM7" s="22" t="s">
        <v>245</v>
      </c>
      <c r="BN7" s="22" t="s">
        <v>240</v>
      </c>
      <c r="BO7" s="22" t="s">
        <v>246</v>
      </c>
      <c r="BP7" s="22" t="s">
        <v>247</v>
      </c>
      <c r="BQ7" s="22" t="s">
        <v>248</v>
      </c>
      <c r="BR7" s="23" t="s">
        <v>249</v>
      </c>
      <c r="BS7" s="23" t="s">
        <v>250</v>
      </c>
      <c r="BT7" s="23" t="s">
        <v>251</v>
      </c>
      <c r="BU7" s="77" t="s">
        <v>249</v>
      </c>
      <c r="BV7" s="77" t="s">
        <v>250</v>
      </c>
      <c r="BW7" s="77" t="s">
        <v>251</v>
      </c>
      <c r="BX7" s="77" t="s">
        <v>1697</v>
      </c>
      <c r="BY7" s="23" t="s">
        <v>249</v>
      </c>
      <c r="BZ7" s="23" t="s">
        <v>250</v>
      </c>
      <c r="CA7" s="23" t="s">
        <v>251</v>
      </c>
    </row>
    <row r="8" spans="1:79" ht="116.25" customHeight="1">
      <c r="A8" s="532" t="s">
        <v>86</v>
      </c>
      <c r="B8" s="532" t="s">
        <v>789</v>
      </c>
      <c r="C8" s="532" t="s">
        <v>790</v>
      </c>
      <c r="D8" s="532" t="s">
        <v>791</v>
      </c>
      <c r="E8" s="532" t="s">
        <v>792</v>
      </c>
      <c r="F8" s="532" t="s">
        <v>793</v>
      </c>
      <c r="G8" s="532" t="s">
        <v>319</v>
      </c>
      <c r="H8" s="532">
        <v>3</v>
      </c>
      <c r="I8" s="542" t="str">
        <f>IF(H8=5,"CASI SEGURO",IF(H8=4,"PROBABLE",IF(H8=3,"POSIBLE",IF(H8=2,"IMPROBABLE","RARA VEZ"))))</f>
        <v>POSIBLE</v>
      </c>
      <c r="J8" s="532">
        <v>3</v>
      </c>
      <c r="K8" s="542" t="str">
        <f>IF(J8=1,"INSIGNIFICANTE",IF(J8=2,"MENOR",IF(J8=3,"MODERADO",IF(J8=4,"MAYOR","CATASTRÓFICO"))))</f>
        <v>MODERADO</v>
      </c>
      <c r="L8" s="542">
        <f>IF(J8=2,H8+20,IF(J8=3,H8+30,IF(J8=4,H8+40,IF(J8=5,H8+50,H8+10))))</f>
        <v>33</v>
      </c>
      <c r="M8" s="543" t="str">
        <f>IF(J8=1,$N$8,IF(J8=2,$O$8,IF(J8=3,$P$8,IF(J8=4,$Q$8,$R$8))))</f>
        <v>ALTA 3:3</v>
      </c>
      <c r="N8" s="532" t="str">
        <f>IF($L8=11,"BAJA 1:1",IF($L8=12,"BAJA 2:1",IF($L8=13,"BAJA 3:1",IF($L8=14,"MODERADA 4:1","ALTA 5:1"))))</f>
        <v>ALTA 5:1</v>
      </c>
      <c r="O8" s="532" t="str">
        <f>IF($L8=21,"BAJA 1:2",IF($L8=22,"BAJA 2:2",IF($L8=23,"MODERADA 3:2",IF($L8=24,"ALTA 4:2","ALTA 5:2"))))</f>
        <v>ALTA 5:2</v>
      </c>
      <c r="P8" s="532" t="str">
        <f>IF($L8=31,"MODERADA 1:3",IF($L8=32,"MODERADA 2:3",IF($L8=33,"ALTA 3:3",IF($L8=34,"ALTA 4:3","EXTREMA 5:3"))))</f>
        <v>ALTA 3:3</v>
      </c>
      <c r="Q8" s="532" t="str">
        <f>IF($L8=41,"ALTA 1:4",IF($L8=42,"ALTA 2:4",IF($L8=43,"EXTREMA 3:4",IF($L8=44,"EXTREMA 4:4","EXTREMA 5:4"))))</f>
        <v>EXTREMA 5:4</v>
      </c>
      <c r="R8" s="532" t="str">
        <f>IF($L8=51,"ALTA 1:5",IF($L8=52,"EXTREMA 2:5",IF($L8=53,"EXTREMA 3:5",IF($L8=54,"EXTREMA 4:5","EXTREMA 5:5"))))</f>
        <v>EXTREMA 5:5</v>
      </c>
      <c r="S8" s="532" t="s">
        <v>257</v>
      </c>
      <c r="T8" s="26" t="s">
        <v>794</v>
      </c>
      <c r="U8" s="26" t="s">
        <v>795</v>
      </c>
      <c r="V8" s="26" t="s">
        <v>295</v>
      </c>
      <c r="W8" s="26" t="s">
        <v>796</v>
      </c>
      <c r="X8" s="26" t="s">
        <v>797</v>
      </c>
      <c r="Y8" s="26" t="s">
        <v>798</v>
      </c>
      <c r="Z8" s="30" t="s">
        <v>484</v>
      </c>
      <c r="AA8" s="30" t="s">
        <v>264</v>
      </c>
      <c r="AB8" s="30">
        <f t="shared" ref="AB8:AB13" si="0">IF(AA8 = "Asignado",$AB$85,IF(AA8="No asignado",0,""))</f>
        <v>15</v>
      </c>
      <c r="AC8" s="30" t="s">
        <v>265</v>
      </c>
      <c r="AD8" s="30">
        <f t="shared" ref="AD8:AD13" si="1">IF(AC8 = "Adecuado",$AB$85,IF(AC8="No adecuado",0,""))</f>
        <v>15</v>
      </c>
      <c r="AE8" s="30" t="s">
        <v>266</v>
      </c>
      <c r="AF8" s="30">
        <f t="shared" ref="AF8:AF13" si="2">IF(AE8 = "Oportuna",$AB$85,IF(AE8="Inoportuna",0,""))</f>
        <v>15</v>
      </c>
      <c r="AG8" s="30" t="s">
        <v>337</v>
      </c>
      <c r="AH8" s="30">
        <f t="shared" ref="AH8:AH13" si="3">IF(AG8 = "Prevenir",$AB$85,IF(AG8="Detectar",$AB$86,IF(AG8="No es un control",0,"")))</f>
        <v>10</v>
      </c>
      <c r="AI8" s="30" t="s">
        <v>268</v>
      </c>
      <c r="AJ8" s="30">
        <f t="shared" ref="AJ8:AJ13" si="4">IF(AI8 = "Confiable",$AB$85,IF(AI8="No confiable",0,""))</f>
        <v>15</v>
      </c>
      <c r="AK8" s="5" t="s">
        <v>281</v>
      </c>
      <c r="AL8" s="66">
        <f t="shared" ref="AL8:AL13" si="5">IF(AK8 = "Se investigan y resuelven oportunamente",$AB$85,IF(AK8="No se investigan y resuelven oportunamente",0,""))</f>
        <v>15</v>
      </c>
      <c r="AM8" s="30" t="s">
        <v>270</v>
      </c>
      <c r="AN8" s="66">
        <f t="shared" ref="AN8:AN13" si="6">IF(AM8 = "Completa",$AB$85,IF(AM8="Incompleta",$AB$86,IF(AM8="No existe",0,"")))</f>
        <v>15</v>
      </c>
      <c r="AO8" s="66">
        <f t="shared" ref="AO8:AO13" si="7">+AB8+AD8+AF8+AH8+AJ8+AL8+AN8</f>
        <v>100</v>
      </c>
      <c r="AP8" s="30" t="str">
        <f>+IF(AO8&gt;96,"Fuerte",IF(AO8&lt;86,"Débil","Moderado"))</f>
        <v>Fuerte</v>
      </c>
      <c r="AQ8" s="30" t="s">
        <v>333</v>
      </c>
      <c r="AR8" s="30" t="s">
        <v>333</v>
      </c>
      <c r="AS8" s="544" t="s">
        <v>271</v>
      </c>
      <c r="AT8" s="532" t="s">
        <v>272</v>
      </c>
      <c r="AU8" s="532">
        <v>2</v>
      </c>
      <c r="AV8" s="542" t="str">
        <f>IF(AU8=5,"CASI SEGURO",IF(AU8=4,"PROBABLE",IF(AU8=3,"POSIBLE",IF(AU8=2,"IMPROBABLE","RARA VEZ"))))</f>
        <v>IMPROBABLE</v>
      </c>
      <c r="AW8" s="532" t="s">
        <v>272</v>
      </c>
      <c r="AX8" s="532">
        <v>2</v>
      </c>
      <c r="AY8" s="542" t="str">
        <f>IF(AX8=1,"INSIGNIFICANTE",IF(AX8=2,"MENOR",IF(AX8=3,"MODERADO",IF(AX8=4,"MAYOR","CATASTRÓFICO"))))</f>
        <v>MENOR</v>
      </c>
      <c r="AZ8" s="542">
        <f>IF(AX8=2,AU8+20,IF(AX8=3,AU8+30,IF(AX8=4,AU8+40,IF(AX8=5,AU8+50,AU8+10))))</f>
        <v>22</v>
      </c>
      <c r="BA8" s="543" t="str">
        <f>IF(AX8=1,$BB8,IF(AX8=2,$BC$8,IF(AX8=3,$BD$8,IF(AX8=4,$BE$8,$BF$8))))</f>
        <v>BAJA 2:2</v>
      </c>
      <c r="BB8" s="532" t="str">
        <f>IF($AZ8=11,"BAJA 1:1",IF($AZ8=12,"BAJA 2:1",IF($AZ8=13,"BAJA 3:1",IF($AZ8=14,"MODERADA 4:1","ALTA 5:1"))))</f>
        <v>ALTA 5:1</v>
      </c>
      <c r="BC8" s="532" t="str">
        <f>IF($AZ8=21,"BAJA 1:2",IF($AZ8=22,"BAJA 2:2",IF($AZ8=23,"MODERADA 3:2",IF($AZ8=24,"ALTA 4:2","ALTA 5:2"))))</f>
        <v>BAJA 2:2</v>
      </c>
      <c r="BD8" s="532" t="str">
        <f>IF($AZ8=31,"MODERADA 1:3",IF($AZ8=32,"MODERADA 2:3",IF($AZ8=33,"ALTA 3:3",IF($AZ8=34,"ALTA 4:3","EXTREMA 5:3"))))</f>
        <v>EXTREMA 5:3</v>
      </c>
      <c r="BE8" s="532" t="str">
        <f>IF($AZ8=41,"ALTA 1:4",IF($AZ8=42,"ALTA 2:4",IF($AZ8=43,"EXTREMA 3:4",IF($AZ8=44,"EXTREMA 4:4","EXTREMA 5:4"))))</f>
        <v>EXTREMA 5:4</v>
      </c>
      <c r="BF8" s="532" t="str">
        <f>IF($AZ8=51,"ALTA 1:5",IF($AZ8=52,"EXTREMA 2:5",IF($AZ8=53,"EXTREMA 3:5",IF($AZ8=54,"EXTREMA 4:5","EXTREMA 5:5"))))</f>
        <v>EXTREMA 5:5</v>
      </c>
      <c r="BG8" s="619" t="s">
        <v>799</v>
      </c>
      <c r="BH8" s="619" t="s">
        <v>795</v>
      </c>
      <c r="BI8" s="619" t="s">
        <v>800</v>
      </c>
      <c r="BJ8" s="620">
        <v>44196</v>
      </c>
      <c r="BK8" s="619" t="s">
        <v>801</v>
      </c>
      <c r="BL8" s="545" t="s">
        <v>802</v>
      </c>
      <c r="BM8" s="545" t="s">
        <v>803</v>
      </c>
      <c r="BN8" s="545" t="s">
        <v>795</v>
      </c>
      <c r="BO8" s="545" t="s">
        <v>804</v>
      </c>
      <c r="BP8" s="545" t="s">
        <v>805</v>
      </c>
      <c r="BQ8" s="545" t="s">
        <v>806</v>
      </c>
      <c r="BR8" s="606" t="s">
        <v>807</v>
      </c>
      <c r="BS8" s="607" t="s">
        <v>808</v>
      </c>
      <c r="BT8" s="607" t="s">
        <v>809</v>
      </c>
      <c r="BU8" s="608"/>
      <c r="BV8" s="605"/>
      <c r="BW8" s="605"/>
      <c r="BX8" s="617"/>
      <c r="BY8" s="532"/>
      <c r="BZ8" s="532"/>
      <c r="CA8" s="532"/>
    </row>
    <row r="9" spans="1:79" ht="383.25" customHeight="1">
      <c r="A9" s="513"/>
      <c r="B9" s="513"/>
      <c r="C9" s="513"/>
      <c r="D9" s="513"/>
      <c r="E9" s="513"/>
      <c r="F9" s="513"/>
      <c r="G9" s="513"/>
      <c r="H9" s="513"/>
      <c r="I9" s="513"/>
      <c r="J9" s="513"/>
      <c r="K9" s="513"/>
      <c r="L9" s="513"/>
      <c r="M9" s="513"/>
      <c r="N9" s="513"/>
      <c r="O9" s="513"/>
      <c r="P9" s="513"/>
      <c r="Q9" s="513"/>
      <c r="R9" s="513"/>
      <c r="S9" s="513"/>
      <c r="T9" s="26" t="s">
        <v>810</v>
      </c>
      <c r="U9" s="26" t="s">
        <v>795</v>
      </c>
      <c r="V9" s="26" t="s">
        <v>295</v>
      </c>
      <c r="W9" s="26" t="s">
        <v>811</v>
      </c>
      <c r="X9" s="26" t="s">
        <v>812</v>
      </c>
      <c r="Y9" s="26" t="s">
        <v>813</v>
      </c>
      <c r="Z9" s="30" t="s">
        <v>517</v>
      </c>
      <c r="AA9" s="30" t="s">
        <v>264</v>
      </c>
      <c r="AB9" s="30">
        <f t="shared" si="0"/>
        <v>15</v>
      </c>
      <c r="AC9" s="30" t="s">
        <v>265</v>
      </c>
      <c r="AD9" s="30">
        <f t="shared" si="1"/>
        <v>15</v>
      </c>
      <c r="AE9" s="30" t="s">
        <v>266</v>
      </c>
      <c r="AF9" s="30">
        <f t="shared" si="2"/>
        <v>15</v>
      </c>
      <c r="AG9" s="30" t="s">
        <v>267</v>
      </c>
      <c r="AH9" s="30">
        <f t="shared" si="3"/>
        <v>15</v>
      </c>
      <c r="AI9" s="30" t="s">
        <v>268</v>
      </c>
      <c r="AJ9" s="30">
        <f t="shared" si="4"/>
        <v>15</v>
      </c>
      <c r="AK9" s="5" t="s">
        <v>281</v>
      </c>
      <c r="AL9" s="66">
        <f t="shared" si="5"/>
        <v>15</v>
      </c>
      <c r="AM9" s="30" t="s">
        <v>270</v>
      </c>
      <c r="AN9" s="66">
        <f t="shared" si="6"/>
        <v>15</v>
      </c>
      <c r="AO9" s="66">
        <f t="shared" si="7"/>
        <v>105</v>
      </c>
      <c r="AP9" s="30" t="str">
        <f t="shared" ref="AP9:AP13" si="8">+IF(AO9&gt;96,"Fuerte",IF(AO9&lt;85,"Débil","Moderado"))</f>
        <v>Fuerte</v>
      </c>
      <c r="AQ9" s="30" t="s">
        <v>271</v>
      </c>
      <c r="AR9" s="30" t="s">
        <v>271</v>
      </c>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618"/>
      <c r="BY9" s="513"/>
      <c r="BZ9" s="513"/>
      <c r="CA9" s="513"/>
    </row>
    <row r="10" spans="1:79" ht="199.5" customHeight="1">
      <c r="A10" s="532" t="s">
        <v>86</v>
      </c>
      <c r="B10" s="532" t="s">
        <v>789</v>
      </c>
      <c r="C10" s="532" t="s">
        <v>814</v>
      </c>
      <c r="D10" s="532" t="s">
        <v>815</v>
      </c>
      <c r="E10" s="532" t="s">
        <v>816</v>
      </c>
      <c r="F10" s="532" t="s">
        <v>817</v>
      </c>
      <c r="G10" s="532" t="s">
        <v>319</v>
      </c>
      <c r="H10" s="532">
        <v>4</v>
      </c>
      <c r="I10" s="542" t="str">
        <f>IF(H10=5,"CASI SEGURO",IF(H10=4,"PROBABLE",IF(H10=3,"POSIBLE",IF(H10=2,"IMPROBABLE","RARA VEZ"))))</f>
        <v>PROBABLE</v>
      </c>
      <c r="J10" s="532">
        <v>3</v>
      </c>
      <c r="K10" s="542" t="str">
        <f>IF(J10=1,"INSIGNIFICANTE",IF(J10=2,"MENOR",IF(J10=3,"MODERADO",IF(J10=4,"MAYOR","CATASTRÓFICO"))))</f>
        <v>MODERADO</v>
      </c>
      <c r="L10" s="542">
        <f>IF(J10=2,H10+20,IF(J10=3,H10+30,IF(J10=4,H10+40,IF(J10=5,H10+50,H10+10))))</f>
        <v>34</v>
      </c>
      <c r="M10" s="543" t="str">
        <f>IF(J10=1,$N$10,IF(J10=2,$O$10,IF(J10=3,$P$10,IF(J10=4,$Q$10,$R$10))))</f>
        <v>ALTA 4:3</v>
      </c>
      <c r="N10" s="532" t="str">
        <f>IF($L10=11,"BAJA 1:1",IF($L10=12,"BAJA 2:1",IF($L10=13,"BAJA 3:1",IF($L10=14,"MODERADA 4:1","ALTA 5:1"))))</f>
        <v>ALTA 5:1</v>
      </c>
      <c r="O10" s="532" t="str">
        <f>IF($L10=21,"BAJA 1:2",IF($L10=22,"BAJA 2:2",IF($L10=23,"MODERADA 3:2",IF($L10=24,"ALTA 4:2","ALTA 5:2"))))</f>
        <v>ALTA 5:2</v>
      </c>
      <c r="P10" s="532" t="str">
        <f>IF($L10=31,"MODERADA 1:3",IF($L10=32,"MODERADA 2:3",IF($L10=33,"ALTA 3:3",IF($L10=34,"ALTA 4:3","EXTREMA 5:3"))))</f>
        <v>ALTA 4:3</v>
      </c>
      <c r="Q10" s="532" t="str">
        <f>IF($L10=41,"ALTA 1:4",IF($L10=42,"ALTA 2:4",IF($L10=43,"EXTREMA 3:4",IF($L10=44,"EXTREMA 4:4","EXTREMA 5:4"))))</f>
        <v>EXTREMA 5:4</v>
      </c>
      <c r="R10" s="532" t="str">
        <f>IF($L10=51,"ALTA 1:5",IF($L10=52,"EXTREMA 2:5",IF($L10=53,"EXTREMA 3:5",IF($L10=54,"EXTREMA 4:5","EXTREMA 5:5"))))</f>
        <v>EXTREMA 5:5</v>
      </c>
      <c r="S10" s="532" t="s">
        <v>257</v>
      </c>
      <c r="T10" s="26" t="s">
        <v>818</v>
      </c>
      <c r="U10" s="26" t="s">
        <v>795</v>
      </c>
      <c r="V10" s="38" t="s">
        <v>566</v>
      </c>
      <c r="W10" s="7" t="s">
        <v>819</v>
      </c>
      <c r="X10" s="7" t="s">
        <v>820</v>
      </c>
      <c r="Y10" s="7" t="s">
        <v>821</v>
      </c>
      <c r="Z10" s="30" t="s">
        <v>517</v>
      </c>
      <c r="AA10" s="30" t="s">
        <v>264</v>
      </c>
      <c r="AB10" s="30">
        <f t="shared" si="0"/>
        <v>15</v>
      </c>
      <c r="AC10" s="30" t="s">
        <v>265</v>
      </c>
      <c r="AD10" s="30">
        <f t="shared" si="1"/>
        <v>15</v>
      </c>
      <c r="AE10" s="30" t="s">
        <v>266</v>
      </c>
      <c r="AF10" s="30">
        <f t="shared" si="2"/>
        <v>15</v>
      </c>
      <c r="AG10" s="30" t="s">
        <v>267</v>
      </c>
      <c r="AH10" s="30">
        <f t="shared" si="3"/>
        <v>15</v>
      </c>
      <c r="AI10" s="30" t="s">
        <v>268</v>
      </c>
      <c r="AJ10" s="30">
        <f t="shared" si="4"/>
        <v>15</v>
      </c>
      <c r="AK10" s="5" t="s">
        <v>281</v>
      </c>
      <c r="AL10" s="66">
        <f t="shared" si="5"/>
        <v>15</v>
      </c>
      <c r="AM10" s="30" t="s">
        <v>270</v>
      </c>
      <c r="AN10" s="66">
        <f t="shared" si="6"/>
        <v>15</v>
      </c>
      <c r="AO10" s="66">
        <f t="shared" si="7"/>
        <v>105</v>
      </c>
      <c r="AP10" s="30" t="str">
        <f t="shared" si="8"/>
        <v>Fuerte</v>
      </c>
      <c r="AQ10" s="30" t="s">
        <v>333</v>
      </c>
      <c r="AR10" s="30" t="s">
        <v>333</v>
      </c>
      <c r="AS10" s="544" t="s">
        <v>333</v>
      </c>
      <c r="AT10" s="532" t="s">
        <v>272</v>
      </c>
      <c r="AU10" s="532">
        <v>3</v>
      </c>
      <c r="AV10" s="542" t="str">
        <f>IF(AU10=5,"CASI SEGURO",IF(AU10=4,"PROBABLE",IF(AU10=3,"POSIBLE",IF(AU10=2,"IMPROBABLE","RARA VEZ"))))</f>
        <v>POSIBLE</v>
      </c>
      <c r="AW10" s="532" t="s">
        <v>272</v>
      </c>
      <c r="AX10" s="532">
        <v>2</v>
      </c>
      <c r="AY10" s="542" t="str">
        <f>IF(AX10=1,"INSIGNIFICANTE",IF(AX10=2,"MENOR",IF(AX10=3,"MODERADO",IF(AX10=4,"MAYOR","CATASTRÓFICO"))))</f>
        <v>MENOR</v>
      </c>
      <c r="AZ10" s="542">
        <f>IF(AX10=2,AU10+20,IF(AX10=3,AU10+30,IF(AX10=4,AU10+40,IF(AX10=5,AU10+50,AU10+10))))</f>
        <v>23</v>
      </c>
      <c r="BA10" s="543" t="str">
        <f>IF(AX10=1,$BB10,IF(AX10=2,$BC$10,IF(AX10=3,$BD$10,IF(AX10=4,$BE$10,$BF$10))))</f>
        <v>MODERADA 3:2</v>
      </c>
      <c r="BB10" s="532" t="str">
        <f>IF($AZ10=11,"BAJA 1:1",IF($AZ10=12,"BAJA 2:1",IF($AZ10=13,"BAJA 3:1",IF($AZ10=14,"MODERADA 4:1","ALTA 5:1"))))</f>
        <v>ALTA 5:1</v>
      </c>
      <c r="BC10" s="532" t="str">
        <f>IF($AZ10=21,"BAJA 1:2",IF($AZ10=22,"BAJA 2:2",IF($AZ10=23,"MODERADA 3:2",IF($AZ10=24,"ALTA 4:2","ALTA 5:2"))))</f>
        <v>MODERADA 3:2</v>
      </c>
      <c r="BD10" s="532" t="str">
        <f>IF($AZ10=31,"MODERADA 1:3",IF($AZ10=32,"MODERADA 2:3",IF($AZ10=33,"ALTA 3:3",IF($AZ10=34,"ALTA 4:3","EXTREMA 5:3"))))</f>
        <v>EXTREMA 5:3</v>
      </c>
      <c r="BE10" s="532" t="str">
        <f>IF($AZ10=41,"ALTA 1:4",IF($AZ10=42,"ALTA 2:4",IF($AZ10=43,"EXTREMA 3:4",IF($AZ10=44,"EXTREMA 4:4","EXTREMA 5:4"))))</f>
        <v>EXTREMA 5:4</v>
      </c>
      <c r="BF10" s="532" t="str">
        <f>IF($AZ10=51,"ALTA 1:5",IF($AZ10=52,"EXTREMA 2:5",IF($AZ10=53,"EXTREMA 3:5",IF($AZ10=54,"EXTREMA 4:5","EXTREMA 5:5"))))</f>
        <v>EXTREMA 5:5</v>
      </c>
      <c r="BG10" s="609" t="s">
        <v>822</v>
      </c>
      <c r="BH10" s="609" t="s">
        <v>795</v>
      </c>
      <c r="BI10" s="610">
        <v>43831</v>
      </c>
      <c r="BJ10" s="610">
        <v>44196</v>
      </c>
      <c r="BK10" s="609" t="s">
        <v>823</v>
      </c>
      <c r="BL10" s="545" t="s">
        <v>824</v>
      </c>
      <c r="BM10" s="532" t="s">
        <v>825</v>
      </c>
      <c r="BN10" s="532" t="s">
        <v>825</v>
      </c>
      <c r="BO10" s="532" t="s">
        <v>826</v>
      </c>
      <c r="BP10" s="532" t="s">
        <v>827</v>
      </c>
      <c r="BQ10" s="532" t="s">
        <v>828</v>
      </c>
      <c r="BR10" s="78" t="s">
        <v>829</v>
      </c>
      <c r="BS10" s="79" t="s">
        <v>830</v>
      </c>
      <c r="BT10" s="80" t="s">
        <v>831</v>
      </c>
      <c r="BU10" s="81"/>
      <c r="BV10" s="81"/>
      <c r="BW10" s="81"/>
      <c r="BX10" s="400"/>
      <c r="BY10" s="29"/>
      <c r="BZ10" s="29"/>
      <c r="CA10" s="29"/>
    </row>
    <row r="11" spans="1:79" ht="265.5" customHeight="1">
      <c r="A11" s="513"/>
      <c r="B11" s="513"/>
      <c r="C11" s="513"/>
      <c r="D11" s="513"/>
      <c r="E11" s="513"/>
      <c r="F11" s="513"/>
      <c r="G11" s="513"/>
      <c r="H11" s="513"/>
      <c r="I11" s="513"/>
      <c r="J11" s="513"/>
      <c r="K11" s="513"/>
      <c r="L11" s="513"/>
      <c r="M11" s="513"/>
      <c r="N11" s="513"/>
      <c r="O11" s="513"/>
      <c r="P11" s="513"/>
      <c r="Q11" s="513"/>
      <c r="R11" s="513"/>
      <c r="S11" s="513"/>
      <c r="T11" s="26" t="s">
        <v>832</v>
      </c>
      <c r="U11" s="26" t="s">
        <v>795</v>
      </c>
      <c r="V11" s="38" t="s">
        <v>295</v>
      </c>
      <c r="W11" s="82" t="s">
        <v>833</v>
      </c>
      <c r="X11" s="6" t="s">
        <v>834</v>
      </c>
      <c r="Y11" s="26" t="s">
        <v>835</v>
      </c>
      <c r="Z11" s="30" t="s">
        <v>517</v>
      </c>
      <c r="AA11" s="30" t="s">
        <v>264</v>
      </c>
      <c r="AB11" s="30">
        <f t="shared" si="0"/>
        <v>15</v>
      </c>
      <c r="AC11" s="30" t="s">
        <v>265</v>
      </c>
      <c r="AD11" s="30">
        <f t="shared" si="1"/>
        <v>15</v>
      </c>
      <c r="AE11" s="30" t="s">
        <v>266</v>
      </c>
      <c r="AF11" s="30">
        <f t="shared" si="2"/>
        <v>15</v>
      </c>
      <c r="AG11" s="30" t="s">
        <v>267</v>
      </c>
      <c r="AH11" s="30">
        <f t="shared" si="3"/>
        <v>15</v>
      </c>
      <c r="AI11" s="30" t="s">
        <v>268</v>
      </c>
      <c r="AJ11" s="30">
        <f t="shared" si="4"/>
        <v>15</v>
      </c>
      <c r="AK11" s="5" t="s">
        <v>281</v>
      </c>
      <c r="AL11" s="66">
        <f t="shared" si="5"/>
        <v>15</v>
      </c>
      <c r="AM11" s="30" t="s">
        <v>270</v>
      </c>
      <c r="AN11" s="66">
        <f t="shared" si="6"/>
        <v>15</v>
      </c>
      <c r="AO11" s="66">
        <f t="shared" si="7"/>
        <v>105</v>
      </c>
      <c r="AP11" s="30" t="str">
        <f t="shared" si="8"/>
        <v>Fuerte</v>
      </c>
      <c r="AQ11" s="30" t="s">
        <v>333</v>
      </c>
      <c r="AR11" s="30" t="s">
        <v>333</v>
      </c>
      <c r="AS11" s="513"/>
      <c r="AT11" s="513"/>
      <c r="AU11" s="513"/>
      <c r="AV11" s="513"/>
      <c r="AW11" s="513"/>
      <c r="AX11" s="513"/>
      <c r="AY11" s="513"/>
      <c r="AZ11" s="513"/>
      <c r="BA11" s="513"/>
      <c r="BB11" s="513"/>
      <c r="BC11" s="513"/>
      <c r="BD11" s="513"/>
      <c r="BE11" s="513"/>
      <c r="BF11" s="513"/>
      <c r="BG11" s="513"/>
      <c r="BH11" s="513"/>
      <c r="BI11" s="513"/>
      <c r="BJ11" s="513"/>
      <c r="BK11" s="513"/>
      <c r="BL11" s="513"/>
      <c r="BM11" s="513"/>
      <c r="BN11" s="513"/>
      <c r="BO11" s="513"/>
      <c r="BP11" s="513"/>
      <c r="BQ11" s="513"/>
      <c r="BR11" s="83" t="s">
        <v>836</v>
      </c>
      <c r="BS11" s="79" t="s">
        <v>837</v>
      </c>
      <c r="BT11" s="83" t="s">
        <v>838</v>
      </c>
      <c r="BU11" s="81"/>
      <c r="BV11" s="81"/>
      <c r="BW11" s="81"/>
      <c r="BX11" s="401"/>
      <c r="BY11" s="29"/>
      <c r="BZ11" s="29"/>
      <c r="CA11" s="29"/>
    </row>
    <row r="12" spans="1:79" ht="185.25" customHeight="1">
      <c r="A12" s="29" t="s">
        <v>86</v>
      </c>
      <c r="B12" s="27" t="s">
        <v>789</v>
      </c>
      <c r="C12" s="27" t="s">
        <v>814</v>
      </c>
      <c r="D12" s="29" t="s">
        <v>839</v>
      </c>
      <c r="E12" s="27" t="s">
        <v>840</v>
      </c>
      <c r="F12" s="27" t="s">
        <v>841</v>
      </c>
      <c r="G12" s="27" t="s">
        <v>319</v>
      </c>
      <c r="H12" s="27">
        <v>3</v>
      </c>
      <c r="I12" s="31" t="str">
        <f t="shared" ref="I12:I13" si="9">IF(H12=5,"CASI SEGURO",IF(H12=4,"PROBABLE",IF(H12=3,"POSIBLE",IF(H12=2,"IMPROBABLE","RARA VEZ"))))</f>
        <v>POSIBLE</v>
      </c>
      <c r="J12" s="27">
        <v>3</v>
      </c>
      <c r="K12" s="31" t="str">
        <f t="shared" ref="K12:K13" si="10">IF(J12=1,"INSIGNIFICANTE",IF(J12=2,"MENOR",IF(J12=3,"MODERADO",IF(J12=4,"MAYOR","CATASTRÓFICO"))))</f>
        <v>MODERADO</v>
      </c>
      <c r="L12" s="31">
        <f t="shared" ref="L12:L13" si="11">IF(J12=2,H12+20,IF(J12=3,H12+30,IF(J12=4,H12+40,IF(J12=5,H12+50,H12+10))))</f>
        <v>33</v>
      </c>
      <c r="M12" s="84" t="str">
        <f>IF(J12=1,$N$12,IF(J12=2,$O$12,IF(J12=3,$P$12,IF(J12=4,$Q$12,$R$12))))</f>
        <v>ALTA 3:3</v>
      </c>
      <c r="N12" s="27" t="str">
        <f t="shared" ref="N12:N13" si="12">IF($L12=11,"BAJA 1:1",IF($L12=12,"BAJA 2:1",IF($L12=13,"BAJA 3:1",IF($L12=14,"MODERADA 4:1","ALTA 5:1"))))</f>
        <v>ALTA 5:1</v>
      </c>
      <c r="O12" s="27" t="str">
        <f t="shared" ref="O12:O13" si="13">IF($L12=21,"BAJA 1:2",IF($L12=22,"BAJA 2:2",IF($L12=23,"MODERADA 3:2",IF($L12=24,"ALTA 4:2","ALTA 5:2"))))</f>
        <v>ALTA 5:2</v>
      </c>
      <c r="P12" s="27" t="str">
        <f t="shared" ref="P12:P13" si="14">IF($L12=31,"MODERADA 1:3",IF($L12=32,"MODERADA 2:3",IF($L12=33,"ALTA 3:3",IF($L12=34,"ALTA 4:3","EXTREMA 5:3"))))</f>
        <v>ALTA 3:3</v>
      </c>
      <c r="Q12" s="27" t="str">
        <f t="shared" ref="Q12:Q13" si="15">IF($L12=41,"ALTA 1:4",IF($L12=42,"ALTA 2:4",IF($L12=43,"EXTREMA 3:4",IF($L12=44,"EXTREMA 4:4","EXTREMA 5:4"))))</f>
        <v>EXTREMA 5:4</v>
      </c>
      <c r="R12" s="27" t="str">
        <f t="shared" ref="R12:R13" si="16">IF($L12=51,"ALTA 1:5",IF($L12=52,"EXTREMA 2:5",IF($L12=53,"EXTREMA 3:5",IF($L12=54,"EXTREMA 4:5","EXTREMA 5:5"))))</f>
        <v>EXTREMA 5:5</v>
      </c>
      <c r="S12" s="27" t="s">
        <v>257</v>
      </c>
      <c r="T12" s="26" t="s">
        <v>842</v>
      </c>
      <c r="U12" s="26" t="s">
        <v>795</v>
      </c>
      <c r="V12" s="85" t="s">
        <v>566</v>
      </c>
      <c r="W12" s="86" t="s">
        <v>843</v>
      </c>
      <c r="X12" s="6" t="s">
        <v>844</v>
      </c>
      <c r="Y12" s="26" t="s">
        <v>845</v>
      </c>
      <c r="Z12" s="30" t="s">
        <v>517</v>
      </c>
      <c r="AA12" s="30" t="s">
        <v>264</v>
      </c>
      <c r="AB12" s="30">
        <f t="shared" si="0"/>
        <v>15</v>
      </c>
      <c r="AC12" s="30" t="s">
        <v>265</v>
      </c>
      <c r="AD12" s="30">
        <f t="shared" si="1"/>
        <v>15</v>
      </c>
      <c r="AE12" s="30" t="s">
        <v>266</v>
      </c>
      <c r="AF12" s="30">
        <f t="shared" si="2"/>
        <v>15</v>
      </c>
      <c r="AG12" s="30" t="s">
        <v>267</v>
      </c>
      <c r="AH12" s="30">
        <f t="shared" si="3"/>
        <v>15</v>
      </c>
      <c r="AI12" s="30" t="s">
        <v>268</v>
      </c>
      <c r="AJ12" s="30">
        <f t="shared" si="4"/>
        <v>15</v>
      </c>
      <c r="AK12" s="5" t="s">
        <v>281</v>
      </c>
      <c r="AL12" s="66">
        <f t="shared" si="5"/>
        <v>15</v>
      </c>
      <c r="AM12" s="30" t="s">
        <v>270</v>
      </c>
      <c r="AN12" s="66">
        <f t="shared" si="6"/>
        <v>15</v>
      </c>
      <c r="AO12" s="66">
        <f t="shared" si="7"/>
        <v>105</v>
      </c>
      <c r="AP12" s="30" t="str">
        <f t="shared" si="8"/>
        <v>Fuerte</v>
      </c>
      <c r="AQ12" s="30" t="s">
        <v>333</v>
      </c>
      <c r="AR12" s="30" t="s">
        <v>333</v>
      </c>
      <c r="AS12" s="38" t="s">
        <v>333</v>
      </c>
      <c r="AT12" s="29" t="s">
        <v>272</v>
      </c>
      <c r="AU12" s="29">
        <v>1</v>
      </c>
      <c r="AV12" s="32" t="str">
        <f t="shared" ref="AV12:AV13" si="17">IF(AU12=5,"CASI SEGURO",IF(AU12=4,"PROBABLE",IF(AU12=3,"POSIBLE",IF(AU12=2,"IMPROBABLE","RARA VEZ"))))</f>
        <v>RARA VEZ</v>
      </c>
      <c r="AW12" s="29" t="s">
        <v>272</v>
      </c>
      <c r="AX12" s="29">
        <v>2</v>
      </c>
      <c r="AY12" s="32" t="str">
        <f t="shared" ref="AY12:AY13" si="18">IF(AX12=1,"INSIGNIFICANTE",IF(AX12=2,"MENOR",IF(AX12=3,"MODERADO",IF(AX12=4,"MAYOR","CATASTRÓFICO"))))</f>
        <v>MENOR</v>
      </c>
      <c r="AZ12" s="32">
        <f t="shared" ref="AZ12:AZ13" si="19">IF(AX12=2,AU12+20,IF(AX12=3,AU12+30,IF(AX12=4,AU12+40,IF(AX12=5,AU12+50,AU12+10))))</f>
        <v>21</v>
      </c>
      <c r="BA12" s="33" t="str">
        <f>IF(AX12=1,$BB12,IF(AX12=2,$BC$12,IF(AX12=3,$BD$12,IF(AX12=4,$BE$12,$BF$12))))</f>
        <v>BAJA 1:2</v>
      </c>
      <c r="BB12" s="29" t="str">
        <f t="shared" ref="BB12:BB13" si="20">IF($AZ12=11,"BAJA 1:1",IF($AZ12=12,"BAJA 2:1",IF($AZ12=13,"BAJA 3:1",IF($AZ12=14,"MODERADA 4:1","ALTA 5:1"))))</f>
        <v>ALTA 5:1</v>
      </c>
      <c r="BC12" s="29" t="str">
        <f t="shared" ref="BC12:BC13" si="21">IF($AZ12=21,"BAJA 1:2",IF($AZ12=22,"BAJA 2:2",IF($AZ12=23,"MODERADA 3:2",IF($AZ12=24,"ALTA 4:2","ALTA 5:2"))))</f>
        <v>BAJA 1:2</v>
      </c>
      <c r="BD12" s="29" t="str">
        <f t="shared" ref="BD12:BD13" si="22">IF($AZ12=31,"MODERADA 1:3",IF($AZ12=32,"MODERADA 2:3",IF($AZ12=33,"ALTA 3:3",IF($AZ12=34,"ALTA 4:3","EXTREMA 5:3"))))</f>
        <v>EXTREMA 5:3</v>
      </c>
      <c r="BE12" s="29" t="str">
        <f t="shared" ref="BE12:BE13" si="23">IF($AZ12=41,"ALTA 1:4",IF($AZ12=42,"ALTA 2:4",IF($AZ12=43,"EXTREMA 3:4",IF($AZ12=44,"EXTREMA 4:4","EXTREMA 5:4"))))</f>
        <v>EXTREMA 5:4</v>
      </c>
      <c r="BF12" s="29" t="str">
        <f t="shared" ref="BF12:BF13" si="24">IF($AZ12=51,"ALTA 1:5",IF($AZ12=52,"EXTREMA 2:5",IF($AZ12=53,"EXTREMA 3:5",IF($AZ12=54,"EXTREMA 4:5","EXTREMA 5:5"))))</f>
        <v>EXTREMA 5:5</v>
      </c>
      <c r="BG12" s="87" t="s">
        <v>846</v>
      </c>
      <c r="BH12" s="88" t="s">
        <v>795</v>
      </c>
      <c r="BI12" s="89">
        <v>43831</v>
      </c>
      <c r="BJ12" s="89">
        <v>44196</v>
      </c>
      <c r="BK12" s="87" t="s">
        <v>847</v>
      </c>
      <c r="BL12" s="26" t="s">
        <v>848</v>
      </c>
      <c r="BM12" s="27" t="s">
        <v>849</v>
      </c>
      <c r="BN12" s="27" t="s">
        <v>849</v>
      </c>
      <c r="BO12" s="27" t="s">
        <v>850</v>
      </c>
      <c r="BP12" s="27" t="s">
        <v>851</v>
      </c>
      <c r="BQ12" s="27" t="s">
        <v>852</v>
      </c>
      <c r="BR12" s="83" t="s">
        <v>853</v>
      </c>
      <c r="BS12" s="79" t="s">
        <v>854</v>
      </c>
      <c r="BT12" s="83" t="s">
        <v>855</v>
      </c>
      <c r="BU12" s="81"/>
      <c r="BV12" s="81"/>
      <c r="BW12" s="415"/>
      <c r="BX12" s="417"/>
      <c r="BY12" s="416"/>
      <c r="BZ12" s="29"/>
      <c r="CA12" s="29"/>
    </row>
    <row r="13" spans="1:79" ht="342.75" customHeight="1">
      <c r="A13" s="29" t="s">
        <v>86</v>
      </c>
      <c r="B13" s="27" t="s">
        <v>789</v>
      </c>
      <c r="C13" s="27" t="s">
        <v>856</v>
      </c>
      <c r="D13" s="29" t="s">
        <v>857</v>
      </c>
      <c r="E13" s="27" t="s">
        <v>858</v>
      </c>
      <c r="F13" s="27" t="s">
        <v>859</v>
      </c>
      <c r="G13" s="27" t="s">
        <v>330</v>
      </c>
      <c r="H13" s="27">
        <v>3</v>
      </c>
      <c r="I13" s="31" t="str">
        <f t="shared" si="9"/>
        <v>POSIBLE</v>
      </c>
      <c r="J13" s="27">
        <v>5</v>
      </c>
      <c r="K13" s="31" t="str">
        <f t="shared" si="10"/>
        <v>CATASTRÓFICO</v>
      </c>
      <c r="L13" s="31">
        <f t="shared" si="11"/>
        <v>53</v>
      </c>
      <c r="M13" s="84" t="str">
        <f>IF(J13=1,$N$13,IF(J13=2,$O$13,IF(J13=3,$P$13,IF(J13=4,$Q$13,$R$13))))</f>
        <v>EXTREMA 3:5</v>
      </c>
      <c r="N13" s="27" t="str">
        <f t="shared" si="12"/>
        <v>ALTA 5:1</v>
      </c>
      <c r="O13" s="27" t="str">
        <f t="shared" si="13"/>
        <v>ALTA 5:2</v>
      </c>
      <c r="P13" s="27" t="str">
        <f t="shared" si="14"/>
        <v>EXTREMA 5:3</v>
      </c>
      <c r="Q13" s="27" t="str">
        <f t="shared" si="15"/>
        <v>EXTREMA 5:4</v>
      </c>
      <c r="R13" s="27" t="str">
        <f t="shared" si="16"/>
        <v>EXTREMA 3:5</v>
      </c>
      <c r="S13" s="27" t="s">
        <v>257</v>
      </c>
      <c r="T13" s="29" t="s">
        <v>860</v>
      </c>
      <c r="U13" s="26" t="s">
        <v>861</v>
      </c>
      <c r="V13" s="29" t="s">
        <v>862</v>
      </c>
      <c r="W13" s="29" t="s">
        <v>863</v>
      </c>
      <c r="X13" s="6" t="s">
        <v>864</v>
      </c>
      <c r="Y13" s="6" t="s">
        <v>865</v>
      </c>
      <c r="Z13" s="30" t="s">
        <v>517</v>
      </c>
      <c r="AA13" s="30" t="s">
        <v>264</v>
      </c>
      <c r="AB13" s="30">
        <f t="shared" si="0"/>
        <v>15</v>
      </c>
      <c r="AC13" s="30" t="s">
        <v>265</v>
      </c>
      <c r="AD13" s="30">
        <f t="shared" si="1"/>
        <v>15</v>
      </c>
      <c r="AE13" s="30" t="s">
        <v>266</v>
      </c>
      <c r="AF13" s="30">
        <f t="shared" si="2"/>
        <v>15</v>
      </c>
      <c r="AG13" s="30" t="s">
        <v>267</v>
      </c>
      <c r="AH13" s="30">
        <f t="shared" si="3"/>
        <v>15</v>
      </c>
      <c r="AI13" s="30" t="s">
        <v>268</v>
      </c>
      <c r="AJ13" s="30">
        <f t="shared" si="4"/>
        <v>15</v>
      </c>
      <c r="AK13" s="5" t="s">
        <v>281</v>
      </c>
      <c r="AL13" s="66">
        <f t="shared" si="5"/>
        <v>15</v>
      </c>
      <c r="AM13" s="30" t="s">
        <v>270</v>
      </c>
      <c r="AN13" s="66">
        <f t="shared" si="6"/>
        <v>15</v>
      </c>
      <c r="AO13" s="66">
        <f t="shared" si="7"/>
        <v>105</v>
      </c>
      <c r="AP13" s="30" t="str">
        <f t="shared" si="8"/>
        <v>Fuerte</v>
      </c>
      <c r="AQ13" s="30" t="s">
        <v>333</v>
      </c>
      <c r="AR13" s="30" t="s">
        <v>333</v>
      </c>
      <c r="AS13" s="38" t="s">
        <v>333</v>
      </c>
      <c r="AT13" s="29" t="s">
        <v>272</v>
      </c>
      <c r="AU13" s="29">
        <v>2</v>
      </c>
      <c r="AV13" s="32" t="str">
        <f t="shared" si="17"/>
        <v>IMPROBABLE</v>
      </c>
      <c r="AW13" s="29" t="s">
        <v>272</v>
      </c>
      <c r="AX13" s="29">
        <v>4</v>
      </c>
      <c r="AY13" s="32" t="str">
        <f t="shared" si="18"/>
        <v>MAYOR</v>
      </c>
      <c r="AZ13" s="32">
        <f t="shared" si="19"/>
        <v>42</v>
      </c>
      <c r="BA13" s="33" t="str">
        <f>IF(AX13=1,$BB13,IF(AX13=2,$BC$13,IF(AX13=3,$BD$13,IF(AX13=4,$BE$13,$BF$13))))</f>
        <v>ALTA 2:4</v>
      </c>
      <c r="BB13" s="29" t="str">
        <f t="shared" si="20"/>
        <v>ALTA 5:1</v>
      </c>
      <c r="BC13" s="29" t="str">
        <f t="shared" si="21"/>
        <v>ALTA 5:2</v>
      </c>
      <c r="BD13" s="29" t="str">
        <f t="shared" si="22"/>
        <v>EXTREMA 5:3</v>
      </c>
      <c r="BE13" s="29" t="str">
        <f t="shared" si="23"/>
        <v>ALTA 2:4</v>
      </c>
      <c r="BF13" s="29" t="str">
        <f t="shared" si="24"/>
        <v>EXTREMA 5:5</v>
      </c>
      <c r="BG13" s="90" t="s">
        <v>866</v>
      </c>
      <c r="BH13" s="88" t="s">
        <v>795</v>
      </c>
      <c r="BI13" s="91">
        <v>43862</v>
      </c>
      <c r="BJ13" s="91">
        <v>44196</v>
      </c>
      <c r="BK13" s="88" t="s">
        <v>867</v>
      </c>
      <c r="BL13" s="29"/>
      <c r="BM13" s="29"/>
      <c r="BN13" s="29"/>
      <c r="BO13" s="29"/>
      <c r="BP13" s="29"/>
      <c r="BQ13" s="29"/>
      <c r="BR13" s="78" t="s">
        <v>868</v>
      </c>
      <c r="BS13" s="79" t="s">
        <v>830</v>
      </c>
      <c r="BT13" s="78" t="s">
        <v>869</v>
      </c>
      <c r="BU13" s="81"/>
      <c r="BV13" s="81"/>
      <c r="BW13" s="81"/>
      <c r="BX13" s="401"/>
      <c r="BY13" s="29"/>
      <c r="BZ13" s="29"/>
      <c r="CA13" s="29"/>
    </row>
    <row r="14" spans="1:79">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34"/>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14"/>
      <c r="BY14" s="9"/>
      <c r="BZ14" s="9"/>
      <c r="CA14" s="9"/>
    </row>
    <row r="15" spans="1:79" ht="13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t="s">
        <v>360</v>
      </c>
      <c r="AG15" s="34"/>
      <c r="AH15" s="9" t="s">
        <v>18</v>
      </c>
      <c r="AI15" s="9">
        <v>1</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row>
    <row r="16" spans="1:79" ht="120">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t="s">
        <v>10</v>
      </c>
      <c r="AD16" s="9" t="s">
        <v>40</v>
      </c>
      <c r="AE16" s="9" t="s">
        <v>27</v>
      </c>
      <c r="AF16" s="9" t="s">
        <v>361</v>
      </c>
      <c r="AG16" s="34"/>
      <c r="AH16" s="9" t="s">
        <v>362</v>
      </c>
      <c r="AI16" s="9">
        <v>2</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row>
    <row r="17" spans="1:79" ht="50.25" customHeight="1">
      <c r="A17" s="9"/>
      <c r="B17" s="9"/>
      <c r="C17" s="9"/>
      <c r="D17" s="9"/>
      <c r="E17" s="9"/>
      <c r="F17" s="9"/>
      <c r="G17" s="9"/>
      <c r="H17" s="9"/>
      <c r="I17" s="9"/>
      <c r="J17" s="9"/>
      <c r="K17" s="9"/>
      <c r="L17" s="9"/>
      <c r="M17" s="9"/>
      <c r="N17" s="9"/>
      <c r="O17" s="9"/>
      <c r="P17" s="9"/>
      <c r="Q17" s="9"/>
      <c r="R17" s="9"/>
      <c r="S17" s="35" t="s">
        <v>870</v>
      </c>
      <c r="T17" s="35"/>
      <c r="U17" s="9"/>
      <c r="V17" s="9"/>
      <c r="W17" s="9"/>
      <c r="X17" s="9"/>
      <c r="Y17" s="9"/>
      <c r="Z17" s="9"/>
      <c r="AA17" s="9"/>
      <c r="AB17" s="9"/>
      <c r="AC17" s="9" t="s">
        <v>13</v>
      </c>
      <c r="AD17" s="9" t="s">
        <v>20</v>
      </c>
      <c r="AE17" s="9" t="s">
        <v>119</v>
      </c>
      <c r="AF17" s="9" t="s">
        <v>318</v>
      </c>
      <c r="AG17" s="34"/>
      <c r="AH17" s="9" t="s">
        <v>319</v>
      </c>
      <c r="AI17" s="9">
        <v>3</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row>
    <row r="18" spans="1:79" ht="56.25" customHeight="1">
      <c r="A18" s="9"/>
      <c r="B18" s="9"/>
      <c r="C18" s="9"/>
      <c r="D18" s="9"/>
      <c r="E18" s="9"/>
      <c r="F18" s="9"/>
      <c r="G18" s="9"/>
      <c r="H18" s="9"/>
      <c r="I18" s="9"/>
      <c r="J18" s="9"/>
      <c r="K18" s="9"/>
      <c r="L18" s="9"/>
      <c r="M18" s="9"/>
      <c r="N18" s="9"/>
      <c r="O18" s="9"/>
      <c r="P18" s="9"/>
      <c r="Q18" s="9"/>
      <c r="R18" s="9"/>
      <c r="S18" s="35" t="s">
        <v>871</v>
      </c>
      <c r="T18" s="35"/>
      <c r="U18" s="9"/>
      <c r="V18" s="9"/>
      <c r="W18" s="9"/>
      <c r="X18" s="9"/>
      <c r="Y18" s="9"/>
      <c r="Z18" s="9"/>
      <c r="AA18" s="9"/>
      <c r="AB18" s="9"/>
      <c r="AC18" s="9" t="s">
        <v>33</v>
      </c>
      <c r="AD18" s="9" t="s">
        <v>43</v>
      </c>
      <c r="AE18" s="9" t="s">
        <v>25</v>
      </c>
      <c r="AF18" s="9" t="s">
        <v>321</v>
      </c>
      <c r="AG18" s="34"/>
      <c r="AH18" s="9" t="s">
        <v>40</v>
      </c>
      <c r="AI18" s="9">
        <v>4</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row>
    <row r="19" spans="1:79" ht="50.25" customHeight="1">
      <c r="A19" s="9"/>
      <c r="B19" s="9"/>
      <c r="C19" s="9"/>
      <c r="D19" s="9"/>
      <c r="E19" s="9"/>
      <c r="F19" s="9"/>
      <c r="G19" s="9"/>
      <c r="H19" s="9"/>
      <c r="I19" s="9"/>
      <c r="J19" s="9"/>
      <c r="K19" s="9"/>
      <c r="L19" s="9"/>
      <c r="M19" s="9"/>
      <c r="N19" s="9"/>
      <c r="O19" s="9"/>
      <c r="P19" s="9"/>
      <c r="Q19" s="9"/>
      <c r="R19" s="9"/>
      <c r="S19" s="35" t="s">
        <v>872</v>
      </c>
      <c r="T19" s="35"/>
      <c r="U19" s="9"/>
      <c r="V19" s="9"/>
      <c r="W19" s="9"/>
      <c r="X19" s="9"/>
      <c r="Y19" s="9"/>
      <c r="Z19" s="9"/>
      <c r="AA19" s="9"/>
      <c r="AB19" s="9"/>
      <c r="AC19" s="9" t="s">
        <v>57</v>
      </c>
      <c r="AD19" s="9" t="s">
        <v>18</v>
      </c>
      <c r="AE19" s="9" t="s">
        <v>323</v>
      </c>
      <c r="AF19" s="9" t="s">
        <v>324</v>
      </c>
      <c r="AG19" s="34"/>
      <c r="AH19" s="9" t="s">
        <v>57</v>
      </c>
      <c r="AI19" s="9">
        <v>5</v>
      </c>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row>
    <row r="20" spans="1:79" ht="165">
      <c r="A20" s="9"/>
      <c r="B20" s="9"/>
      <c r="C20" s="9"/>
      <c r="D20" s="9"/>
      <c r="E20" s="9"/>
      <c r="F20" s="9"/>
      <c r="G20" s="9"/>
      <c r="H20" s="9"/>
      <c r="I20" s="9"/>
      <c r="J20" s="9"/>
      <c r="K20" s="9"/>
      <c r="L20" s="9"/>
      <c r="M20" s="9"/>
      <c r="N20" s="9"/>
      <c r="O20" s="9"/>
      <c r="P20" s="9"/>
      <c r="Q20" s="9"/>
      <c r="R20" s="9"/>
      <c r="S20" s="35" t="s">
        <v>873</v>
      </c>
      <c r="T20" s="35"/>
      <c r="U20" s="9"/>
      <c r="V20" s="9"/>
      <c r="W20" s="9"/>
      <c r="X20" s="9"/>
      <c r="Y20" s="9"/>
      <c r="Z20" s="9"/>
      <c r="AA20" s="9"/>
      <c r="AB20" s="9"/>
      <c r="AC20" s="9" t="s">
        <v>71</v>
      </c>
      <c r="AD20" s="9" t="s">
        <v>75</v>
      </c>
      <c r="AE20" s="9" t="s">
        <v>80</v>
      </c>
      <c r="AF20" s="9" t="s">
        <v>46</v>
      </c>
      <c r="AG20" s="34"/>
      <c r="AH20" s="9" t="s">
        <v>305</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row>
    <row r="21" spans="1:79"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36</v>
      </c>
      <c r="AD21" s="9" t="s">
        <v>65</v>
      </c>
      <c r="AE21" s="9" t="s">
        <v>82</v>
      </c>
      <c r="AF21" s="9" t="s">
        <v>326</v>
      </c>
      <c r="AG21" s="36"/>
      <c r="AH21" s="9" t="s">
        <v>874</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row>
    <row r="22" spans="1:79"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t="s">
        <v>328</v>
      </c>
      <c r="AD22" s="9" t="s">
        <v>46</v>
      </c>
      <c r="AE22" s="9" t="s">
        <v>84</v>
      </c>
      <c r="AF22" s="9" t="s">
        <v>329</v>
      </c>
      <c r="AG22" s="36"/>
      <c r="AH22" s="9" t="s">
        <v>330</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row>
    <row r="23" spans="1:79"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78</v>
      </c>
      <c r="AE23" s="9" t="s">
        <v>29</v>
      </c>
      <c r="AF23" s="9" t="s">
        <v>43</v>
      </c>
      <c r="AG23" s="36"/>
      <c r="AH23" s="9" t="s">
        <v>331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row>
    <row r="24" spans="1:79"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115</v>
      </c>
      <c r="AE24" s="9"/>
      <c r="AF24" s="9"/>
      <c r="AG24" s="37"/>
      <c r="AH24" s="9" t="s">
        <v>71</v>
      </c>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row>
    <row r="25" spans="1:79"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t="s">
        <v>332</v>
      </c>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row>
    <row r="26" spans="1:79"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row>
    <row r="27" spans="1:79"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row>
    <row r="28" spans="1:79"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row>
    <row r="29" spans="1:79"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37"/>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row>
    <row r="30" spans="1:79"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37"/>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row>
    <row r="31" spans="1:79" ht="15.75" customHeight="1">
      <c r="A31" s="9"/>
      <c r="B31" s="9"/>
      <c r="C31" s="9"/>
      <c r="D31" s="9"/>
      <c r="E31" s="9"/>
      <c r="F31" s="9"/>
      <c r="G31" s="9"/>
      <c r="H31" s="9"/>
      <c r="I31" s="9"/>
      <c r="J31" s="9"/>
      <c r="K31" s="9"/>
      <c r="L31" s="9"/>
      <c r="M31" s="9"/>
      <c r="N31" s="9"/>
      <c r="O31" s="9"/>
      <c r="P31" s="9"/>
      <c r="Q31" s="9"/>
      <c r="R31" s="9"/>
      <c r="S31" s="9"/>
      <c r="T31" s="9" t="s">
        <v>875</v>
      </c>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row>
    <row r="32" spans="1:79"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row>
    <row r="33" spans="1:79"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row>
    <row r="34" spans="1:79"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12</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row>
    <row r="35" spans="1:79"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15</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row>
    <row r="36" spans="1:79"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row>
    <row r="37" spans="1:79"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23</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row>
    <row r="38" spans="1:79"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t="s">
        <v>130</v>
      </c>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row>
    <row r="39" spans="1:79"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row>
    <row r="40" spans="1:79"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row>
    <row r="41" spans="1:79"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row>
    <row r="42" spans="1:79"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row>
    <row r="43" spans="1:79"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row>
    <row r="44" spans="1:79"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row>
    <row r="45" spans="1:79"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row>
    <row r="46" spans="1:79"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row>
    <row r="47" spans="1:79"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row>
    <row r="48" spans="1:79"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row>
    <row r="49" spans="1:79"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row>
    <row r="50" spans="1:79"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row>
    <row r="51" spans="1:79"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row>
    <row r="52" spans="1:79"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row>
    <row r="53" spans="1:79"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row>
    <row r="54" spans="1:79"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row>
    <row r="55" spans="1:79"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row>
    <row r="56" spans="1:79"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row>
    <row r="57" spans="1:79"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row>
    <row r="58" spans="1:79"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row>
    <row r="59" spans="1:79"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row>
    <row r="60" spans="1:79"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row>
    <row r="61" spans="1:79"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row>
    <row r="62" spans="1:79"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row>
    <row r="63" spans="1:79"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row>
    <row r="64" spans="1:79"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row>
    <row r="65" spans="1:79"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row>
    <row r="66" spans="1:79"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row>
    <row r="67" spans="1:79"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row>
    <row r="68" spans="1:79"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row>
    <row r="69" spans="1:79"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row>
    <row r="70" spans="1:79"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row>
    <row r="71" spans="1:79"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row>
    <row r="72" spans="1:79"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row>
    <row r="73" spans="1:79"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row>
    <row r="74" spans="1:79"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row>
    <row r="75" spans="1:79"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row>
    <row r="76" spans="1:79"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row>
    <row r="77" spans="1:79"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row>
    <row r="78" spans="1:79"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row>
    <row r="79" spans="1:79"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row>
    <row r="80" spans="1:79"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row>
    <row r="81" spans="1:79"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row>
    <row r="82" spans="1:79"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row>
    <row r="83" spans="1:79"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row>
    <row r="84" spans="1:79"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row>
    <row r="85" spans="1:79"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264</v>
      </c>
      <c r="AB85" s="9">
        <v>15</v>
      </c>
      <c r="AC85" s="9" t="s">
        <v>265</v>
      </c>
      <c r="AD85" s="9">
        <v>15</v>
      </c>
      <c r="AE85" s="9" t="s">
        <v>266</v>
      </c>
      <c r="AF85" s="9"/>
      <c r="AG85" s="9" t="s">
        <v>267</v>
      </c>
      <c r="AH85" s="9"/>
      <c r="AI85" s="9" t="s">
        <v>268</v>
      </c>
      <c r="AJ85" s="9"/>
      <c r="AK85" s="9" t="s">
        <v>281</v>
      </c>
      <c r="AL85" s="9"/>
      <c r="AM85" s="9" t="s">
        <v>270</v>
      </c>
      <c r="AN85" s="9"/>
      <c r="AO85" s="9"/>
      <c r="AP85" s="9"/>
      <c r="AQ85" s="9" t="s">
        <v>333</v>
      </c>
      <c r="AR85" s="9"/>
      <c r="AS85" s="9"/>
      <c r="AT85" s="9" t="s">
        <v>272</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row>
    <row r="86" spans="1:79"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t="s">
        <v>334</v>
      </c>
      <c r="AB86" s="9">
        <v>10</v>
      </c>
      <c r="AC86" s="9" t="s">
        <v>335</v>
      </c>
      <c r="AD86" s="9">
        <v>0</v>
      </c>
      <c r="AE86" s="9" t="s">
        <v>336</v>
      </c>
      <c r="AF86" s="9"/>
      <c r="AG86" s="9" t="s">
        <v>337</v>
      </c>
      <c r="AH86" s="9"/>
      <c r="AI86" s="9" t="s">
        <v>338</v>
      </c>
      <c r="AJ86" s="9"/>
      <c r="AK86" s="9" t="s">
        <v>269</v>
      </c>
      <c r="AL86" s="9"/>
      <c r="AM86" s="9" t="s">
        <v>339</v>
      </c>
      <c r="AN86" s="9"/>
      <c r="AO86" s="9"/>
      <c r="AP86" s="9"/>
      <c r="AQ86" s="9" t="s">
        <v>271</v>
      </c>
      <c r="AR86" s="9"/>
      <c r="AS86" s="9"/>
      <c r="AT86" s="9" t="s">
        <v>340</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row>
    <row r="87" spans="1:79"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v>5</v>
      </c>
      <c r="AC87" s="9"/>
      <c r="AD87" s="9"/>
      <c r="AE87" s="9"/>
      <c r="AF87" s="9"/>
      <c r="AG87" s="9" t="s">
        <v>341</v>
      </c>
      <c r="AH87" s="9"/>
      <c r="AI87" s="9"/>
      <c r="AJ87" s="9"/>
      <c r="AK87" s="9"/>
      <c r="AL87" s="9"/>
      <c r="AM87" s="9" t="s">
        <v>342</v>
      </c>
      <c r="AN87" s="9"/>
      <c r="AO87" s="9"/>
      <c r="AP87" s="9"/>
      <c r="AQ87" s="9" t="s">
        <v>343</v>
      </c>
      <c r="AR87" s="9"/>
      <c r="AS87" s="9"/>
      <c r="AT87" s="9" t="s">
        <v>299</v>
      </c>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row>
    <row r="88" spans="1:79"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row>
    <row r="89" spans="1:79"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row>
    <row r="90" spans="1:79"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row>
    <row r="91" spans="1:79"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row>
    <row r="92" spans="1:79"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row>
    <row r="93" spans="1:79"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row>
    <row r="94" spans="1:79"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row>
    <row r="95" spans="1:79"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1:79"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1:79"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row>
    <row r="98" spans="1:79"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row>
    <row r="99" spans="1:79"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row>
    <row r="100" spans="1:79"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1:79"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row>
    <row r="102" spans="1:79"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row>
    <row r="103" spans="1:79"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row>
    <row r="104" spans="1:79"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row>
    <row r="105" spans="1:79"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row>
    <row r="106" spans="1:79"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row>
    <row r="107" spans="1:79"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row>
    <row r="108" spans="1:79"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row>
    <row r="109" spans="1:79"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row>
    <row r="110" spans="1:79"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row>
    <row r="111" spans="1:79"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row>
    <row r="112" spans="1:79"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row>
    <row r="113" spans="1:79"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row>
    <row r="114" spans="1:79"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row>
    <row r="115" spans="1:79"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row>
    <row r="116" spans="1:79"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row>
    <row r="117" spans="1:79"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row>
    <row r="118" spans="1:79"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row>
    <row r="119" spans="1:79"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row>
    <row r="120" spans="1:79"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row>
    <row r="121" spans="1:79"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row>
    <row r="122" spans="1:79"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row>
    <row r="123" spans="1:79"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row>
    <row r="124" spans="1:79"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row>
    <row r="125" spans="1:79"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row>
    <row r="126" spans="1:79"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row>
    <row r="127" spans="1:79"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row>
    <row r="128" spans="1:79"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row>
    <row r="129" spans="1:79"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row>
    <row r="130" spans="1:79"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row>
    <row r="131" spans="1:79"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row>
    <row r="132" spans="1:79"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row>
    <row r="133" spans="1:79"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row>
    <row r="134" spans="1:79"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row>
    <row r="135" spans="1:79"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row>
    <row r="136" spans="1:79"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row>
    <row r="137" spans="1:79"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row>
    <row r="138" spans="1:79"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row>
    <row r="139" spans="1:79"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row>
    <row r="140" spans="1:79"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row>
    <row r="141" spans="1:79"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row>
    <row r="142" spans="1:79"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row>
    <row r="143" spans="1:79"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row>
    <row r="144" spans="1:79"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row>
    <row r="145" spans="1:79"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row>
    <row r="146" spans="1:79"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row>
    <row r="147" spans="1:79"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row>
    <row r="148" spans="1:79"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row>
    <row r="149" spans="1:79"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row>
    <row r="150" spans="1:79"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row>
    <row r="151" spans="1:79"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row>
    <row r="152" spans="1:79"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row>
    <row r="153" spans="1:79"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row>
    <row r="154" spans="1:79"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row>
    <row r="155" spans="1:79"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row>
    <row r="156" spans="1:79"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row>
    <row r="157" spans="1:79"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row>
    <row r="158" spans="1:79"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row>
    <row r="159" spans="1:79"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row>
    <row r="160" spans="1:79"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row>
    <row r="161" spans="1:79"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row>
    <row r="162" spans="1:79"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row>
    <row r="163" spans="1:79"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row>
    <row r="164" spans="1:79"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row>
    <row r="165" spans="1:79"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row>
    <row r="166" spans="1:79"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row>
    <row r="167" spans="1:79"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row>
    <row r="168" spans="1:79"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row>
    <row r="169" spans="1:79"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row>
    <row r="170" spans="1:79"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row>
    <row r="171" spans="1:79"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row>
    <row r="172" spans="1:79"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row>
    <row r="173" spans="1:79"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row>
    <row r="174" spans="1:79"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row>
    <row r="175" spans="1:79"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row>
    <row r="176" spans="1:79"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row>
    <row r="177" spans="1:79"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row>
    <row r="178" spans="1:79"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row>
    <row r="179" spans="1:79"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row>
    <row r="180" spans="1:79"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row>
    <row r="181" spans="1:79"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row>
    <row r="182" spans="1:79"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row>
    <row r="183" spans="1:79"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row>
    <row r="184" spans="1:79"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row>
    <row r="185" spans="1:79"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row>
    <row r="186" spans="1:79"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row>
    <row r="187" spans="1:79"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row>
    <row r="188" spans="1:79"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row>
    <row r="189" spans="1:79"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row>
    <row r="190" spans="1:79"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row>
    <row r="191" spans="1:79"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row>
    <row r="192" spans="1:79"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row>
    <row r="193" spans="1:79"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row>
    <row r="194" spans="1:79"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row>
    <row r="195" spans="1:79"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row>
    <row r="196" spans="1:79"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row>
    <row r="197" spans="1:79"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row>
    <row r="198" spans="1:79"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row>
    <row r="199" spans="1:79"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row>
    <row r="200" spans="1:79"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row>
    <row r="201" spans="1:79"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row>
    <row r="202" spans="1:79"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row>
    <row r="203" spans="1:79"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row>
    <row r="204" spans="1:79"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row>
    <row r="205" spans="1:79"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row>
    <row r="206" spans="1:79"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row>
    <row r="207" spans="1:79"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row>
    <row r="208" spans="1:79"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row>
    <row r="209" spans="1:79"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row>
    <row r="210" spans="1:79"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row>
    <row r="211" spans="1:79"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row>
    <row r="212" spans="1:79"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row>
    <row r="213" spans="1:79"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row>
    <row r="214" spans="1:79"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row>
    <row r="215" spans="1:79"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row>
    <row r="216" spans="1:79"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row>
    <row r="217" spans="1:79"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row>
    <row r="218" spans="1:79"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row>
    <row r="219" spans="1:79"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row>
    <row r="220" spans="1:79"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row>
    <row r="221" spans="1:79"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row>
    <row r="222" spans="1:79"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row>
    <row r="223" spans="1:79"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row>
    <row r="224" spans="1:79"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row>
    <row r="225" spans="1:79"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row>
    <row r="226" spans="1:79"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row>
    <row r="227" spans="1:79"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row>
    <row r="228" spans="1:79"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row>
    <row r="229" spans="1:79"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row>
    <row r="230" spans="1:79"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row>
    <row r="231" spans="1:79"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row>
    <row r="232" spans="1:79"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row>
    <row r="233" spans="1:79"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row>
    <row r="234" spans="1:79"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row>
    <row r="235" spans="1:79"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row>
    <row r="236" spans="1:79"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row>
    <row r="237" spans="1:79"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row>
    <row r="238" spans="1:79"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row>
    <row r="239" spans="1:79"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row>
    <row r="240" spans="1:79"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row>
    <row r="241" spans="1:79"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row>
    <row r="242" spans="1:79"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row>
    <row r="243" spans="1:79"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row>
    <row r="244" spans="1:79"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row>
    <row r="245" spans="1:79"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row>
    <row r="246" spans="1:79"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row>
    <row r="247" spans="1:79"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row>
    <row r="248" spans="1:79"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row>
    <row r="249" spans="1:79"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row>
    <row r="250" spans="1:79"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row>
    <row r="251" spans="1:79"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row>
    <row r="252" spans="1:79"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row>
    <row r="253" spans="1:79"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row>
    <row r="254" spans="1:79"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row>
    <row r="255" spans="1:79"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row>
    <row r="256" spans="1:79"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row>
    <row r="257" spans="1:79"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row>
    <row r="258" spans="1:79"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row>
    <row r="259" spans="1:79"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row>
    <row r="260" spans="1:79"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row>
    <row r="261" spans="1:79"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row>
    <row r="262" spans="1:79"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row>
    <row r="263" spans="1:79"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row>
    <row r="264" spans="1:79"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row>
    <row r="265" spans="1:79"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row>
    <row r="266" spans="1:79"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row>
    <row r="267" spans="1:79"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row>
    <row r="268" spans="1:79"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row>
    <row r="269" spans="1:79"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row>
    <row r="270" spans="1:79"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row>
    <row r="271" spans="1:79"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row>
    <row r="272" spans="1:79"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row>
    <row r="273" spans="1:79"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row>
    <row r="274" spans="1:79"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row>
    <row r="275" spans="1:79"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row>
    <row r="276" spans="1:79"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row>
    <row r="277" spans="1:79"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row>
    <row r="278" spans="1:79"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row>
    <row r="279" spans="1:79"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row>
    <row r="280" spans="1:79"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row>
    <row r="281" spans="1:79"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row>
    <row r="282" spans="1:79"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row>
    <row r="283" spans="1:79"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row>
    <row r="284" spans="1:79"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row>
    <row r="285" spans="1:79"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row>
    <row r="286" spans="1:79"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row>
    <row r="287" spans="1:79"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row>
    <row r="288" spans="1:79"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row>
    <row r="289" spans="1:79"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row>
    <row r="290" spans="1:79"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row>
    <row r="291" spans="1:79"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row>
    <row r="292" spans="1:79"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row>
    <row r="293" spans="1:79"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row>
    <row r="294" spans="1:79"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row>
    <row r="295" spans="1:79"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row>
    <row r="296" spans="1:79"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row>
    <row r="297" spans="1:79"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row>
    <row r="298" spans="1:79"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row>
    <row r="299" spans="1:79"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row>
    <row r="300" spans="1:79"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row>
    <row r="301" spans="1:79"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row>
    <row r="302" spans="1:79"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row>
    <row r="303" spans="1:79"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row>
    <row r="304" spans="1:79"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row>
    <row r="305" spans="1:79"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row>
    <row r="306" spans="1:79"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row>
    <row r="307" spans="1:79"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row>
    <row r="308" spans="1:79"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row>
    <row r="309" spans="1:79"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row>
    <row r="310" spans="1:79"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row>
    <row r="311" spans="1:79"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row>
    <row r="312" spans="1:79"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row>
    <row r="313" spans="1:79"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row>
    <row r="314" spans="1:79"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row>
    <row r="315" spans="1:79"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row>
    <row r="316" spans="1:79"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row>
    <row r="317" spans="1:79"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row>
    <row r="318" spans="1:79"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row>
    <row r="319" spans="1:79"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row>
    <row r="320" spans="1:79"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row>
    <row r="321" spans="1:79"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row>
    <row r="322" spans="1:79"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row>
    <row r="323" spans="1:79"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row>
    <row r="324" spans="1:79"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row>
    <row r="325" spans="1:79"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row>
    <row r="326" spans="1:79"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row>
    <row r="327" spans="1:79"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row>
    <row r="328" spans="1:79"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row>
    <row r="329" spans="1:79"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row>
    <row r="330" spans="1:79"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row>
    <row r="331" spans="1:79"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row>
    <row r="332" spans="1:79"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row>
    <row r="333" spans="1:79"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row>
    <row r="334" spans="1:79"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row>
    <row r="335" spans="1:79"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row>
    <row r="336" spans="1:79"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row>
    <row r="337" spans="1:79"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row>
    <row r="338" spans="1:79"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row>
    <row r="339" spans="1:79"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row>
    <row r="340" spans="1:79"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row>
    <row r="341" spans="1:79"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row>
    <row r="342" spans="1:79"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row>
    <row r="343" spans="1:79"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row>
    <row r="344" spans="1:79"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row>
    <row r="345" spans="1:79"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row>
    <row r="346" spans="1:79"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row>
    <row r="347" spans="1:79"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row>
    <row r="348" spans="1:79"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row>
    <row r="349" spans="1:79"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row>
    <row r="350" spans="1:79"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row>
    <row r="351" spans="1:79"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row>
    <row r="352" spans="1:79"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row>
    <row r="353" spans="1:79"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row>
    <row r="354" spans="1:79"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row>
    <row r="355" spans="1:79"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row>
    <row r="356" spans="1:79"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row>
    <row r="357" spans="1:79"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row>
    <row r="358" spans="1:79"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row>
    <row r="359" spans="1:79"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row>
    <row r="360" spans="1:79"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row>
    <row r="361" spans="1:79"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row>
    <row r="362" spans="1:79"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row>
    <row r="363" spans="1:79"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row>
    <row r="364" spans="1:79"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row>
    <row r="365" spans="1:79"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row>
    <row r="366" spans="1:79"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row>
    <row r="367" spans="1:79"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row>
    <row r="368" spans="1:79"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row>
    <row r="369" spans="1:79"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row>
    <row r="370" spans="1:79"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row>
    <row r="371" spans="1:79"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row>
    <row r="372" spans="1:79"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row>
    <row r="373" spans="1:79"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row>
    <row r="374" spans="1:79"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row>
    <row r="375" spans="1:79"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row>
    <row r="376" spans="1:79"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row>
    <row r="377" spans="1:79"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row>
    <row r="378" spans="1:79"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row>
    <row r="379" spans="1:79"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row>
    <row r="380" spans="1:79"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row>
    <row r="381" spans="1:79"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row>
    <row r="382" spans="1:79"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row>
    <row r="383" spans="1:79"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row>
    <row r="384" spans="1:79"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row>
    <row r="385" spans="1:79"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row>
    <row r="386" spans="1:79"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row>
    <row r="387" spans="1:79"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row>
    <row r="388" spans="1:79"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row>
    <row r="389" spans="1:79"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row>
    <row r="390" spans="1:79"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row>
    <row r="391" spans="1:79"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row>
    <row r="392" spans="1:79"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row>
    <row r="393" spans="1:79"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row>
    <row r="394" spans="1:79"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row>
    <row r="395" spans="1:79"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row>
    <row r="396" spans="1:79"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row>
    <row r="397" spans="1:79"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row>
    <row r="398" spans="1:79"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row>
    <row r="399" spans="1:79"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row>
    <row r="400" spans="1:79"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row>
    <row r="401" spans="1:79"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row>
    <row r="402" spans="1:79"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row>
    <row r="403" spans="1:79"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row>
    <row r="404" spans="1:79"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row>
    <row r="405" spans="1:79"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row>
    <row r="406" spans="1:79"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row>
    <row r="407" spans="1:79"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row>
    <row r="408" spans="1:79"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row>
    <row r="409" spans="1:79"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row>
    <row r="410" spans="1:79"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row>
    <row r="411" spans="1:79"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row>
    <row r="412" spans="1:79"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row>
    <row r="413" spans="1:79"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row>
    <row r="414" spans="1:79"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row>
    <row r="415" spans="1:79"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row>
    <row r="416" spans="1:79"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row>
    <row r="417" spans="1:79"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row>
    <row r="418" spans="1:79"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row>
    <row r="419" spans="1:79"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row>
    <row r="420" spans="1:79"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row>
    <row r="421" spans="1:79"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row>
    <row r="422" spans="1:79"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row>
    <row r="423" spans="1:79"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row>
    <row r="424" spans="1:79"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row>
    <row r="425" spans="1:79"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row>
    <row r="426" spans="1:79"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row>
    <row r="427" spans="1:79"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row>
    <row r="428" spans="1:79"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row>
    <row r="429" spans="1:79"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row>
    <row r="430" spans="1:79"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row>
    <row r="431" spans="1:79"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row>
    <row r="432" spans="1:79"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row>
    <row r="433" spans="1:79"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row>
    <row r="434" spans="1:79"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row>
    <row r="435" spans="1:79"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row>
    <row r="436" spans="1:79"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row>
    <row r="437" spans="1:79"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row>
    <row r="438" spans="1:79"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row>
    <row r="439" spans="1:79"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row>
    <row r="440" spans="1:79"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row>
    <row r="441" spans="1:79"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row>
    <row r="442" spans="1:79"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row>
    <row r="443" spans="1:79"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row>
    <row r="444" spans="1:79"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row>
    <row r="445" spans="1:79"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row>
    <row r="446" spans="1:79"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row>
    <row r="447" spans="1:79"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row>
    <row r="448" spans="1:79"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row>
    <row r="449" spans="1:79"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row>
    <row r="450" spans="1:79"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row>
    <row r="451" spans="1:79"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row>
    <row r="452" spans="1:79"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row>
    <row r="453" spans="1:79"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row>
    <row r="454" spans="1:79"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row>
    <row r="455" spans="1:79"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row>
    <row r="456" spans="1:79"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row>
    <row r="457" spans="1:79"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row>
    <row r="458" spans="1:79"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row>
    <row r="459" spans="1:79"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row>
    <row r="460" spans="1:79"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row>
    <row r="461" spans="1:79"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row>
    <row r="462" spans="1:79"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row>
    <row r="463" spans="1:79"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row>
    <row r="464" spans="1:79"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row>
    <row r="465" spans="1:79"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row>
    <row r="466" spans="1:79"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row>
    <row r="467" spans="1:79"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row>
    <row r="468" spans="1:79"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row>
    <row r="469" spans="1:79"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row>
    <row r="470" spans="1:79"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row>
    <row r="471" spans="1:79"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row>
    <row r="472" spans="1:79"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row>
    <row r="473" spans="1:79"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row>
    <row r="474" spans="1:79"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row>
    <row r="475" spans="1:79"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row>
    <row r="476" spans="1:79"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row>
    <row r="477" spans="1:79"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row>
    <row r="478" spans="1:79"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row>
    <row r="479" spans="1:79"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row>
    <row r="480" spans="1:79"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row>
    <row r="481" spans="1:79"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row>
    <row r="482" spans="1:79"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row>
    <row r="483" spans="1:79"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row>
    <row r="484" spans="1:79"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row>
    <row r="485" spans="1:79"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row>
    <row r="486" spans="1:79"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row>
    <row r="487" spans="1:79"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row>
    <row r="488" spans="1:79"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row>
    <row r="489" spans="1:79"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row>
    <row r="490" spans="1:79"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row>
    <row r="491" spans="1:79"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row>
    <row r="492" spans="1:79"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row>
    <row r="493" spans="1:79"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row>
    <row r="494" spans="1:79"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row>
    <row r="495" spans="1:79"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row>
    <row r="496" spans="1:79"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row>
    <row r="497" spans="1:79"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row>
    <row r="498" spans="1:79"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row>
    <row r="499" spans="1:79"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row>
    <row r="500" spans="1:79"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row>
    <row r="501" spans="1:79"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row>
    <row r="502" spans="1:79"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row>
    <row r="503" spans="1:79"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row>
    <row r="504" spans="1:79"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row>
    <row r="505" spans="1:79"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row>
    <row r="506" spans="1:79"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row>
    <row r="507" spans="1:79"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row>
    <row r="508" spans="1:79"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row>
    <row r="509" spans="1:79"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row>
    <row r="510" spans="1:79"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row>
    <row r="511" spans="1:79"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row>
    <row r="512" spans="1:79"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row>
    <row r="513" spans="1:79"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row>
    <row r="514" spans="1:79"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row>
    <row r="515" spans="1:79"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row>
    <row r="516" spans="1:79"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row>
    <row r="517" spans="1:79"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row>
    <row r="518" spans="1:79"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row>
    <row r="519" spans="1:79"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row>
    <row r="520" spans="1:79"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row>
    <row r="521" spans="1:79"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row>
    <row r="522" spans="1:79"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row>
    <row r="523" spans="1:79"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row>
    <row r="524" spans="1:79"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row>
    <row r="525" spans="1:79"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row>
    <row r="526" spans="1:79"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row>
    <row r="527" spans="1:79"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1:79"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row>
    <row r="529" spans="1:79"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row>
    <row r="530" spans="1:79"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row>
    <row r="531" spans="1:79"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row>
    <row r="532" spans="1:79"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row>
    <row r="533" spans="1:79"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row>
    <row r="534" spans="1:79"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row>
    <row r="535" spans="1:79"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row>
    <row r="536" spans="1:79"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row>
    <row r="537" spans="1:79"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row>
    <row r="538" spans="1:79"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row>
    <row r="539" spans="1:79"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row>
    <row r="540" spans="1:79"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row>
    <row r="541" spans="1:79"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row>
    <row r="542" spans="1:79"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row>
    <row r="543" spans="1:79"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row>
    <row r="544" spans="1:79"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row>
    <row r="545" spans="1:79"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row>
    <row r="546" spans="1:79"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row>
    <row r="547" spans="1:79"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row>
    <row r="548" spans="1:79"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row>
    <row r="549" spans="1:79"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row>
    <row r="550" spans="1:79"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row>
    <row r="551" spans="1:79"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row>
    <row r="552" spans="1:79"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row>
    <row r="553" spans="1:79"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row>
    <row r="554" spans="1:79"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row>
    <row r="555" spans="1:79"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row>
    <row r="556" spans="1:79"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row>
    <row r="557" spans="1:79"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row>
    <row r="558" spans="1:79"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row>
    <row r="559" spans="1:79"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row>
    <row r="560" spans="1:79"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row>
    <row r="561" spans="1:79"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row>
    <row r="562" spans="1:79"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row>
    <row r="563" spans="1:79"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row>
    <row r="564" spans="1:79"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row>
    <row r="565" spans="1:79"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row>
    <row r="566" spans="1:79"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row>
    <row r="567" spans="1:79"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row>
    <row r="568" spans="1:79"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row>
    <row r="569" spans="1:79"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row>
    <row r="570" spans="1:79"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row>
    <row r="571" spans="1:79"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row>
    <row r="572" spans="1:79"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row>
    <row r="573" spans="1:79"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row>
    <row r="574" spans="1:79"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row>
    <row r="575" spans="1:79"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row>
    <row r="576" spans="1:79"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row>
    <row r="577" spans="1:79"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row>
    <row r="578" spans="1:79"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row>
    <row r="579" spans="1:79"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row>
    <row r="580" spans="1:79"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row>
    <row r="581" spans="1:79"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row>
    <row r="582" spans="1:79"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row>
    <row r="583" spans="1:79"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row>
    <row r="584" spans="1:79"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row>
    <row r="585" spans="1:79"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row>
    <row r="586" spans="1:79"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row>
    <row r="587" spans="1:79"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row>
    <row r="588" spans="1:79"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row>
    <row r="589" spans="1:79"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row>
    <row r="590" spans="1:79"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row>
    <row r="591" spans="1:79"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row>
    <row r="592" spans="1:79"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row>
    <row r="593" spans="1:79"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row>
    <row r="594" spans="1:79"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row>
    <row r="595" spans="1:79"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row>
    <row r="596" spans="1:79"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row>
    <row r="597" spans="1:79"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row>
    <row r="598" spans="1:79"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row>
    <row r="599" spans="1:79"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row>
    <row r="600" spans="1:79"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row>
    <row r="601" spans="1:79"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row>
    <row r="602" spans="1:79"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row>
    <row r="603" spans="1:79"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row>
    <row r="604" spans="1:79"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row>
    <row r="605" spans="1:79"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row>
    <row r="606" spans="1:79"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row>
    <row r="607" spans="1:79"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row>
    <row r="608" spans="1:79"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row>
    <row r="609" spans="1:79"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row>
    <row r="610" spans="1:79"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row>
    <row r="611" spans="1:79"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row>
    <row r="612" spans="1:79"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row>
    <row r="613" spans="1:79"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row>
    <row r="614" spans="1:79"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row>
    <row r="615" spans="1:79"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row>
    <row r="616" spans="1:79"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row>
    <row r="617" spans="1:79"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row>
    <row r="618" spans="1:79"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row>
    <row r="619" spans="1:79"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row>
    <row r="620" spans="1:79"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row>
    <row r="621" spans="1:79"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row>
    <row r="622" spans="1:79"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row>
    <row r="623" spans="1:79"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row>
    <row r="624" spans="1:79"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row>
    <row r="625" spans="1:79"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row>
    <row r="626" spans="1:79"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row>
    <row r="627" spans="1:79"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row>
    <row r="628" spans="1:79"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row>
    <row r="629" spans="1:79"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row>
    <row r="630" spans="1:79"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row>
    <row r="631" spans="1:79"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row>
    <row r="632" spans="1:79"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row>
    <row r="633" spans="1:79"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row>
    <row r="634" spans="1:79"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row>
    <row r="635" spans="1:79"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row>
    <row r="636" spans="1:79"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row>
    <row r="637" spans="1:79"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1:79"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row>
    <row r="639" spans="1:79"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row>
    <row r="640" spans="1:79"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row>
    <row r="641" spans="1:79"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row>
    <row r="642" spans="1:79"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row>
    <row r="643" spans="1:79"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row>
    <row r="644" spans="1:79"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row>
    <row r="645" spans="1:79"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row>
    <row r="646" spans="1:79"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row>
    <row r="647" spans="1:79"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row>
    <row r="648" spans="1:79"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row>
    <row r="649" spans="1:79"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row>
    <row r="650" spans="1:79"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row>
    <row r="651" spans="1:79"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row>
    <row r="652" spans="1:79"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row>
    <row r="653" spans="1:79"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row>
    <row r="654" spans="1:79"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row>
    <row r="655" spans="1:79"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row>
    <row r="656" spans="1:79"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row>
    <row r="657" spans="1:79"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row>
    <row r="658" spans="1:79"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row>
    <row r="659" spans="1:79"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row>
    <row r="660" spans="1:79"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row>
    <row r="661" spans="1:79"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row>
    <row r="662" spans="1:79"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row>
    <row r="663" spans="1:79"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row>
    <row r="664" spans="1:79"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row>
    <row r="665" spans="1:79"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row>
    <row r="666" spans="1:79"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row>
    <row r="667" spans="1:79"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row>
    <row r="668" spans="1:79"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row>
    <row r="669" spans="1:79"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row>
    <row r="670" spans="1:79"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row>
    <row r="671" spans="1:79"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row>
    <row r="672" spans="1:79"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row>
    <row r="673" spans="1:79"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row>
    <row r="674" spans="1:79"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row>
    <row r="675" spans="1:79"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row>
    <row r="676" spans="1:79"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row>
    <row r="677" spans="1:79"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row>
    <row r="678" spans="1:79"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row>
    <row r="679" spans="1:79"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row>
    <row r="680" spans="1:79"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row>
    <row r="681" spans="1:79"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row>
    <row r="682" spans="1:79"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row>
    <row r="683" spans="1:79"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row>
    <row r="684" spans="1:79"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row>
    <row r="685" spans="1:79"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row>
    <row r="686" spans="1:79"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row>
    <row r="687" spans="1:79"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row>
    <row r="688" spans="1:79"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row>
    <row r="689" spans="1:79"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row>
    <row r="690" spans="1:79"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row>
    <row r="691" spans="1:79"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row>
    <row r="692" spans="1:79"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row>
    <row r="693" spans="1:79"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row>
    <row r="694" spans="1:79"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row>
    <row r="695" spans="1:79"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row>
    <row r="696" spans="1:79"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row>
    <row r="697" spans="1:79"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row>
    <row r="698" spans="1:79"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row>
    <row r="699" spans="1:79"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row>
    <row r="700" spans="1:79"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row>
    <row r="701" spans="1:79"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row>
    <row r="702" spans="1:79"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row>
    <row r="703" spans="1:79"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row>
    <row r="704" spans="1:79"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row>
    <row r="705" spans="1:79"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row>
    <row r="706" spans="1:79"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row>
    <row r="707" spans="1:79"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row>
    <row r="708" spans="1:79"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row>
    <row r="709" spans="1:79"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row>
    <row r="710" spans="1:79"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row>
    <row r="711" spans="1:79"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row>
    <row r="712" spans="1:79"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row>
    <row r="713" spans="1:79"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row>
    <row r="714" spans="1:79"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row>
    <row r="715" spans="1:79"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row>
    <row r="716" spans="1:79"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row>
    <row r="717" spans="1:79"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row>
    <row r="718" spans="1:79"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row>
    <row r="719" spans="1:79"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row>
    <row r="720" spans="1:79"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row>
    <row r="721" spans="1:79"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row>
    <row r="722" spans="1:79"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row>
    <row r="723" spans="1:79"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row>
    <row r="724" spans="1:79"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row>
    <row r="725" spans="1:79"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row>
    <row r="726" spans="1:79"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row>
    <row r="727" spans="1:79"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row>
    <row r="728" spans="1:79"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row>
    <row r="729" spans="1:79"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row>
    <row r="730" spans="1:79"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row>
    <row r="731" spans="1:79"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row>
    <row r="732" spans="1:79"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row>
    <row r="733" spans="1:79"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row>
    <row r="734" spans="1:79"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row>
    <row r="735" spans="1:79"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row>
    <row r="736" spans="1:79"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row>
    <row r="737" spans="1:79"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row>
    <row r="738" spans="1:79"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row>
    <row r="739" spans="1:79"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row>
    <row r="740" spans="1:79"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row>
    <row r="741" spans="1:79"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row>
    <row r="742" spans="1:79"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row>
    <row r="743" spans="1:79"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row>
    <row r="744" spans="1:79"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row>
    <row r="745" spans="1:79"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row>
    <row r="746" spans="1:79"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row>
    <row r="747" spans="1:79"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row>
    <row r="748" spans="1:79"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row>
    <row r="749" spans="1:79"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row>
    <row r="750" spans="1:79"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row>
    <row r="751" spans="1:79"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row>
    <row r="752" spans="1:79"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row>
    <row r="753" spans="1:79"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row>
    <row r="754" spans="1:79"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row>
    <row r="755" spans="1:79"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row>
    <row r="756" spans="1:79"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row>
    <row r="757" spans="1:79"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row>
    <row r="758" spans="1:79"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row>
    <row r="759" spans="1:79"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row>
    <row r="760" spans="1:79"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row>
    <row r="761" spans="1:79"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row>
    <row r="762" spans="1:79"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row>
    <row r="763" spans="1:79"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row>
    <row r="764" spans="1:79"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row>
    <row r="765" spans="1:79"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row>
    <row r="766" spans="1:79"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row>
    <row r="767" spans="1:79"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row>
    <row r="768" spans="1:79"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row>
    <row r="769" spans="1:79"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row>
    <row r="770" spans="1:79"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row>
    <row r="771" spans="1:79"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row>
    <row r="772" spans="1:79"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row>
    <row r="773" spans="1:79"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row>
    <row r="774" spans="1:79"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row>
    <row r="775" spans="1:79"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row>
    <row r="776" spans="1:79"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row>
    <row r="777" spans="1:79"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row>
    <row r="778" spans="1:79"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row>
    <row r="779" spans="1:79"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row>
    <row r="780" spans="1:79"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row>
    <row r="781" spans="1:79"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row>
    <row r="782" spans="1:79"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row>
    <row r="783" spans="1:79"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row>
    <row r="784" spans="1:79"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row>
    <row r="785" spans="1:79"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row>
    <row r="786" spans="1:79"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row>
    <row r="787" spans="1:79"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row>
    <row r="788" spans="1:79"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row>
    <row r="789" spans="1:79"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row>
    <row r="790" spans="1:79"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row>
    <row r="791" spans="1:79"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row>
    <row r="792" spans="1:79"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row>
    <row r="793" spans="1:79"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row>
    <row r="794" spans="1:79"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row>
    <row r="795" spans="1:79"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row>
    <row r="796" spans="1:79"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row>
    <row r="797" spans="1:79"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row>
    <row r="798" spans="1:79"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row>
    <row r="799" spans="1:79"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row>
    <row r="800" spans="1:79"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row>
    <row r="801" spans="1:79"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row>
    <row r="802" spans="1:79"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row>
    <row r="803" spans="1:79"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row>
    <row r="804" spans="1:79"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row>
    <row r="805" spans="1:79"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row>
    <row r="806" spans="1:79"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row>
    <row r="807" spans="1:79"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row>
    <row r="808" spans="1:79"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row>
    <row r="809" spans="1:79"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row>
    <row r="810" spans="1:79"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row>
    <row r="811" spans="1:79"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row>
    <row r="812" spans="1:79"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row>
    <row r="813" spans="1:79"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row>
    <row r="814" spans="1:79"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row>
    <row r="815" spans="1:79"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row>
    <row r="816" spans="1:79"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row>
    <row r="817" spans="1:79"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row>
    <row r="818" spans="1:79"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row>
    <row r="819" spans="1:79"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row>
    <row r="820" spans="1:79"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row>
    <row r="821" spans="1:79"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row>
    <row r="822" spans="1:79"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row>
    <row r="823" spans="1:79"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row>
    <row r="824" spans="1:79"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row>
    <row r="825" spans="1:79"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row>
    <row r="826" spans="1:79"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row>
    <row r="827" spans="1:79"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row>
    <row r="828" spans="1:79"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row>
    <row r="829" spans="1:79"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row>
    <row r="830" spans="1:79"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row>
    <row r="831" spans="1:79"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row>
    <row r="832" spans="1:79"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row>
    <row r="833" spans="1:79"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row>
    <row r="834" spans="1:79"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row>
    <row r="835" spans="1:79"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row>
    <row r="836" spans="1:79"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row>
    <row r="837" spans="1:79"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row>
    <row r="838" spans="1:79"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row>
    <row r="839" spans="1:79"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row>
    <row r="840" spans="1:79"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row>
    <row r="841" spans="1:79"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row>
    <row r="842" spans="1:79"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row>
    <row r="843" spans="1:79"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row>
    <row r="844" spans="1:79"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1:79"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1:79"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row>
    <row r="847" spans="1:79"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row>
    <row r="848" spans="1:79"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row>
    <row r="849" spans="1:79"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1:79"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row>
    <row r="851" spans="1:79"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row>
    <row r="852" spans="1:79"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row>
    <row r="853" spans="1:79"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row>
    <row r="854" spans="1:79"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row>
    <row r="855" spans="1:79"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row>
    <row r="856" spans="1:79"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row>
    <row r="857" spans="1:79"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row>
    <row r="858" spans="1:79"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row>
    <row r="859" spans="1:79"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row>
    <row r="860" spans="1:79"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row>
    <row r="861" spans="1:79"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row>
    <row r="862" spans="1:79"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row>
    <row r="863" spans="1:79"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row>
    <row r="864" spans="1:79"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row>
    <row r="865" spans="1:79"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row>
    <row r="866" spans="1:79"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row>
    <row r="867" spans="1:79"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row>
    <row r="868" spans="1:79"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row>
    <row r="869" spans="1:79"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row>
    <row r="870" spans="1:79"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row>
    <row r="871" spans="1:79"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row>
    <row r="872" spans="1:79"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row>
    <row r="873" spans="1:79"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row>
    <row r="874" spans="1:79"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row>
    <row r="875" spans="1:79"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row>
    <row r="876" spans="1:79"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row>
    <row r="877" spans="1:79"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row>
    <row r="878" spans="1:79"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row>
    <row r="879" spans="1:79"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row>
    <row r="880" spans="1:79"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row>
    <row r="881" spans="1:79"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row>
    <row r="882" spans="1:79"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row>
    <row r="883" spans="1:79"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row>
    <row r="884" spans="1:79"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row>
    <row r="885" spans="1:79"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row>
    <row r="886" spans="1:79"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row>
    <row r="887" spans="1:79"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row>
    <row r="888" spans="1:79"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row>
    <row r="889" spans="1:79"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row>
    <row r="890" spans="1:79"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row>
    <row r="891" spans="1:79"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row>
    <row r="892" spans="1:79"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row>
    <row r="893" spans="1:79"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row>
    <row r="894" spans="1:79"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row>
    <row r="895" spans="1:79"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row>
    <row r="896" spans="1:79"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row>
    <row r="897" spans="1:79"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row>
    <row r="898" spans="1:79"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row>
    <row r="899" spans="1:79"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row>
    <row r="900" spans="1:79"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row>
    <row r="901" spans="1:79"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row>
    <row r="902" spans="1:79"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row>
    <row r="903" spans="1:79"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row>
    <row r="904" spans="1:79"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row>
    <row r="905" spans="1:79"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row>
    <row r="906" spans="1:79"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row>
    <row r="907" spans="1:79"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row>
    <row r="908" spans="1:79"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row>
    <row r="909" spans="1:79"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row>
    <row r="910" spans="1:79"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row>
    <row r="911" spans="1:79"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row>
    <row r="912" spans="1:79"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row>
    <row r="913" spans="1:79"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row>
    <row r="914" spans="1:79"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row>
    <row r="915" spans="1:79"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row>
    <row r="916" spans="1:79"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row>
    <row r="917" spans="1:79"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row>
    <row r="918" spans="1:79"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row>
    <row r="919" spans="1:79"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row>
    <row r="920" spans="1:79"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row>
    <row r="921" spans="1:79"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row>
    <row r="922" spans="1:79"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row>
    <row r="923" spans="1:79"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row>
    <row r="924" spans="1:79"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row>
    <row r="925" spans="1:79"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row>
    <row r="926" spans="1:79"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row>
    <row r="927" spans="1:79"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row>
    <row r="928" spans="1:79"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row>
    <row r="929" spans="1:79"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row>
    <row r="930" spans="1:79"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row>
    <row r="931" spans="1:79"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row>
    <row r="932" spans="1:79"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row>
    <row r="933" spans="1:79"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row>
    <row r="934" spans="1:79"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row>
    <row r="935" spans="1:79"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row>
    <row r="936" spans="1:79"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row>
    <row r="937" spans="1:79"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row>
    <row r="938" spans="1:79"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row>
    <row r="939" spans="1:79"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row>
    <row r="940" spans="1:79"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row>
    <row r="941" spans="1:79"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row>
    <row r="942" spans="1:79"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row>
    <row r="943" spans="1:79"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1:79"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row>
    <row r="945" spans="1:79"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row>
    <row r="946" spans="1:79"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row>
    <row r="947" spans="1:79"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row>
    <row r="948" spans="1:79"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row>
    <row r="949" spans="1:79"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1:79"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row>
    <row r="951" spans="1:79"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row>
    <row r="952" spans="1:79"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row>
    <row r="953" spans="1:79"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row>
    <row r="954" spans="1:79"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row>
    <row r="955" spans="1:79"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row>
    <row r="956" spans="1:79"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row>
    <row r="957" spans="1:79"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row>
    <row r="958" spans="1:79"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row>
    <row r="959" spans="1:79"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row>
    <row r="960" spans="1:79"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row>
    <row r="961" spans="1:79"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row>
    <row r="962" spans="1:79"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row>
    <row r="963" spans="1:79"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row>
    <row r="964" spans="1:79"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row>
    <row r="965" spans="1:79"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row>
    <row r="966" spans="1:79"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row>
    <row r="967" spans="1:79"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row>
    <row r="968" spans="1:79"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row>
    <row r="969" spans="1:79"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row>
    <row r="970" spans="1:79"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row>
    <row r="971" spans="1:79"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row>
    <row r="972" spans="1:79"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row>
    <row r="973" spans="1:79"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row>
    <row r="974" spans="1:79"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row>
    <row r="975" spans="1:79"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row>
    <row r="976" spans="1:79"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row>
    <row r="977" spans="1:79"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row>
    <row r="978" spans="1:79"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row>
    <row r="979" spans="1:79"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row>
    <row r="980" spans="1:79"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row>
    <row r="981" spans="1:79"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row>
    <row r="982" spans="1:79"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row>
    <row r="983" spans="1:79"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row>
    <row r="984" spans="1:79"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row>
    <row r="985" spans="1:79"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row>
    <row r="986" spans="1:79"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row>
    <row r="987" spans="1:79"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row>
    <row r="988" spans="1:79"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row>
    <row r="989" spans="1:79"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row>
    <row r="990" spans="1:79"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row>
    <row r="991" spans="1:79"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row>
    <row r="992" spans="1:79"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row>
    <row r="993" spans="1:79"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row>
    <row r="994" spans="1:79"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row>
    <row r="995" spans="1:79"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row>
    <row r="996" spans="1:79"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row>
    <row r="997" spans="1:79"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row>
    <row r="998" spans="1:79"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row>
    <row r="999" spans="1:79"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row>
    <row r="1000" spans="1:79"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row>
  </sheetData>
  <mergeCells count="128">
    <mergeCell ref="BU5:BX6"/>
    <mergeCell ref="BX8:BX9"/>
    <mergeCell ref="F6:F7"/>
    <mergeCell ref="G6:G7"/>
    <mergeCell ref="A1:A3"/>
    <mergeCell ref="B1:H1"/>
    <mergeCell ref="B2:H2"/>
    <mergeCell ref="B3:H3"/>
    <mergeCell ref="A5:A7"/>
    <mergeCell ref="B5:B7"/>
    <mergeCell ref="C5:C7"/>
    <mergeCell ref="AX8:AX9"/>
    <mergeCell ref="AY8:AY9"/>
    <mergeCell ref="BF8:BF9"/>
    <mergeCell ref="BG8:BG9"/>
    <mergeCell ref="BH8:BH9"/>
    <mergeCell ref="BI8:BI9"/>
    <mergeCell ref="BJ8:BJ9"/>
    <mergeCell ref="BK8:BK9"/>
    <mergeCell ref="BL8:BL9"/>
    <mergeCell ref="A8:A9"/>
    <mergeCell ref="B8:B9"/>
    <mergeCell ref="C8:C9"/>
    <mergeCell ref="E8:E9"/>
    <mergeCell ref="A10:A11"/>
    <mergeCell ref="B10:B11"/>
    <mergeCell ref="C10:C11"/>
    <mergeCell ref="D10:D11"/>
    <mergeCell ref="E10:E11"/>
    <mergeCell ref="F10:F11"/>
    <mergeCell ref="G10:G11"/>
    <mergeCell ref="O10:O11"/>
    <mergeCell ref="P10:P11"/>
    <mergeCell ref="Q10:Q11"/>
    <mergeCell ref="R10:R11"/>
    <mergeCell ref="S10:S11"/>
    <mergeCell ref="H10:H11"/>
    <mergeCell ref="I10:I11"/>
    <mergeCell ref="J10:J11"/>
    <mergeCell ref="K10:K11"/>
    <mergeCell ref="L10:L11"/>
    <mergeCell ref="M10:M11"/>
    <mergeCell ref="N10:N11"/>
    <mergeCell ref="BJ10:BJ11"/>
    <mergeCell ref="BK10:BK11"/>
    <mergeCell ref="AX10:AX11"/>
    <mergeCell ref="AY10:AY11"/>
    <mergeCell ref="AT5:BA6"/>
    <mergeCell ref="AQ6:AQ7"/>
    <mergeCell ref="AR6:AR7"/>
    <mergeCell ref="AS6:AS7"/>
    <mergeCell ref="AU7:AV7"/>
    <mergeCell ref="AX7:AY7"/>
    <mergeCell ref="AS8:AS9"/>
    <mergeCell ref="AZ8:AZ9"/>
    <mergeCell ref="BA8:BA9"/>
    <mergeCell ref="AZ10:AZ11"/>
    <mergeCell ref="BA10:BA11"/>
    <mergeCell ref="AT8:AT9"/>
    <mergeCell ref="AU8:AU9"/>
    <mergeCell ref="AS10:AS11"/>
    <mergeCell ref="AT10:AT11"/>
    <mergeCell ref="AU10:AU11"/>
    <mergeCell ref="AV8:AV9"/>
    <mergeCell ref="AW8:AW9"/>
    <mergeCell ref="AV10:AV11"/>
    <mergeCell ref="AW10:AW11"/>
    <mergeCell ref="BB10:BB11"/>
    <mergeCell ref="BC10:BC11"/>
    <mergeCell ref="BD10:BD11"/>
    <mergeCell ref="BL10:BL11"/>
    <mergeCell ref="BW8:BW9"/>
    <mergeCell ref="BO8:BO9"/>
    <mergeCell ref="BP8:BP9"/>
    <mergeCell ref="BQ8:BQ9"/>
    <mergeCell ref="BR8:BR9"/>
    <mergeCell ref="BS8:BS9"/>
    <mergeCell ref="BT8:BT9"/>
    <mergeCell ref="BU8:BU9"/>
    <mergeCell ref="BM8:BM9"/>
    <mergeCell ref="BN8:BN9"/>
    <mergeCell ref="BM10:BM11"/>
    <mergeCell ref="BN10:BN11"/>
    <mergeCell ref="BO10:BO11"/>
    <mergeCell ref="BP10:BP11"/>
    <mergeCell ref="BQ10:BQ11"/>
    <mergeCell ref="BE10:BE11"/>
    <mergeCell ref="BF10:BF11"/>
    <mergeCell ref="BG10:BG11"/>
    <mergeCell ref="BH10:BH11"/>
    <mergeCell ref="BI10:BI11"/>
    <mergeCell ref="BY5:CA6"/>
    <mergeCell ref="BY8:BY9"/>
    <mergeCell ref="BZ8:BZ9"/>
    <mergeCell ref="CA8:CA9"/>
    <mergeCell ref="D6:D7"/>
    <mergeCell ref="E6:E7"/>
    <mergeCell ref="H6:I7"/>
    <mergeCell ref="J6:K7"/>
    <mergeCell ref="S5:S7"/>
    <mergeCell ref="T6:Z6"/>
    <mergeCell ref="D5:M5"/>
    <mergeCell ref="T5:AS5"/>
    <mergeCell ref="BG5:BK6"/>
    <mergeCell ref="BL5:BQ6"/>
    <mergeCell ref="BR5:BT6"/>
    <mergeCell ref="M6:M7"/>
    <mergeCell ref="AA6:AP6"/>
    <mergeCell ref="S8:S9"/>
    <mergeCell ref="BB8:BB9"/>
    <mergeCell ref="BC8:BC9"/>
    <mergeCell ref="BD8:BD9"/>
    <mergeCell ref="BE8:BE9"/>
    <mergeCell ref="BV8:BV9"/>
    <mergeCell ref="D8:D9"/>
    <mergeCell ref="F8:F9"/>
    <mergeCell ref="G8:G9"/>
    <mergeCell ref="Q8:Q9"/>
    <mergeCell ref="R8:R9"/>
    <mergeCell ref="O8:O9"/>
    <mergeCell ref="P8:P9"/>
    <mergeCell ref="H8:H9"/>
    <mergeCell ref="I8:I9"/>
    <mergeCell ref="J8:J9"/>
    <mergeCell ref="K8:K9"/>
    <mergeCell ref="L8:L9"/>
    <mergeCell ref="M8:M9"/>
    <mergeCell ref="N8:N9"/>
  </mergeCells>
  <conditionalFormatting sqref="I8 I10 I12:I13">
    <cfRule type="cellIs" dxfId="3234" priority="1" operator="equal">
      <formula>"RARA VEZ"</formula>
    </cfRule>
  </conditionalFormatting>
  <conditionalFormatting sqref="I8 I10 I12:I13">
    <cfRule type="cellIs" dxfId="3233" priority="2" operator="equal">
      <formula>"IMPROBABLE"</formula>
    </cfRule>
  </conditionalFormatting>
  <conditionalFormatting sqref="I8 I10 I12:I13">
    <cfRule type="cellIs" dxfId="3232" priority="3" operator="equal">
      <formula>"POSIBLE"</formula>
    </cfRule>
  </conditionalFormatting>
  <conditionalFormatting sqref="I8 I10 I12:I13">
    <cfRule type="cellIs" dxfId="3231" priority="4" operator="equal">
      <formula>"PROBABLE"</formula>
    </cfRule>
  </conditionalFormatting>
  <conditionalFormatting sqref="I8 I10 I12:I13">
    <cfRule type="cellIs" dxfId="3230" priority="5" operator="equal">
      <formula>"CASI SEGURO"</formula>
    </cfRule>
  </conditionalFormatting>
  <conditionalFormatting sqref="K8:L8 K10:L10 K12:L13">
    <cfRule type="containsText" dxfId="3229" priority="6" stopIfTrue="1" operator="containsText" text="ALTA">
      <formula>NOT(ISERROR(SEARCH(("ALTA"),(K8))))</formula>
    </cfRule>
  </conditionalFormatting>
  <conditionalFormatting sqref="K8:L8 K10:L10 K12:L13">
    <cfRule type="containsText" dxfId="3228" priority="7" stopIfTrue="1" operator="containsText" text="MEDIA">
      <formula>NOT(ISERROR(SEARCH(("MEDIA"),(K8))))</formula>
    </cfRule>
  </conditionalFormatting>
  <conditionalFormatting sqref="K8:L8 K10:L10 K12:L13">
    <cfRule type="containsText" dxfId="3227" priority="8" stopIfTrue="1" operator="containsText" text="BAJA">
      <formula>NOT(ISERROR(SEARCH(("BAJA"),(K8))))</formula>
    </cfRule>
  </conditionalFormatting>
  <conditionalFormatting sqref="K8:L8 K10:L10 K12:L13">
    <cfRule type="containsText" dxfId="3226" priority="9" stopIfTrue="1" operator="containsText" text="ALTO">
      <formula>NOT(ISERROR(SEARCH(("ALTO"),(K8))))</formula>
    </cfRule>
  </conditionalFormatting>
  <conditionalFormatting sqref="K8:L8 K10:L10 K12:L13">
    <cfRule type="containsText" dxfId="3225" priority="10" stopIfTrue="1" operator="containsText" text="ALTO">
      <formula>NOT(ISERROR(SEARCH(("ALTO"),(K8))))</formula>
    </cfRule>
  </conditionalFormatting>
  <conditionalFormatting sqref="K8:L8 K10:L10 K12:L13">
    <cfRule type="containsText" dxfId="3224" priority="11" stopIfTrue="1" operator="containsText" text="MEDIO">
      <formula>NOT(ISERROR(SEARCH(("MEDIO"),(K8))))</formula>
    </cfRule>
  </conditionalFormatting>
  <conditionalFormatting sqref="K8:L8 K10:L10 K12:L13">
    <cfRule type="containsText" dxfId="3223" priority="12" stopIfTrue="1" operator="containsText" text="MEDIO">
      <formula>NOT(ISERROR(SEARCH(("MEDIO"),(K8))))</formula>
    </cfRule>
  </conditionalFormatting>
  <conditionalFormatting sqref="K8:L8 K10:L10 K12:L13">
    <cfRule type="containsText" dxfId="3222" priority="13" stopIfTrue="1" operator="containsText" text="BAJO">
      <formula>NOT(ISERROR(SEARCH(("BAJO"),(K8))))</formula>
    </cfRule>
  </conditionalFormatting>
  <conditionalFormatting sqref="K8:L8 K10:L10 K12:L13">
    <cfRule type="cellIs" dxfId="3221" priority="14" operator="equal">
      <formula>"INSIGNIFICANTE"</formula>
    </cfRule>
  </conditionalFormatting>
  <conditionalFormatting sqref="K8:L8 K10:L10 K12:L13">
    <cfRule type="cellIs" dxfId="3220" priority="15" operator="equal">
      <formula>"MENOR"</formula>
    </cfRule>
  </conditionalFormatting>
  <conditionalFormatting sqref="K8:L8 K10:L10 K12:L13">
    <cfRule type="cellIs" dxfId="3219" priority="16" operator="equal">
      <formula>"MODERADO"</formula>
    </cfRule>
  </conditionalFormatting>
  <conditionalFormatting sqref="K8:L8 K10:L10 K12:L13">
    <cfRule type="cellIs" dxfId="3218" priority="17" operator="equal">
      <formula>"MAYOR"</formula>
    </cfRule>
  </conditionalFormatting>
  <conditionalFormatting sqref="K8:L8 K10:L10 K12:L13">
    <cfRule type="cellIs" dxfId="3217" priority="18" operator="equal">
      <formula>"CATASTRÓFICO"</formula>
    </cfRule>
  </conditionalFormatting>
  <conditionalFormatting sqref="M8 M10 M12:M13">
    <cfRule type="cellIs" dxfId="3216" priority="19" operator="equal">
      <formula>"EXTREMA 5:5"</formula>
    </cfRule>
  </conditionalFormatting>
  <conditionalFormatting sqref="M8 M10 M12:M13">
    <cfRule type="cellIs" dxfId="3215" priority="20" operator="equal">
      <formula>"EXTREMA 4:5"</formula>
    </cfRule>
  </conditionalFormatting>
  <conditionalFormatting sqref="M8 M10 M12:M13">
    <cfRule type="cellIs" dxfId="3214" priority="21" operator="equal">
      <formula>"EXTREMA 3:5"</formula>
    </cfRule>
  </conditionalFormatting>
  <conditionalFormatting sqref="M8 M10 M12:M13">
    <cfRule type="cellIs" dxfId="3213" priority="22" operator="equal">
      <formula>"EXTREMA 2:5"</formula>
    </cfRule>
  </conditionalFormatting>
  <conditionalFormatting sqref="M8 M10 M12:M13">
    <cfRule type="cellIs" dxfId="3212" priority="23" operator="equal">
      <formula>"EXTREMA 5:4"</formula>
    </cfRule>
  </conditionalFormatting>
  <conditionalFormatting sqref="M8 M10 M12:M13">
    <cfRule type="cellIs" dxfId="3211" priority="24" operator="equal">
      <formula>"EXTREMA 4:4"</formula>
    </cfRule>
  </conditionalFormatting>
  <conditionalFormatting sqref="M8 M10 M12:M13">
    <cfRule type="cellIs" dxfId="3210" priority="25" operator="equal">
      <formula>"EXTREMA 3:4"</formula>
    </cfRule>
  </conditionalFormatting>
  <conditionalFormatting sqref="M8 M10 M12:M13">
    <cfRule type="cellIs" dxfId="3209" priority="26" operator="equal">
      <formula>"EXTREMA 5:3"</formula>
    </cfRule>
  </conditionalFormatting>
  <conditionalFormatting sqref="M8 M10 M12:M13">
    <cfRule type="cellIs" dxfId="3208" priority="27" operator="equal">
      <formula>"ALTA 1:5"</formula>
    </cfRule>
  </conditionalFormatting>
  <conditionalFormatting sqref="M8 M10 M12:M13">
    <cfRule type="cellIs" dxfId="3207" priority="28" operator="equal">
      <formula>"ALTA 2:4"</formula>
    </cfRule>
  </conditionalFormatting>
  <conditionalFormatting sqref="M8 M10 M12:M13">
    <cfRule type="cellIs" dxfId="3206" priority="29" operator="equal">
      <formula>"ALTA 1:4"</formula>
    </cfRule>
  </conditionalFormatting>
  <conditionalFormatting sqref="M8 M10 M12:M13">
    <cfRule type="cellIs" dxfId="3205" priority="30" operator="equal">
      <formula>"ALTA 4:3"</formula>
    </cfRule>
  </conditionalFormatting>
  <conditionalFormatting sqref="M8 M10 M12:M13">
    <cfRule type="cellIs" dxfId="3204" priority="31" operator="equal">
      <formula>"ALTA 3:3"</formula>
    </cfRule>
  </conditionalFormatting>
  <conditionalFormatting sqref="M8 M10 M12:M13">
    <cfRule type="cellIs" dxfId="3203" priority="32" operator="equal">
      <formula>"ALTA 5:2"</formula>
    </cfRule>
  </conditionalFormatting>
  <conditionalFormatting sqref="M8 M10 M12:M13">
    <cfRule type="cellIs" dxfId="3202" priority="33" operator="equal">
      <formula>"ALTA 4:2"</formula>
    </cfRule>
  </conditionalFormatting>
  <conditionalFormatting sqref="M8 M10 M12:M13">
    <cfRule type="cellIs" dxfId="3201" priority="34" operator="equal">
      <formula>"ALTA 5:1"</formula>
    </cfRule>
  </conditionalFormatting>
  <conditionalFormatting sqref="M8 M10 M12:M13">
    <cfRule type="cellIs" dxfId="3200" priority="35" operator="equal">
      <formula>"MODERADA 2:3"</formula>
    </cfRule>
  </conditionalFormatting>
  <conditionalFormatting sqref="M8 M10 M12:M13">
    <cfRule type="cellIs" dxfId="3199" priority="36" operator="equal">
      <formula>"MODERADA 1:3"</formula>
    </cfRule>
  </conditionalFormatting>
  <conditionalFormatting sqref="M8 M10 M12:M13">
    <cfRule type="cellIs" dxfId="3198" priority="37" operator="equal">
      <formula>"MODERADA 3:2"</formula>
    </cfRule>
  </conditionalFormatting>
  <conditionalFormatting sqref="M8 M10 M12:M13">
    <cfRule type="cellIs" dxfId="3197" priority="38" operator="equal">
      <formula>"MODERADA 4:1"</formula>
    </cfRule>
  </conditionalFormatting>
  <conditionalFormatting sqref="M8 M10 M12:M13">
    <cfRule type="cellIs" dxfId="3196" priority="39" operator="equal">
      <formula>"BAJA 2:2"</formula>
    </cfRule>
  </conditionalFormatting>
  <conditionalFormatting sqref="M8 M10 M12:M13">
    <cfRule type="cellIs" dxfId="3195" priority="40" operator="equal">
      <formula>"BAJA 1:2"</formula>
    </cfRule>
  </conditionalFormatting>
  <conditionalFormatting sqref="M8 M10 M12:M13">
    <cfRule type="cellIs" dxfId="3194" priority="41" operator="equal">
      <formula>"BAJA 3:1"</formula>
    </cfRule>
  </conditionalFormatting>
  <conditionalFormatting sqref="M8 M10 M12:M13">
    <cfRule type="cellIs" dxfId="3193" priority="42" operator="equal">
      <formula>"BAJA 2:1"</formula>
    </cfRule>
  </conditionalFormatting>
  <conditionalFormatting sqref="M8 M10 M12:M13">
    <cfRule type="cellIs" dxfId="3192" priority="43" operator="equal">
      <formula>"BAJA 1:1"</formula>
    </cfRule>
  </conditionalFormatting>
  <conditionalFormatting sqref="AV8 AV10 AV12:AV13">
    <cfRule type="cellIs" dxfId="3191" priority="44" operator="equal">
      <formula>"RARA VEZ"</formula>
    </cfRule>
  </conditionalFormatting>
  <conditionalFormatting sqref="AV8 AV10 AV12:AV13">
    <cfRule type="cellIs" dxfId="3190" priority="45" operator="equal">
      <formula>"IMPROBABLE"</formula>
    </cfRule>
  </conditionalFormatting>
  <conditionalFormatting sqref="AV8 AV10 AV12:AV13">
    <cfRule type="cellIs" dxfId="3189" priority="46" operator="equal">
      <formula>"POSIBLE"</formula>
    </cfRule>
  </conditionalFormatting>
  <conditionalFormatting sqref="AV8 AV10 AV12:AV13">
    <cfRule type="cellIs" dxfId="3188" priority="47" operator="equal">
      <formula>"PROBABLE"</formula>
    </cfRule>
  </conditionalFormatting>
  <conditionalFormatting sqref="AV8 AV10 AV12:AV13">
    <cfRule type="cellIs" dxfId="3187" priority="48" operator="equal">
      <formula>"CASI SEGURO"</formula>
    </cfRule>
  </conditionalFormatting>
  <conditionalFormatting sqref="AY8 AY10 AY12:AY13">
    <cfRule type="containsText" dxfId="3186" priority="49" stopIfTrue="1" operator="containsText" text="ALTA">
      <formula>NOT(ISERROR(SEARCH(("ALTA"),(AY8))))</formula>
    </cfRule>
  </conditionalFormatting>
  <conditionalFormatting sqref="AY8 AY10 AY12:AY13">
    <cfRule type="containsText" dxfId="3185" priority="50" stopIfTrue="1" operator="containsText" text="MEDIA">
      <formula>NOT(ISERROR(SEARCH(("MEDIA"),(AY8))))</formula>
    </cfRule>
  </conditionalFormatting>
  <conditionalFormatting sqref="AY8 AY10 AY12:AY13">
    <cfRule type="containsText" dxfId="3184" priority="51" stopIfTrue="1" operator="containsText" text="BAJA">
      <formula>NOT(ISERROR(SEARCH(("BAJA"),(AY8))))</formula>
    </cfRule>
  </conditionalFormatting>
  <conditionalFormatting sqref="AY8 AY10 AY12:AY13">
    <cfRule type="containsText" dxfId="3183" priority="52" stopIfTrue="1" operator="containsText" text="ALTO">
      <formula>NOT(ISERROR(SEARCH(("ALTO"),(AY8))))</formula>
    </cfRule>
  </conditionalFormatting>
  <conditionalFormatting sqref="AY8 AY10 AY12:AY13">
    <cfRule type="containsText" dxfId="3182" priority="53" stopIfTrue="1" operator="containsText" text="ALTO">
      <formula>NOT(ISERROR(SEARCH(("ALTO"),(AY8))))</formula>
    </cfRule>
  </conditionalFormatting>
  <conditionalFormatting sqref="AY8 AY10 AY12:AY13">
    <cfRule type="containsText" dxfId="3181" priority="54" stopIfTrue="1" operator="containsText" text="MEDIO">
      <formula>NOT(ISERROR(SEARCH(("MEDIO"),(AY8))))</formula>
    </cfRule>
  </conditionalFormatting>
  <conditionalFormatting sqref="AY8 AY10 AY12:AY13">
    <cfRule type="containsText" dxfId="3180" priority="55" stopIfTrue="1" operator="containsText" text="MEDIO">
      <formula>NOT(ISERROR(SEARCH(("MEDIO"),(AY8))))</formula>
    </cfRule>
  </conditionalFormatting>
  <conditionalFormatting sqref="AY8 AY10 AY12:AY13">
    <cfRule type="containsText" dxfId="3179" priority="56" stopIfTrue="1" operator="containsText" text="BAJO">
      <formula>NOT(ISERROR(SEARCH(("BAJO"),(AY8))))</formula>
    </cfRule>
  </conditionalFormatting>
  <conditionalFormatting sqref="AY8 AY10 AY12:AY13">
    <cfRule type="cellIs" dxfId="3178" priority="57" operator="equal">
      <formula>"INSIGNIFICANTE"</formula>
    </cfRule>
  </conditionalFormatting>
  <conditionalFormatting sqref="AY8 AY10 AY12:AY13">
    <cfRule type="cellIs" dxfId="3177" priority="58" operator="equal">
      <formula>"MENOR"</formula>
    </cfRule>
  </conditionalFormatting>
  <conditionalFormatting sqref="AY8 AY10 AY12:AY13">
    <cfRule type="cellIs" dxfId="3176" priority="59" operator="equal">
      <formula>"MODERADO"</formula>
    </cfRule>
  </conditionalFormatting>
  <conditionalFormatting sqref="AY8 AY10 AY12:AY13">
    <cfRule type="cellIs" dxfId="3175" priority="60" operator="equal">
      <formula>"MAYOR"</formula>
    </cfRule>
  </conditionalFormatting>
  <conditionalFormatting sqref="AY8 AY10 AY12:AY13">
    <cfRule type="cellIs" dxfId="3174" priority="61" operator="equal">
      <formula>"CATASTRÓFICO"</formula>
    </cfRule>
  </conditionalFormatting>
  <conditionalFormatting sqref="BA8 BA10 BA12:BA13">
    <cfRule type="cellIs" dxfId="3173" priority="62" operator="equal">
      <formula>"EXTREMA 5:5"</formula>
    </cfRule>
  </conditionalFormatting>
  <conditionalFormatting sqref="BA8 BA10 BA12:BA13">
    <cfRule type="cellIs" dxfId="3172" priority="63" operator="equal">
      <formula>"EXTREMA 4:5"</formula>
    </cfRule>
  </conditionalFormatting>
  <conditionalFormatting sqref="BA8 BA10 BA12:BA13">
    <cfRule type="cellIs" dxfId="3171" priority="64" operator="equal">
      <formula>"EXTREMA 3:5"</formula>
    </cfRule>
  </conditionalFormatting>
  <conditionalFormatting sqref="BA8 BA10 BA12:BA13">
    <cfRule type="cellIs" dxfId="3170" priority="65" operator="equal">
      <formula>"EXTREMA 2:5"</formula>
    </cfRule>
  </conditionalFormatting>
  <conditionalFormatting sqref="BA8 BA10 BA12:BA13">
    <cfRule type="cellIs" dxfId="3169" priority="66" operator="equal">
      <formula>"EXTREMA 5:4"</formula>
    </cfRule>
  </conditionalFormatting>
  <conditionalFormatting sqref="BA8 BA10 BA12:BA13">
    <cfRule type="cellIs" dxfId="3168" priority="67" operator="equal">
      <formula>"EXTREMA 4:4"</formula>
    </cfRule>
  </conditionalFormatting>
  <conditionalFormatting sqref="BA8 BA10 BA12:BA13">
    <cfRule type="cellIs" dxfId="3167" priority="68" operator="equal">
      <formula>"EXTREMA 3:4"</formula>
    </cfRule>
  </conditionalFormatting>
  <conditionalFormatting sqref="BA8 BA10 BA12:BA13">
    <cfRule type="cellIs" dxfId="3166" priority="69" operator="equal">
      <formula>"EXTREMA 5:3"</formula>
    </cfRule>
  </conditionalFormatting>
  <conditionalFormatting sqref="BA8 BA10 BA12:BA13">
    <cfRule type="cellIs" dxfId="3165" priority="70" operator="equal">
      <formula>"ALTA 1:5"</formula>
    </cfRule>
  </conditionalFormatting>
  <conditionalFormatting sqref="BA8 BA10 BA12:BA13">
    <cfRule type="cellIs" dxfId="3164" priority="71" operator="equal">
      <formula>"ALTA 2:4"</formula>
    </cfRule>
  </conditionalFormatting>
  <conditionalFormatting sqref="BA8 BA10 BA12:BA13">
    <cfRule type="cellIs" dxfId="3163" priority="72" operator="equal">
      <formula>"ALTA 1:4"</formula>
    </cfRule>
  </conditionalFormatting>
  <conditionalFormatting sqref="BA8 BA10 BA12:BA13">
    <cfRule type="cellIs" dxfId="3162" priority="73" operator="equal">
      <formula>"ALTA 4:3"</formula>
    </cfRule>
  </conditionalFormatting>
  <conditionalFormatting sqref="BA8 BA10 BA12:BA13">
    <cfRule type="cellIs" dxfId="3161" priority="74" operator="equal">
      <formula>"ALTA 3:3"</formula>
    </cfRule>
  </conditionalFormatting>
  <conditionalFormatting sqref="BA8 BA10 BA12:BA13">
    <cfRule type="cellIs" dxfId="3160" priority="75" operator="equal">
      <formula>"ALTA 5:2"</formula>
    </cfRule>
  </conditionalFormatting>
  <conditionalFormatting sqref="BA8 BA10 BA12:BA13">
    <cfRule type="cellIs" dxfId="3159" priority="76" operator="equal">
      <formula>"ALTA 4:2"</formula>
    </cfRule>
  </conditionalFormatting>
  <conditionalFormatting sqref="BA8 BA10 BA12:BA13">
    <cfRule type="cellIs" dxfId="3158" priority="77" operator="equal">
      <formula>"ALTA 5:1"</formula>
    </cfRule>
  </conditionalFormatting>
  <conditionalFormatting sqref="BA8 BA10 BA12:BA13">
    <cfRule type="cellIs" dxfId="3157" priority="78" operator="equal">
      <formula>"MODERADA 2:3"</formula>
    </cfRule>
  </conditionalFormatting>
  <conditionalFormatting sqref="BA8 BA10 BA12:BA13">
    <cfRule type="cellIs" dxfId="3156" priority="79" operator="equal">
      <formula>"MODERADA 1:3"</formula>
    </cfRule>
  </conditionalFormatting>
  <conditionalFormatting sqref="BA8 BA10 BA12:BA13">
    <cfRule type="cellIs" dxfId="3155" priority="80" operator="equal">
      <formula>"MODERADA 3:2"</formula>
    </cfRule>
  </conditionalFormatting>
  <conditionalFormatting sqref="BA8 BA10 BA12:BA13">
    <cfRule type="cellIs" dxfId="3154" priority="81" operator="equal">
      <formula>"MODERADA 4:1"</formula>
    </cfRule>
  </conditionalFormatting>
  <conditionalFormatting sqref="BA8 BA10 BA12:BA13">
    <cfRule type="cellIs" dxfId="3153" priority="82" operator="equal">
      <formula>"BAJA 2:2"</formula>
    </cfRule>
  </conditionalFormatting>
  <conditionalFormatting sqref="BA8 BA10 BA12:BA13">
    <cfRule type="cellIs" dxfId="3152" priority="83" operator="equal">
      <formula>"BAJA 1:2"</formula>
    </cfRule>
  </conditionalFormatting>
  <conditionalFormatting sqref="BA8 BA10 BA12:BA13">
    <cfRule type="cellIs" dxfId="3151" priority="84" operator="equal">
      <formula>"BAJA 3:1"</formula>
    </cfRule>
  </conditionalFormatting>
  <conditionalFormatting sqref="BA8 BA10 BA12:BA13">
    <cfRule type="cellIs" dxfId="3150" priority="85" operator="equal">
      <formula>"BAJA 2:1"</formula>
    </cfRule>
  </conditionalFormatting>
  <conditionalFormatting sqref="BA8 BA10 BA12:BA13">
    <cfRule type="cellIs" dxfId="3149" priority="86" operator="equal">
      <formula>"BAJA 1:1"</formula>
    </cfRule>
  </conditionalFormatting>
  <conditionalFormatting sqref="AZ8 AZ10 AZ12:AZ13">
    <cfRule type="containsText" dxfId="3148" priority="87" stopIfTrue="1" operator="containsText" text="ALTA">
      <formula>NOT(ISERROR(SEARCH(("ALTA"),(AZ8))))</formula>
    </cfRule>
  </conditionalFormatting>
  <conditionalFormatting sqref="AZ8 AZ10 AZ12:AZ13">
    <cfRule type="containsText" dxfId="3147" priority="88" stopIfTrue="1" operator="containsText" text="MEDIA">
      <formula>NOT(ISERROR(SEARCH(("MEDIA"),(AZ8))))</formula>
    </cfRule>
  </conditionalFormatting>
  <conditionalFormatting sqref="AZ8 AZ10 AZ12:AZ13">
    <cfRule type="containsText" dxfId="3146" priority="89" stopIfTrue="1" operator="containsText" text="BAJA">
      <formula>NOT(ISERROR(SEARCH(("BAJA"),(AZ8))))</formula>
    </cfRule>
  </conditionalFormatting>
  <conditionalFormatting sqref="AZ8 AZ10 AZ12:AZ13">
    <cfRule type="containsText" dxfId="3145" priority="90" stopIfTrue="1" operator="containsText" text="ALTO">
      <formula>NOT(ISERROR(SEARCH(("ALTO"),(AZ8))))</formula>
    </cfRule>
  </conditionalFormatting>
  <conditionalFormatting sqref="AZ8 AZ10 AZ12:AZ13">
    <cfRule type="containsText" dxfId="3144" priority="91" stopIfTrue="1" operator="containsText" text="ALTO">
      <formula>NOT(ISERROR(SEARCH(("ALTO"),(AZ8))))</formula>
    </cfRule>
  </conditionalFormatting>
  <conditionalFormatting sqref="AZ8 AZ10 AZ12:AZ13">
    <cfRule type="containsText" dxfId="3143" priority="92" stopIfTrue="1" operator="containsText" text="MEDIO">
      <formula>NOT(ISERROR(SEARCH(("MEDIO"),(AZ8))))</formula>
    </cfRule>
  </conditionalFormatting>
  <conditionalFormatting sqref="AZ8 AZ10 AZ12:AZ13">
    <cfRule type="containsText" dxfId="3142" priority="93" stopIfTrue="1" operator="containsText" text="MEDIO">
      <formula>NOT(ISERROR(SEARCH(("MEDIO"),(AZ8))))</formula>
    </cfRule>
  </conditionalFormatting>
  <conditionalFormatting sqref="AZ8 AZ10 AZ12:AZ13">
    <cfRule type="containsText" dxfId="3141" priority="94" stopIfTrue="1" operator="containsText" text="BAJO">
      <formula>NOT(ISERROR(SEARCH(("BAJO"),(AZ8))))</formula>
    </cfRule>
  </conditionalFormatting>
  <conditionalFormatting sqref="AZ8 AZ10 AZ12:AZ13">
    <cfRule type="cellIs" dxfId="3140" priority="95" operator="equal">
      <formula>"INSIGNIFICANTE"</formula>
    </cfRule>
  </conditionalFormatting>
  <conditionalFormatting sqref="AZ8 AZ10 AZ12:AZ13">
    <cfRule type="cellIs" dxfId="3139" priority="96" operator="equal">
      <formula>"MENOR"</formula>
    </cfRule>
  </conditionalFormatting>
  <conditionalFormatting sqref="AZ8 AZ10 AZ12:AZ13">
    <cfRule type="cellIs" dxfId="3138" priority="97" operator="equal">
      <formula>"MODERADO"</formula>
    </cfRule>
  </conditionalFormatting>
  <conditionalFormatting sqref="AZ8 AZ10 AZ12:AZ13">
    <cfRule type="cellIs" dxfId="3137" priority="98" operator="equal">
      <formula>"MAYOR"</formula>
    </cfRule>
  </conditionalFormatting>
  <conditionalFormatting sqref="AZ8 AZ10 AZ12:AZ13">
    <cfRule type="cellIs" dxfId="3136" priority="99" operator="equal">
      <formula>"CATASTRÓFICO"</formula>
    </cfRule>
  </conditionalFormatting>
  <dataValidations count="13">
    <dataValidation type="list" allowBlank="1" showErrorMessage="1" sqref="AC8:AC13">
      <formula1>$AC$85:$AC$86</formula1>
    </dataValidation>
    <dataValidation type="list" allowBlank="1" showErrorMessage="1" sqref="AE8:AE13">
      <formula1>$AE$85:$AE$86</formula1>
    </dataValidation>
    <dataValidation type="list" allowBlank="1" showInputMessage="1" showErrorMessage="1" prompt="Seleccione el tipo de riesgo de acuerdo a la lista desplegable" sqref="G8 G10 G12:G13">
      <formula1>$AH$15:$AH$24</formula1>
    </dataValidation>
    <dataValidation type="list" allowBlank="1" showErrorMessage="1" sqref="S8 S10 S12:S13">
      <formula1>$S$17:$S$20</formula1>
    </dataValidation>
    <dataValidation type="list" allowBlank="1" showInputMessage="1" prompt="CALIFIQUE - 1 - Rara vez_x000a_2 - Improbable_x000a_3 - Posible_x000a_4 - Probable_x000a_5 - Casi Seguro_x000a_" sqref="H8 AU8 H10 AU10 H12:H13 AU12:AU13">
      <formula1>$AI$15:$AI$19</formula1>
    </dataValidation>
    <dataValidation type="list" allowBlank="1" showErrorMessage="1" sqref="AM8:AM13">
      <formula1>$AM$85:$AM$87</formula1>
    </dataValidation>
    <dataValidation type="list" allowBlank="1" showInputMessage="1" showErrorMessage="1" prompt="CALIFIQUE - 1 - Insignificante_x000a_2 - Menor_x000a_3 - Moderado_x000a_4 - Mayor_x000a_5 - Catastrófico" sqref="J8 AX8 J10 AX10 J12:J13 AX12:AX13">
      <formula1>$AI$15:$AI$19</formula1>
    </dataValidation>
    <dataValidation type="list" allowBlank="1" showErrorMessage="1" sqref="AQ8:AS8 AQ9:AR9 AQ10:AS10 AQ11:AR11 AQ12:AS13">
      <formula1>$AQ$85:$AQ$87</formula1>
    </dataValidation>
    <dataValidation type="list" allowBlank="1" showErrorMessage="1" sqref="AG8:AG13">
      <formula1>$AG$85:$AG$87</formula1>
    </dataValidation>
    <dataValidation type="list" allowBlank="1" showErrorMessage="1" sqref="AI8:AI13">
      <formula1>$AI$85:$AI$86</formula1>
    </dataValidation>
    <dataValidation type="list" allowBlank="1" showErrorMessage="1" sqref="AA8:AA13">
      <formula1>$AA$85:$AA$86</formula1>
    </dataValidation>
    <dataValidation type="list" allowBlank="1" showErrorMessage="1" sqref="AK8:AK13">
      <formula1>$AK$85:$AK$86</formula1>
    </dataValidation>
    <dataValidation type="list" allowBlank="1" showErrorMessage="1" sqref="AT8 AW8 AT10 AW10 AT12:AT13 AW12:AW13">
      <formula1>$AT$85:$AT$87</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B1000"/>
  <sheetViews>
    <sheetView topLeftCell="Q6" zoomScale="70" zoomScaleNormal="70" workbookViewId="0">
      <pane ySplit="2" topLeftCell="A8" activePane="bottomLeft" state="frozen"/>
      <selection activeCell="A6" sqref="A6:A20"/>
      <selection pane="bottomLeft" activeCell="A5" sqref="A5:A20"/>
    </sheetView>
  </sheetViews>
  <sheetFormatPr baseColWidth="10" defaultColWidth="11.21875" defaultRowHeight="15" customHeight="1"/>
  <cols>
    <col min="1" max="1" width="17" customWidth="1"/>
    <col min="2" max="2" width="32.44140625" customWidth="1"/>
    <col min="3" max="3" width="22.21875" customWidth="1"/>
    <col min="4" max="4" width="26.44140625" customWidth="1"/>
    <col min="5" max="5" width="22.77734375" customWidth="1"/>
    <col min="6" max="6" width="37"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11.5546875" customWidth="1"/>
    <col min="23" max="23" width="29.6640625" customWidth="1"/>
    <col min="24" max="24" width="29.44140625" customWidth="1"/>
    <col min="25" max="26" width="26"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32.6640625" customWidth="1"/>
    <col min="34" max="34" width="4.88671875" customWidth="1"/>
    <col min="35" max="35" width="21.21875" customWidth="1"/>
    <col min="36" max="36" width="5.109375" customWidth="1"/>
    <col min="37" max="37" width="17.21875" customWidth="1"/>
    <col min="38" max="38" width="4.77734375" customWidth="1"/>
    <col min="39" max="39" width="16.109375" customWidth="1"/>
    <col min="40" max="40" width="4.777343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1" width="15.6640625" customWidth="1"/>
    <col min="52" max="52" width="15" customWidth="1"/>
    <col min="53" max="53" width="16.77734375" customWidth="1"/>
    <col min="54" max="58" width="11.5546875" customWidth="1"/>
    <col min="59" max="59" width="46.33203125" customWidth="1"/>
    <col min="60" max="60" width="13.77734375" customWidth="1"/>
    <col min="61" max="62" width="11.5546875" customWidth="1"/>
    <col min="63" max="63" width="12.5546875" customWidth="1"/>
    <col min="64" max="68" width="11.5546875" customWidth="1"/>
    <col min="69" max="69" width="15.88671875" customWidth="1"/>
    <col min="70" max="70" width="30.44140625" customWidth="1"/>
    <col min="71" max="71" width="22.33203125" customWidth="1"/>
    <col min="72" max="72" width="21.6640625" customWidth="1"/>
    <col min="73" max="73" width="34.109375" customWidth="1"/>
    <col min="74" max="74" width="25.33203125" customWidth="1"/>
    <col min="75" max="75" width="29.109375" customWidth="1"/>
    <col min="76" max="76" width="29.109375" style="140" customWidth="1"/>
    <col min="77" max="80" width="11.5546875" customWidth="1"/>
  </cols>
  <sheetData>
    <row r="1" spans="1:80" ht="18">
      <c r="A1" s="532"/>
      <c r="B1" s="521"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2"/>
      <c r="B2" s="631"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13"/>
      <c r="B3" s="521"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ht="15" customHeight="1">
      <c r="A5" s="579" t="s">
        <v>190</v>
      </c>
      <c r="B5" s="579" t="s">
        <v>191</v>
      </c>
      <c r="C5" s="579" t="s">
        <v>192</v>
      </c>
      <c r="D5" s="93" t="s">
        <v>193</v>
      </c>
      <c r="E5" s="93"/>
      <c r="F5" s="93"/>
      <c r="G5" s="93"/>
      <c r="H5" s="93"/>
      <c r="I5" s="93"/>
      <c r="J5" s="93"/>
      <c r="K5" s="93"/>
      <c r="L5" s="93"/>
      <c r="M5" s="93"/>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197</v>
      </c>
      <c r="BH5" s="525"/>
      <c r="BI5" s="525"/>
      <c r="BJ5" s="525"/>
      <c r="BK5" s="518"/>
      <c r="BL5" s="587" t="s">
        <v>198</v>
      </c>
      <c r="BM5" s="525"/>
      <c r="BN5" s="525"/>
      <c r="BO5" s="525"/>
      <c r="BP5" s="525"/>
      <c r="BQ5" s="518"/>
      <c r="BR5" s="585" t="s">
        <v>199</v>
      </c>
      <c r="BS5" s="525"/>
      <c r="BT5" s="518"/>
      <c r="BU5" s="624" t="s">
        <v>200</v>
      </c>
      <c r="BV5" s="625"/>
      <c r="BW5" s="625"/>
      <c r="BX5" s="626"/>
      <c r="BY5" s="585" t="s">
        <v>201</v>
      </c>
      <c r="BZ5" s="525"/>
      <c r="CA5" s="518"/>
      <c r="CB5" s="41"/>
    </row>
    <row r="6" spans="1:80">
      <c r="A6" s="512"/>
      <c r="B6" s="512"/>
      <c r="C6" s="512"/>
      <c r="D6" s="580" t="s">
        <v>202</v>
      </c>
      <c r="E6" s="580" t="s">
        <v>203</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630"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627"/>
      <c r="BV6" s="628"/>
      <c r="BW6" s="628"/>
      <c r="BX6" s="629"/>
      <c r="BY6" s="520"/>
      <c r="BZ6" s="526"/>
      <c r="CA6" s="516"/>
      <c r="CB6" s="41"/>
    </row>
    <row r="7" spans="1:80" ht="156.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94" t="s">
        <v>249</v>
      </c>
      <c r="BV7" s="94" t="s">
        <v>250</v>
      </c>
      <c r="BW7" s="94" t="s">
        <v>251</v>
      </c>
      <c r="BX7" s="94" t="s">
        <v>1697</v>
      </c>
      <c r="BY7" s="49" t="s">
        <v>249</v>
      </c>
      <c r="BZ7" s="49" t="s">
        <v>250</v>
      </c>
      <c r="CA7" s="49" t="s">
        <v>251</v>
      </c>
      <c r="CB7" s="41"/>
    </row>
    <row r="8" spans="1:80" ht="214.5" customHeight="1">
      <c r="A8" s="554" t="s">
        <v>1037</v>
      </c>
      <c r="B8" s="554" t="s">
        <v>1038</v>
      </c>
      <c r="C8" s="554" t="s">
        <v>1039</v>
      </c>
      <c r="D8" s="95" t="s">
        <v>1040</v>
      </c>
      <c r="E8" s="554" t="s">
        <v>1041</v>
      </c>
      <c r="F8" s="14" t="s">
        <v>1042</v>
      </c>
      <c r="G8" s="554" t="s">
        <v>319</v>
      </c>
      <c r="H8" s="554">
        <v>3</v>
      </c>
      <c r="I8" s="560" t="str">
        <f>IF(H8=5,"CASI SEGURO",IF(H8=4,"PROBABLE",IF(H8=3,"POSIBLE",IF(H8=2,"IMPROBABLE","RARA VEZ"))))</f>
        <v>POSIBLE</v>
      </c>
      <c r="J8" s="554">
        <v>3</v>
      </c>
      <c r="K8" s="560" t="str">
        <f>IF(J8=1,"INSIGNIFICANTE",IF(J8=2,"MENOR",IF(J8=3,"MODERADO",IF(J8=4,"MAYOR","CATASTRÓFICO"))))</f>
        <v>MODERADO</v>
      </c>
      <c r="L8" s="560">
        <f>IF(J8=2,H8+20,IF(J8=3,H8+30,IF(J8=4,H8+40,IF(J8=5,H8+50,H8+10))))</f>
        <v>33</v>
      </c>
      <c r="M8" s="565" t="str">
        <f>IF(J8=1,$N$8,IF(J8=2,$O$8,IF(J8=3,$P$8,IF(J8=4,$Q$8,$R$8))))</f>
        <v>ALTA 3:3</v>
      </c>
      <c r="N8" s="623" t="str">
        <f>IF($L8=11,"BAJA 1:1",IF($L8=12,"BAJA 2:1",IF($L8=13,"BAJA 3:1",IF($L8=14,"MODERADA 4:1","ALTA 5:1"))))</f>
        <v>ALTA 5:1</v>
      </c>
      <c r="O8" s="621" t="str">
        <f>IF($L8=21,"BAJA 1:2",IF($L8=22,"BAJA 2:2",IF($L8=23,"MODERADA 3:2",IF($L8=24,"ALTA 4:2","ALTA 5:2"))))</f>
        <v>ALTA 5:2</v>
      </c>
      <c r="P8" s="621" t="str">
        <f>IF($L8=31,"MODERADA 1:3",IF($L8=32,"MODERADA 2:3",IF($L8=33,"ALTA 3:3",IF($L8=34,"ALTA 4:3","EXTREMA 5:3"))))</f>
        <v>ALTA 3:3</v>
      </c>
      <c r="Q8" s="621" t="str">
        <f>IF($L8=41,"ALTA 1:4",IF($L8=42,"ALTA 2:4",IF($L8=43,"EXTREMA 3:4",IF($L8=44,"EXTREMA 4:4","EXTREMA 5:4"))))</f>
        <v>EXTREMA 5:4</v>
      </c>
      <c r="R8" s="622" t="str">
        <f>IF($L8=51,"ALTA 1:5",IF($L8=52,"EXTREMA 2:5",IF($L8=53,"EXTREMA 3:5",IF($L8=54,"EXTREMA 4:5","EXTREMA 5:5"))))</f>
        <v>EXTREMA 5:5</v>
      </c>
      <c r="S8" s="554" t="s">
        <v>257</v>
      </c>
      <c r="T8" s="53" t="s">
        <v>1043</v>
      </c>
      <c r="U8" s="58" t="s">
        <v>1044</v>
      </c>
      <c r="V8" s="60" t="s">
        <v>1045</v>
      </c>
      <c r="W8" s="51" t="s">
        <v>1046</v>
      </c>
      <c r="X8" s="96" t="s">
        <v>1047</v>
      </c>
      <c r="Y8" s="96" t="s">
        <v>1048</v>
      </c>
      <c r="Z8" s="55" t="s">
        <v>484</v>
      </c>
      <c r="AA8" s="55" t="s">
        <v>264</v>
      </c>
      <c r="AB8" s="56">
        <f t="shared" ref="AB8:AB12" si="0">IF(AA8 = "Asignado",$AB$84,IF(AA8="No asignado",0,""))</f>
        <v>15</v>
      </c>
      <c r="AC8" s="55" t="s">
        <v>265</v>
      </c>
      <c r="AD8" s="56">
        <f t="shared" ref="AD8:AD12" si="1">IF(AC8 = "Adecuado",$AB$84,IF(AC8="No adecuado",0,""))</f>
        <v>15</v>
      </c>
      <c r="AE8" s="55" t="s">
        <v>336</v>
      </c>
      <c r="AF8" s="56">
        <f t="shared" ref="AF8:AF12" si="2">IF(AE8 = "Oportuna",$AB$84,IF(AE8="Inoportuna",0,""))</f>
        <v>0</v>
      </c>
      <c r="AG8" s="55" t="s">
        <v>337</v>
      </c>
      <c r="AH8" s="56">
        <f t="shared" ref="AH8:AH12" si="3">IF(AG8 = "Prevenir",$AB$84,IF(AG8="Detectar",$AB$85,IF(AG8="No es un control",0,"")))</f>
        <v>10</v>
      </c>
      <c r="AI8" s="55" t="s">
        <v>268</v>
      </c>
      <c r="AJ8" s="56">
        <f t="shared" ref="AJ8:AJ12" si="4">IF(AI8 = "Confiable",$AB$84,IF(AI8="No confiable",0,""))</f>
        <v>15</v>
      </c>
      <c r="AK8" s="57" t="s">
        <v>281</v>
      </c>
      <c r="AL8" s="56">
        <f t="shared" ref="AL8:AL12" si="5">IF(AK8 = "Se investigan y resuelven oportunamente",$AB$84,IF(AK8="No se investigan y resuelven oportunamente",0,""))</f>
        <v>15</v>
      </c>
      <c r="AM8" s="55" t="s">
        <v>270</v>
      </c>
      <c r="AN8" s="56">
        <f t="shared" ref="AN8:AN12" si="6">IF(AM8 = "Completa",$AB$84,IF(AM8="Incompleta",$AB$85,IF(AM8="No existe",0,"")))</f>
        <v>15</v>
      </c>
      <c r="AO8" s="56">
        <f t="shared" ref="AO8:AO12" si="7">+AB8+AD8+AF8+AH8+AJ8+AL8+AN8</f>
        <v>85</v>
      </c>
      <c r="AP8" s="55" t="str">
        <f t="shared" ref="AP8:AP12" si="8">+IF(AO8&gt;96,"Fuerte",IF(AO8&lt;86,"Débil","Moderado"))</f>
        <v>Débil</v>
      </c>
      <c r="AQ8" s="55" t="s">
        <v>271</v>
      </c>
      <c r="AR8" s="55" t="s">
        <v>343</v>
      </c>
      <c r="AS8" s="557" t="s">
        <v>271</v>
      </c>
      <c r="AT8" s="554" t="s">
        <v>272</v>
      </c>
      <c r="AU8" s="554">
        <v>2</v>
      </c>
      <c r="AV8" s="560" t="str">
        <f>IF(AU8=5,"CASI SEGURO",IF(AU8=4,"PROBABLE",IF(AU8=3,"POSIBLE",IF(AU8=2,"IMPROBABLE","RARA VEZ"))))</f>
        <v>IMPROBABLE</v>
      </c>
      <c r="AW8" s="554" t="s">
        <v>299</v>
      </c>
      <c r="AX8" s="554">
        <v>3</v>
      </c>
      <c r="AY8" s="560" t="str">
        <f>IF(AX8=1,"INSIGNIFICANTE",IF(AX8=2,"MENOR",IF(AX8=3,"MODERADO",IF(AX8=4,"MAYOR","CATASTRÓFICO"))))</f>
        <v>MODERADO</v>
      </c>
      <c r="AZ8" s="560">
        <f>IF(AX8=2,AU8+20,IF(AX8=3,AU8+30,IF(AX8=4,AU8+40,IF(AX8=5,AU8+50,AU8+10))))</f>
        <v>32</v>
      </c>
      <c r="BA8" s="565" t="str">
        <f>IF(AX8=1,$BB8,IF(AX8=2,$BC$8,IF(AX8=3,$BD$8,IF(AX8=4,$BE$8,$BF$8))))</f>
        <v>MODERADA 2:3</v>
      </c>
      <c r="BB8" s="623" t="str">
        <f>IF($AZ8=11,"BAJA 1:1",IF($AZ8=12,"BAJA 2:1",IF($AZ8=13,"BAJA 3:1",IF($AZ8=14,"MODERADA 4:1","ALTA 5:1"))))</f>
        <v>ALTA 5:1</v>
      </c>
      <c r="BC8" s="621" t="str">
        <f>IF($AZ8=21,"BAJA 1:2",IF($AZ8=22,"BAJA 2:2",IF($AZ8=23,"MODERADA 3:2",IF($AZ8=24,"ALTA 4:2","ALTA 5:2"))))</f>
        <v>ALTA 5:2</v>
      </c>
      <c r="BD8" s="621" t="str">
        <f>IF($AZ8=31,"MODERADA 1:3",IF($AZ8=32,"MODERADA 2:3",IF($AZ8=33,"ALTA 3:3",IF($AZ8=34,"ALTA 4:3","EXTREMA 5:3"))))</f>
        <v>MODERADA 2:3</v>
      </c>
      <c r="BE8" s="621" t="str">
        <f>IF($AZ8=41,"ALTA 1:4",IF($AZ8=42,"ALTA 2:4",IF($AZ8=43,"EXTREMA 3:4",IF($AZ8=44,"EXTREMA 4:4","EXTREMA 5:4"))))</f>
        <v>EXTREMA 5:4</v>
      </c>
      <c r="BF8" s="622" t="str">
        <f>IF($AZ8=51,"ALTA 1:5",IF($AZ8=52,"EXTREMA 2:5",IF($AZ8=53,"EXTREMA 3:5",IF($AZ8=54,"EXTREMA 4:5","EXTREMA 5:5"))))</f>
        <v>EXTREMA 5:5</v>
      </c>
      <c r="BG8" s="97" t="s">
        <v>1049</v>
      </c>
      <c r="BH8" s="98" t="s">
        <v>1050</v>
      </c>
      <c r="BI8" s="99">
        <v>43862</v>
      </c>
      <c r="BJ8" s="99">
        <v>44012</v>
      </c>
      <c r="BK8" s="98" t="s">
        <v>1051</v>
      </c>
      <c r="BL8" s="100"/>
      <c r="BM8" s="100"/>
      <c r="BN8" s="100"/>
      <c r="BO8" s="100"/>
      <c r="BP8" s="100"/>
      <c r="BQ8" s="100"/>
      <c r="BR8" s="101" t="s">
        <v>1052</v>
      </c>
      <c r="BS8" s="101" t="s">
        <v>1053</v>
      </c>
      <c r="BT8" s="101" t="s">
        <v>1054</v>
      </c>
      <c r="BU8" s="101"/>
      <c r="BV8" s="101"/>
      <c r="BW8" s="101"/>
      <c r="BX8" s="402"/>
      <c r="BY8" s="100"/>
      <c r="BZ8" s="100"/>
      <c r="CA8" s="100"/>
      <c r="CB8" s="9"/>
    </row>
    <row r="9" spans="1:80" ht="171" customHeight="1">
      <c r="A9" s="512"/>
      <c r="B9" s="512"/>
      <c r="C9" s="512"/>
      <c r="D9" s="95" t="s">
        <v>1055</v>
      </c>
      <c r="E9" s="512"/>
      <c r="F9" s="14" t="s">
        <v>1056</v>
      </c>
      <c r="G9" s="512"/>
      <c r="H9" s="512"/>
      <c r="I9" s="512"/>
      <c r="J9" s="512"/>
      <c r="K9" s="512"/>
      <c r="L9" s="512"/>
      <c r="M9" s="512"/>
      <c r="N9" s="519"/>
      <c r="O9" s="568"/>
      <c r="P9" s="568"/>
      <c r="Q9" s="568"/>
      <c r="R9" s="515"/>
      <c r="S9" s="512"/>
      <c r="T9" s="51" t="s">
        <v>1057</v>
      </c>
      <c r="U9" s="58" t="s">
        <v>1044</v>
      </c>
      <c r="V9" s="60" t="s">
        <v>1045</v>
      </c>
      <c r="W9" s="58" t="s">
        <v>1058</v>
      </c>
      <c r="X9" s="96" t="s">
        <v>1059</v>
      </c>
      <c r="Y9" s="96" t="s">
        <v>1060</v>
      </c>
      <c r="Z9" s="55" t="s">
        <v>517</v>
      </c>
      <c r="AA9" s="55" t="s">
        <v>264</v>
      </c>
      <c r="AB9" s="56">
        <f t="shared" si="0"/>
        <v>15</v>
      </c>
      <c r="AC9" s="55" t="s">
        <v>265</v>
      </c>
      <c r="AD9" s="56">
        <f t="shared" si="1"/>
        <v>15</v>
      </c>
      <c r="AE9" s="55" t="s">
        <v>266</v>
      </c>
      <c r="AF9" s="56">
        <f t="shared" si="2"/>
        <v>15</v>
      </c>
      <c r="AG9" s="55" t="s">
        <v>267</v>
      </c>
      <c r="AH9" s="56">
        <f t="shared" si="3"/>
        <v>15</v>
      </c>
      <c r="AI9" s="55" t="s">
        <v>268</v>
      </c>
      <c r="AJ9" s="56">
        <f t="shared" si="4"/>
        <v>15</v>
      </c>
      <c r="AK9" s="57" t="s">
        <v>281</v>
      </c>
      <c r="AL9" s="56">
        <f t="shared" si="5"/>
        <v>15</v>
      </c>
      <c r="AM9" s="55" t="s">
        <v>270</v>
      </c>
      <c r="AN9" s="56">
        <f t="shared" si="6"/>
        <v>15</v>
      </c>
      <c r="AO9" s="56">
        <f t="shared" si="7"/>
        <v>105</v>
      </c>
      <c r="AP9" s="55" t="str">
        <f t="shared" si="8"/>
        <v>Fuerte</v>
      </c>
      <c r="AQ9" s="55" t="s">
        <v>271</v>
      </c>
      <c r="AR9" s="55" t="s">
        <v>271</v>
      </c>
      <c r="AS9" s="512"/>
      <c r="AT9" s="512"/>
      <c r="AU9" s="512"/>
      <c r="AV9" s="512"/>
      <c r="AW9" s="512"/>
      <c r="AX9" s="512"/>
      <c r="AY9" s="512"/>
      <c r="AZ9" s="512"/>
      <c r="BA9" s="512"/>
      <c r="BB9" s="519"/>
      <c r="BC9" s="568"/>
      <c r="BD9" s="568"/>
      <c r="BE9" s="568"/>
      <c r="BF9" s="515"/>
      <c r="BG9" s="102" t="s">
        <v>1061</v>
      </c>
      <c r="BH9" s="98" t="s">
        <v>1050</v>
      </c>
      <c r="BI9" s="99">
        <v>43862</v>
      </c>
      <c r="BJ9" s="99">
        <v>44165</v>
      </c>
      <c r="BK9" s="98" t="s">
        <v>1062</v>
      </c>
      <c r="BL9" s="100"/>
      <c r="BM9" s="100"/>
      <c r="BN9" s="100"/>
      <c r="BO9" s="100"/>
      <c r="BP9" s="100"/>
      <c r="BQ9" s="100"/>
      <c r="BR9" s="101" t="s">
        <v>1063</v>
      </c>
      <c r="BS9" s="103" t="s">
        <v>1064</v>
      </c>
      <c r="BT9" s="101" t="s">
        <v>1065</v>
      </c>
      <c r="BU9" s="104"/>
      <c r="BV9" s="101"/>
      <c r="BW9" s="430"/>
      <c r="BX9" s="433"/>
      <c r="BY9" s="100"/>
      <c r="BZ9" s="100"/>
      <c r="CA9" s="100"/>
      <c r="CB9" s="9"/>
    </row>
    <row r="10" spans="1:80" ht="57">
      <c r="A10" s="513"/>
      <c r="B10" s="513"/>
      <c r="C10" s="513"/>
      <c r="D10" s="95" t="s">
        <v>1066</v>
      </c>
      <c r="E10" s="513"/>
      <c r="F10" s="14" t="s">
        <v>1067</v>
      </c>
      <c r="G10" s="513"/>
      <c r="H10" s="513"/>
      <c r="I10" s="513"/>
      <c r="J10" s="513"/>
      <c r="K10" s="513"/>
      <c r="L10" s="513"/>
      <c r="M10" s="513"/>
      <c r="N10" s="519"/>
      <c r="O10" s="568"/>
      <c r="P10" s="568"/>
      <c r="Q10" s="568"/>
      <c r="R10" s="515"/>
      <c r="S10" s="513"/>
      <c r="T10" s="58" t="s">
        <v>1068</v>
      </c>
      <c r="U10" s="58" t="s">
        <v>1044</v>
      </c>
      <c r="V10" s="58" t="s">
        <v>1069</v>
      </c>
      <c r="W10" s="58" t="s">
        <v>1070</v>
      </c>
      <c r="X10" s="96" t="s">
        <v>1071</v>
      </c>
      <c r="Y10" s="96" t="s">
        <v>1072</v>
      </c>
      <c r="Z10" s="55" t="s">
        <v>517</v>
      </c>
      <c r="AA10" s="55" t="s">
        <v>264</v>
      </c>
      <c r="AB10" s="56">
        <f t="shared" si="0"/>
        <v>15</v>
      </c>
      <c r="AC10" s="55" t="s">
        <v>265</v>
      </c>
      <c r="AD10" s="56">
        <f t="shared" si="1"/>
        <v>15</v>
      </c>
      <c r="AE10" s="55" t="s">
        <v>266</v>
      </c>
      <c r="AF10" s="56">
        <f t="shared" si="2"/>
        <v>15</v>
      </c>
      <c r="AG10" s="55" t="s">
        <v>267</v>
      </c>
      <c r="AH10" s="56">
        <f t="shared" si="3"/>
        <v>15</v>
      </c>
      <c r="AI10" s="55" t="s">
        <v>268</v>
      </c>
      <c r="AJ10" s="56">
        <f t="shared" si="4"/>
        <v>15</v>
      </c>
      <c r="AK10" s="57" t="s">
        <v>281</v>
      </c>
      <c r="AL10" s="56">
        <f t="shared" si="5"/>
        <v>15</v>
      </c>
      <c r="AM10" s="55" t="s">
        <v>270</v>
      </c>
      <c r="AN10" s="56">
        <f t="shared" si="6"/>
        <v>15</v>
      </c>
      <c r="AO10" s="56">
        <f t="shared" si="7"/>
        <v>105</v>
      </c>
      <c r="AP10" s="55" t="str">
        <f t="shared" si="8"/>
        <v>Fuerte</v>
      </c>
      <c r="AQ10" s="55" t="s">
        <v>333</v>
      </c>
      <c r="AR10" s="55" t="s">
        <v>333</v>
      </c>
      <c r="AS10" s="513"/>
      <c r="AT10" s="513"/>
      <c r="AU10" s="513"/>
      <c r="AV10" s="513"/>
      <c r="AW10" s="513"/>
      <c r="AX10" s="513"/>
      <c r="AY10" s="513"/>
      <c r="AZ10" s="513"/>
      <c r="BA10" s="513"/>
      <c r="BB10" s="519"/>
      <c r="BC10" s="568"/>
      <c r="BD10" s="568"/>
      <c r="BE10" s="568"/>
      <c r="BF10" s="515"/>
      <c r="BG10" s="98"/>
      <c r="BH10" s="98"/>
      <c r="BI10" s="98"/>
      <c r="BJ10" s="98"/>
      <c r="BK10" s="98"/>
      <c r="BL10" s="100"/>
      <c r="BM10" s="100"/>
      <c r="BN10" s="100"/>
      <c r="BO10" s="100"/>
      <c r="BP10" s="100"/>
      <c r="BQ10" s="100"/>
      <c r="BR10" s="101"/>
      <c r="BS10" s="101"/>
      <c r="BT10" s="101"/>
      <c r="BU10" s="105"/>
      <c r="BV10" s="101"/>
      <c r="BW10" s="431"/>
      <c r="BX10" s="434"/>
      <c r="BY10" s="432"/>
      <c r="BZ10" s="100"/>
      <c r="CA10" s="100"/>
      <c r="CB10" s="9"/>
    </row>
    <row r="11" spans="1:80" ht="142.5">
      <c r="A11" s="554" t="s">
        <v>1037</v>
      </c>
      <c r="B11" s="554" t="s">
        <v>1038</v>
      </c>
      <c r="C11" s="554" t="s">
        <v>1073</v>
      </c>
      <c r="D11" s="14" t="s">
        <v>1074</v>
      </c>
      <c r="E11" s="554" t="s">
        <v>1075</v>
      </c>
      <c r="F11" s="14" t="s">
        <v>1076</v>
      </c>
      <c r="G11" s="554" t="s">
        <v>330</v>
      </c>
      <c r="H11" s="554">
        <v>3</v>
      </c>
      <c r="I11" s="560" t="str">
        <f>IF(H11=5,"CASI SEGURO",IF(H11=4,"PROBABLE",IF(H11=3,"POSIBLE",IF(H11=2,"IMPROBABLE","RARA VEZ"))))</f>
        <v>POSIBLE</v>
      </c>
      <c r="J11" s="554">
        <v>4</v>
      </c>
      <c r="K11" s="560" t="str">
        <f>IF(J11=1,"INSIGNIFICANTE",IF(J11=2,"MENOR",IF(J11=3,"MODERADO",IF(J11=4,"MAYOR","CATASTRÓFICO"))))</f>
        <v>MAYOR</v>
      </c>
      <c r="L11" s="560">
        <f>IF(J11=2,H11+20,IF(J11=3,H11+30,IF(J11=4,H11+40,IF(J11=5,H11+50,H11+10))))</f>
        <v>43</v>
      </c>
      <c r="M11" s="565" t="str">
        <f>IF(J11=1,$N$11,IF(J11=2,$O$11,IF(J11=3,$P$11,IF(J11=4,$Q$11,$R$11))))</f>
        <v>EXTREMA 3:4</v>
      </c>
      <c r="N11" s="566" t="str">
        <f>IF($L11=11,"BAJA 1:1",IF($L11=12,"BAJA 2:1",IF($L11=13,"BAJA 3:1",IF($L11=14,"MODERADA 4:1","ALTA 5:1"))))</f>
        <v>ALTA 5:1</v>
      </c>
      <c r="O11" s="567" t="str">
        <f>IF($L11=21,"BAJA 1:2",IF($L11=22,"BAJA 2:2",IF($L11=23,"MODERADA 3:2",IF($L11=24,"ALTA 4:2","ALTA 5:2"))))</f>
        <v>ALTA 5:2</v>
      </c>
      <c r="P11" s="567" t="str">
        <f>IF($L11=31,"MODERADA 1:3",IF($L11=32,"MODERADA 2:3",IF($L11=33,"ALTA 3:3",IF($L11=34,"ALTA 4:3","EXTREMA 5:3"))))</f>
        <v>EXTREMA 5:3</v>
      </c>
      <c r="Q11" s="567" t="str">
        <f>IF($L11=41,"ALTA 1:4",IF($L11=42,"ALTA 2:4",IF($L11=43,"EXTREMA 3:4",IF($L11=44,"EXTREMA 4:4","EXTREMA 5:4"))))</f>
        <v>EXTREMA 3:4</v>
      </c>
      <c r="R11" s="569" t="str">
        <f>IF($L11=51,"ALTA 1:5",IF($L11=52,"EXTREMA 2:5",IF($L11=53,"EXTREMA 3:5",IF($L11=54,"EXTREMA 4:5","EXTREMA 5:5"))))</f>
        <v>EXTREMA 5:5</v>
      </c>
      <c r="S11" s="554" t="s">
        <v>257</v>
      </c>
      <c r="T11" s="51" t="s">
        <v>1077</v>
      </c>
      <c r="U11" s="58" t="s">
        <v>1044</v>
      </c>
      <c r="V11" s="60" t="s">
        <v>1045</v>
      </c>
      <c r="W11" s="58" t="s">
        <v>1078</v>
      </c>
      <c r="X11" s="96" t="s">
        <v>1079</v>
      </c>
      <c r="Y11" s="96" t="s">
        <v>1080</v>
      </c>
      <c r="Z11" s="55" t="s">
        <v>517</v>
      </c>
      <c r="AA11" s="55" t="s">
        <v>264</v>
      </c>
      <c r="AB11" s="56">
        <f t="shared" si="0"/>
        <v>15</v>
      </c>
      <c r="AC11" s="55" t="s">
        <v>265</v>
      </c>
      <c r="AD11" s="56">
        <f t="shared" si="1"/>
        <v>15</v>
      </c>
      <c r="AE11" s="55" t="s">
        <v>266</v>
      </c>
      <c r="AF11" s="56">
        <f t="shared" si="2"/>
        <v>15</v>
      </c>
      <c r="AG11" s="55" t="s">
        <v>267</v>
      </c>
      <c r="AH11" s="56">
        <f t="shared" si="3"/>
        <v>15</v>
      </c>
      <c r="AI11" s="55" t="s">
        <v>268</v>
      </c>
      <c r="AJ11" s="56">
        <f t="shared" si="4"/>
        <v>15</v>
      </c>
      <c r="AK11" s="57" t="s">
        <v>281</v>
      </c>
      <c r="AL11" s="56">
        <f t="shared" si="5"/>
        <v>15</v>
      </c>
      <c r="AM11" s="55" t="s">
        <v>270</v>
      </c>
      <c r="AN11" s="56">
        <f t="shared" si="6"/>
        <v>15</v>
      </c>
      <c r="AO11" s="56">
        <f t="shared" si="7"/>
        <v>105</v>
      </c>
      <c r="AP11" s="55" t="str">
        <f t="shared" si="8"/>
        <v>Fuerte</v>
      </c>
      <c r="AQ11" s="55" t="s">
        <v>271</v>
      </c>
      <c r="AR11" s="55" t="s">
        <v>271</v>
      </c>
      <c r="AS11" s="557" t="s">
        <v>271</v>
      </c>
      <c r="AT11" s="554" t="s">
        <v>272</v>
      </c>
      <c r="AU11" s="554">
        <v>2</v>
      </c>
      <c r="AV11" s="560" t="str">
        <f>IF(AU11=5,"CASI SEGURO",IF(AU11=4,"PROBABLE",IF(AU11=3,"POSIBLE",IF(AU11=2,"IMPROBABLE","RARA VEZ"))))</f>
        <v>IMPROBABLE</v>
      </c>
      <c r="AW11" s="554" t="s">
        <v>272</v>
      </c>
      <c r="AX11" s="554">
        <v>3</v>
      </c>
      <c r="AY11" s="560" t="str">
        <f>IF(AX11=1,"INSIGNIFICANTE",IF(AX11=2,"MENOR",IF(AX11=3,"MODERADO",IF(AX11=4,"MAYOR","CATASTRÓFICO"))))</f>
        <v>MODERADO</v>
      </c>
      <c r="AZ11" s="560">
        <f>IF(AX11=2,AU11+20,IF(AX11=3,AU11+30,IF(AX11=4,AU11+40,IF(AX11=5,AU11+50,AU11+10))))</f>
        <v>32</v>
      </c>
      <c r="BA11" s="565" t="str">
        <f>IF(AX11=1,$BB11,IF(AX11=2,$BC$11,IF(AX11=3,$BD$11,IF(AX11=4,$BE$11,$BF$11))))</f>
        <v>MODERADA 2:3</v>
      </c>
      <c r="BB11" s="567" t="str">
        <f>IF($AZ11=11,"BAJA 1:1",IF($AZ11=12,"BAJA 2:1",IF($AZ11=13,"BAJA 3:1",IF($AZ11=14,"MODERADA 4:1","ALTA 5:1"))))</f>
        <v>ALTA 5:1</v>
      </c>
      <c r="BC11" s="567" t="str">
        <f>IF($AZ11=21,"BAJA 1:2",IF($AZ11=22,"BAJA 2:2",IF($AZ11=23,"MODERADA 3:2",IF($AZ11=24,"ALTA 4:2","ALTA 5:2"))))</f>
        <v>ALTA 5:2</v>
      </c>
      <c r="BD11" s="567" t="str">
        <f>IF($AZ11=31,"MODERADA 1:3",IF($AZ11=32,"MODERADA 2:3",IF($AZ11=33,"ALTA 3:3",IF($AZ11=34,"ALTA 4:3","EXTREMA 5:3"))))</f>
        <v>MODERADA 2:3</v>
      </c>
      <c r="BE11" s="567" t="str">
        <f>IF($AZ11=41,"ALTA 1:4",IF($AZ11=42,"ALTA 2:4",IF($AZ11=43,"EXTREMA 3:4",IF($AZ11=44,"EXTREMA 4:4","EXTREMA 5:4"))))</f>
        <v>EXTREMA 5:4</v>
      </c>
      <c r="BF11" s="567" t="str">
        <f>IF($AZ11=51,"ALTA 1:5",IF($AZ11=52,"EXTREMA 2:5",IF($AZ11=53,"EXTREMA 3:5",IF($AZ11=54,"EXTREMA 4:5","EXTREMA 5:5"))))</f>
        <v>EXTREMA 5:5</v>
      </c>
      <c r="BG11" s="102" t="s">
        <v>1081</v>
      </c>
      <c r="BH11" s="98" t="s">
        <v>1050</v>
      </c>
      <c r="BI11" s="99">
        <v>43831</v>
      </c>
      <c r="BJ11" s="99">
        <v>44196</v>
      </c>
      <c r="BK11" s="102" t="s">
        <v>1082</v>
      </c>
      <c r="BL11" s="14"/>
      <c r="BM11" s="14"/>
      <c r="BN11" s="14"/>
      <c r="BO11" s="14"/>
      <c r="BP11" s="14"/>
      <c r="BQ11" s="14"/>
      <c r="BR11" s="106" t="s">
        <v>1083</v>
      </c>
      <c r="BS11" s="107" t="s">
        <v>1084</v>
      </c>
      <c r="BT11" s="106" t="s">
        <v>1085</v>
      </c>
      <c r="BU11" s="107"/>
      <c r="BV11" s="107"/>
      <c r="BW11" s="106"/>
      <c r="BX11" s="403"/>
      <c r="BY11" s="14"/>
      <c r="BZ11" s="14"/>
      <c r="CA11" s="14"/>
      <c r="CB11" s="9"/>
    </row>
    <row r="12" spans="1:80" ht="156.75">
      <c r="A12" s="513"/>
      <c r="B12" s="513"/>
      <c r="C12" s="513"/>
      <c r="D12" s="14" t="s">
        <v>1086</v>
      </c>
      <c r="E12" s="513"/>
      <c r="F12" s="14" t="s">
        <v>1087</v>
      </c>
      <c r="G12" s="513"/>
      <c r="H12" s="513"/>
      <c r="I12" s="513"/>
      <c r="J12" s="513"/>
      <c r="K12" s="513"/>
      <c r="L12" s="513"/>
      <c r="M12" s="513"/>
      <c r="N12" s="519"/>
      <c r="O12" s="568"/>
      <c r="P12" s="568"/>
      <c r="Q12" s="568"/>
      <c r="R12" s="515"/>
      <c r="S12" s="513"/>
      <c r="T12" s="58" t="s">
        <v>1088</v>
      </c>
      <c r="U12" s="58" t="s">
        <v>1044</v>
      </c>
      <c r="V12" s="58" t="s">
        <v>1069</v>
      </c>
      <c r="W12" s="58" t="s">
        <v>1089</v>
      </c>
      <c r="X12" s="96" t="s">
        <v>1071</v>
      </c>
      <c r="Y12" s="96" t="s">
        <v>1072</v>
      </c>
      <c r="Z12" s="55" t="s">
        <v>517</v>
      </c>
      <c r="AA12" s="55" t="s">
        <v>264</v>
      </c>
      <c r="AB12" s="56">
        <f t="shared" si="0"/>
        <v>15</v>
      </c>
      <c r="AC12" s="55" t="s">
        <v>265</v>
      </c>
      <c r="AD12" s="56">
        <f t="shared" si="1"/>
        <v>15</v>
      </c>
      <c r="AE12" s="55" t="s">
        <v>266</v>
      </c>
      <c r="AF12" s="56">
        <f t="shared" si="2"/>
        <v>15</v>
      </c>
      <c r="AG12" s="55" t="s">
        <v>267</v>
      </c>
      <c r="AH12" s="56">
        <f t="shared" si="3"/>
        <v>15</v>
      </c>
      <c r="AI12" s="55" t="s">
        <v>268</v>
      </c>
      <c r="AJ12" s="56">
        <f t="shared" si="4"/>
        <v>15</v>
      </c>
      <c r="AK12" s="57" t="s">
        <v>281</v>
      </c>
      <c r="AL12" s="56">
        <f t="shared" si="5"/>
        <v>15</v>
      </c>
      <c r="AM12" s="55" t="s">
        <v>270</v>
      </c>
      <c r="AN12" s="56">
        <f t="shared" si="6"/>
        <v>15</v>
      </c>
      <c r="AO12" s="56">
        <f t="shared" si="7"/>
        <v>105</v>
      </c>
      <c r="AP12" s="55" t="str">
        <f t="shared" si="8"/>
        <v>Fuerte</v>
      </c>
      <c r="AQ12" s="55" t="s">
        <v>333</v>
      </c>
      <c r="AR12" s="55" t="s">
        <v>333</v>
      </c>
      <c r="AS12" s="513"/>
      <c r="AT12" s="513"/>
      <c r="AU12" s="513"/>
      <c r="AV12" s="513"/>
      <c r="AW12" s="513"/>
      <c r="AX12" s="513"/>
      <c r="AY12" s="513"/>
      <c r="AZ12" s="513"/>
      <c r="BA12" s="513"/>
      <c r="BB12" s="568"/>
      <c r="BC12" s="568"/>
      <c r="BD12" s="568"/>
      <c r="BE12" s="568"/>
      <c r="BF12" s="568"/>
      <c r="BG12" s="102" t="s">
        <v>1090</v>
      </c>
      <c r="BH12" s="98" t="s">
        <v>1050</v>
      </c>
      <c r="BI12" s="99">
        <v>43831</v>
      </c>
      <c r="BJ12" s="99">
        <v>44196</v>
      </c>
      <c r="BK12" s="102" t="s">
        <v>1082</v>
      </c>
      <c r="BL12" s="14"/>
      <c r="BM12" s="14"/>
      <c r="BN12" s="14"/>
      <c r="BO12" s="14"/>
      <c r="BP12" s="14"/>
      <c r="BQ12" s="14"/>
      <c r="BR12" s="106" t="s">
        <v>1091</v>
      </c>
      <c r="BS12" s="107" t="s">
        <v>1092</v>
      </c>
      <c r="BT12" s="106" t="s">
        <v>1093</v>
      </c>
      <c r="BU12" s="106"/>
      <c r="BV12" s="107"/>
      <c r="BW12" s="106"/>
      <c r="BX12" s="403"/>
      <c r="BY12" s="14"/>
      <c r="BZ12" s="14"/>
      <c r="CA12" s="14"/>
      <c r="CB12" s="9"/>
    </row>
    <row r="13" spans="1:80">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34"/>
      <c r="AH13" s="9"/>
      <c r="AI13" s="9"/>
      <c r="AJ13" s="9"/>
      <c r="AK13" s="9"/>
      <c r="AL13" s="9"/>
      <c r="AM13" s="9"/>
      <c r="AN13" s="9"/>
      <c r="AO13" s="9"/>
      <c r="AP13" s="9"/>
      <c r="AQ13" s="9"/>
      <c r="AR13" s="9"/>
      <c r="AS13" s="9"/>
      <c r="AT13" s="9"/>
      <c r="AU13" s="9"/>
      <c r="AV13" s="9"/>
      <c r="AW13" s="9"/>
      <c r="AX13" s="9"/>
      <c r="AY13" s="9"/>
      <c r="AZ13" s="9"/>
      <c r="BA13" s="9"/>
      <c r="BB13" s="108"/>
      <c r="BC13" s="9"/>
      <c r="BD13" s="9"/>
      <c r="BE13" s="9"/>
      <c r="BF13" s="9"/>
      <c r="BG13" s="9"/>
      <c r="BH13" s="9"/>
      <c r="BI13" s="9"/>
      <c r="BJ13" s="9"/>
      <c r="BK13" s="9"/>
      <c r="BL13" s="9"/>
      <c r="BM13" s="9"/>
      <c r="BN13" s="9"/>
      <c r="BO13" s="9"/>
      <c r="BP13" s="9"/>
      <c r="BQ13" s="9"/>
      <c r="BR13" s="9"/>
      <c r="BS13" s="9"/>
      <c r="BT13" s="9"/>
      <c r="BU13" s="9"/>
      <c r="BV13" s="9"/>
      <c r="BW13" s="9"/>
      <c r="BX13" s="403"/>
      <c r="BY13" s="9"/>
      <c r="BZ13" s="9"/>
      <c r="CA13" s="9"/>
      <c r="CB13" s="9"/>
    </row>
    <row r="14" spans="1:80" ht="4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t="s">
        <v>360</v>
      </c>
      <c r="AG14" s="34"/>
      <c r="AH14" s="9" t="s">
        <v>18</v>
      </c>
      <c r="AI14" s="9">
        <v>1</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03"/>
      <c r="BY14" s="9"/>
      <c r="BZ14" s="9"/>
      <c r="CA14" s="9"/>
      <c r="CB14" s="9"/>
    </row>
    <row r="15" spans="1:80" ht="7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t="s">
        <v>10</v>
      </c>
      <c r="AD15" s="9" t="s">
        <v>40</v>
      </c>
      <c r="AE15" s="9" t="s">
        <v>27</v>
      </c>
      <c r="AF15" s="9" t="s">
        <v>361</v>
      </c>
      <c r="AG15" s="34"/>
      <c r="AH15" s="9" t="s">
        <v>362</v>
      </c>
      <c r="AI15" s="9">
        <v>2</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c r="CB15" s="9"/>
    </row>
    <row r="16" spans="1:80" ht="76.5">
      <c r="A16" s="9"/>
      <c r="B16" s="9"/>
      <c r="C16" s="9"/>
      <c r="D16" s="9"/>
      <c r="E16" s="9"/>
      <c r="F16" s="9"/>
      <c r="G16" s="9"/>
      <c r="H16" s="9"/>
      <c r="I16" s="9"/>
      <c r="J16" s="9"/>
      <c r="K16" s="9"/>
      <c r="L16" s="9"/>
      <c r="M16" s="9"/>
      <c r="N16" s="9"/>
      <c r="O16" s="9"/>
      <c r="P16" s="9"/>
      <c r="Q16" s="9"/>
      <c r="R16" s="9"/>
      <c r="S16" s="35" t="s">
        <v>1094</v>
      </c>
      <c r="T16" s="35"/>
      <c r="U16" s="9"/>
      <c r="V16" s="9"/>
      <c r="W16" s="9"/>
      <c r="X16" s="9"/>
      <c r="Y16" s="9"/>
      <c r="Z16" s="9"/>
      <c r="AA16" s="9"/>
      <c r="AB16" s="9"/>
      <c r="AC16" s="9" t="s">
        <v>13</v>
      </c>
      <c r="AD16" s="9" t="s">
        <v>20</v>
      </c>
      <c r="AE16" s="9" t="s">
        <v>119</v>
      </c>
      <c r="AF16" s="9" t="s">
        <v>318</v>
      </c>
      <c r="AG16" s="34"/>
      <c r="AH16" s="9" t="s">
        <v>319</v>
      </c>
      <c r="AI16" s="9">
        <v>3</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c r="CB16" s="9"/>
    </row>
    <row r="17" spans="1:80" ht="76.5">
      <c r="A17" s="9"/>
      <c r="B17" s="9"/>
      <c r="C17" s="9"/>
      <c r="D17" s="9"/>
      <c r="E17" s="9"/>
      <c r="F17" s="9"/>
      <c r="G17" s="9"/>
      <c r="H17" s="9"/>
      <c r="I17" s="9"/>
      <c r="J17" s="9"/>
      <c r="K17" s="9"/>
      <c r="L17" s="9"/>
      <c r="M17" s="9"/>
      <c r="N17" s="9"/>
      <c r="O17" s="9"/>
      <c r="P17" s="9"/>
      <c r="Q17" s="9"/>
      <c r="R17" s="9"/>
      <c r="S17" s="35" t="s">
        <v>1095</v>
      </c>
      <c r="T17" s="35"/>
      <c r="U17" s="9"/>
      <c r="V17" s="9"/>
      <c r="W17" s="9"/>
      <c r="X17" s="9"/>
      <c r="Y17" s="9"/>
      <c r="Z17" s="9"/>
      <c r="AA17" s="9"/>
      <c r="AB17" s="9"/>
      <c r="AC17" s="9" t="s">
        <v>33</v>
      </c>
      <c r="AD17" s="9" t="s">
        <v>43</v>
      </c>
      <c r="AE17" s="9" t="s">
        <v>25</v>
      </c>
      <c r="AF17" s="9" t="s">
        <v>321</v>
      </c>
      <c r="AG17" s="34"/>
      <c r="AH17" s="9" t="s">
        <v>40</v>
      </c>
      <c r="AI17" s="9">
        <v>4</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89.25">
      <c r="A18" s="9"/>
      <c r="B18" s="9"/>
      <c r="C18" s="9"/>
      <c r="D18" s="9"/>
      <c r="E18" s="9"/>
      <c r="F18" s="9"/>
      <c r="G18" s="9"/>
      <c r="H18" s="9"/>
      <c r="I18" s="9"/>
      <c r="J18" s="9"/>
      <c r="K18" s="9"/>
      <c r="L18" s="9"/>
      <c r="M18" s="9"/>
      <c r="N18" s="9"/>
      <c r="O18" s="9"/>
      <c r="P18" s="9"/>
      <c r="Q18" s="9"/>
      <c r="R18" s="9"/>
      <c r="S18" s="35" t="s">
        <v>1096</v>
      </c>
      <c r="T18" s="35"/>
      <c r="U18" s="9"/>
      <c r="V18" s="9"/>
      <c r="W18" s="9"/>
      <c r="X18" s="9"/>
      <c r="Y18" s="9"/>
      <c r="Z18" s="9"/>
      <c r="AA18" s="9"/>
      <c r="AB18" s="9"/>
      <c r="AC18" s="9" t="s">
        <v>57</v>
      </c>
      <c r="AD18" s="9" t="s">
        <v>18</v>
      </c>
      <c r="AE18" s="9" t="s">
        <v>323</v>
      </c>
      <c r="AF18" s="9" t="s">
        <v>324</v>
      </c>
      <c r="AG18" s="34"/>
      <c r="AH18" s="9" t="s">
        <v>57</v>
      </c>
      <c r="AI18" s="9">
        <v>5</v>
      </c>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63.75">
      <c r="A19" s="9"/>
      <c r="B19" s="9"/>
      <c r="C19" s="9"/>
      <c r="D19" s="9"/>
      <c r="E19" s="9"/>
      <c r="F19" s="9"/>
      <c r="G19" s="9"/>
      <c r="H19" s="9"/>
      <c r="I19" s="9"/>
      <c r="J19" s="9"/>
      <c r="K19" s="9"/>
      <c r="L19" s="9"/>
      <c r="M19" s="9"/>
      <c r="N19" s="9"/>
      <c r="O19" s="9"/>
      <c r="P19" s="9"/>
      <c r="Q19" s="9"/>
      <c r="R19" s="9"/>
      <c r="S19" s="35" t="s">
        <v>1097</v>
      </c>
      <c r="T19" s="35"/>
      <c r="U19" s="9"/>
      <c r="V19" s="9"/>
      <c r="W19" s="9"/>
      <c r="X19" s="9"/>
      <c r="Y19" s="9"/>
      <c r="Z19" s="9"/>
      <c r="AA19" s="9"/>
      <c r="AB19" s="9"/>
      <c r="AC19" s="9" t="s">
        <v>71</v>
      </c>
      <c r="AD19" s="9" t="s">
        <v>75</v>
      </c>
      <c r="AE19" s="9" t="s">
        <v>80</v>
      </c>
      <c r="AF19" s="9" t="s">
        <v>46</v>
      </c>
      <c r="AG19" s="34"/>
      <c r="AH19" s="9" t="s">
        <v>305</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90">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36</v>
      </c>
      <c r="AD20" s="9" t="s">
        <v>65</v>
      </c>
      <c r="AE20" s="9" t="s">
        <v>82</v>
      </c>
      <c r="AF20" s="9" t="s">
        <v>326</v>
      </c>
      <c r="AG20" s="36"/>
      <c r="AH20" s="9" t="s">
        <v>874</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t="s">
        <v>328</v>
      </c>
      <c r="AD21" s="9" t="s">
        <v>46</v>
      </c>
      <c r="AE21" s="9" t="s">
        <v>84</v>
      </c>
      <c r="AF21" s="9" t="s">
        <v>329</v>
      </c>
      <c r="AG21" s="36"/>
      <c r="AH21" s="9" t="s">
        <v>330</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78</v>
      </c>
      <c r="AE22" s="9" t="s">
        <v>29</v>
      </c>
      <c r="AF22" s="9" t="s">
        <v>43</v>
      </c>
      <c r="AG22" s="36"/>
      <c r="AH22" s="9" t="s">
        <v>331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115</v>
      </c>
      <c r="AE23" s="9"/>
      <c r="AF23" s="9"/>
      <c r="AG23" s="109"/>
      <c r="AH23" s="9" t="s">
        <v>71</v>
      </c>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t="s">
        <v>332</v>
      </c>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10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10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10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10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10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12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t="s">
        <v>15</v>
      </c>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23</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t="s">
        <v>130</v>
      </c>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264</v>
      </c>
      <c r="AB84" s="9">
        <v>15</v>
      </c>
      <c r="AC84" s="9" t="s">
        <v>265</v>
      </c>
      <c r="AD84" s="9">
        <v>15</v>
      </c>
      <c r="AE84" s="9" t="s">
        <v>266</v>
      </c>
      <c r="AF84" s="9"/>
      <c r="AG84" s="9" t="s">
        <v>267</v>
      </c>
      <c r="AH84" s="9"/>
      <c r="AI84" s="9" t="s">
        <v>268</v>
      </c>
      <c r="AJ84" s="9"/>
      <c r="AK84" s="9" t="s">
        <v>281</v>
      </c>
      <c r="AL84" s="9"/>
      <c r="AM84" s="9" t="s">
        <v>270</v>
      </c>
      <c r="AN84" s="9"/>
      <c r="AO84" s="9"/>
      <c r="AP84" s="9"/>
      <c r="AQ84" s="9" t="s">
        <v>333</v>
      </c>
      <c r="AR84" s="9"/>
      <c r="AS84" s="9"/>
      <c r="AT84" s="9" t="s">
        <v>272</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t="s">
        <v>334</v>
      </c>
      <c r="AB85" s="9">
        <v>10</v>
      </c>
      <c r="AC85" s="9" t="s">
        <v>335</v>
      </c>
      <c r="AD85" s="9">
        <v>0</v>
      </c>
      <c r="AE85" s="9" t="s">
        <v>336</v>
      </c>
      <c r="AF85" s="9"/>
      <c r="AG85" s="9" t="s">
        <v>337</v>
      </c>
      <c r="AH85" s="9"/>
      <c r="AI85" s="9" t="s">
        <v>338</v>
      </c>
      <c r="AJ85" s="9"/>
      <c r="AK85" s="9" t="s">
        <v>269</v>
      </c>
      <c r="AL85" s="9"/>
      <c r="AM85" s="9" t="s">
        <v>339</v>
      </c>
      <c r="AN85" s="9"/>
      <c r="AO85" s="9"/>
      <c r="AP85" s="9"/>
      <c r="AQ85" s="9" t="s">
        <v>271</v>
      </c>
      <c r="AR85" s="9"/>
      <c r="AS85" s="9"/>
      <c r="AT85" s="9" t="s">
        <v>340</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v>5</v>
      </c>
      <c r="AC86" s="9"/>
      <c r="AD86" s="9"/>
      <c r="AE86" s="9"/>
      <c r="AF86" s="9"/>
      <c r="AG86" s="9" t="s">
        <v>341</v>
      </c>
      <c r="AH86" s="9"/>
      <c r="AI86" s="9"/>
      <c r="AJ86" s="9"/>
      <c r="AK86" s="9"/>
      <c r="AL86" s="9"/>
      <c r="AM86" s="9" t="s">
        <v>342</v>
      </c>
      <c r="AN86" s="9"/>
      <c r="AO86" s="9"/>
      <c r="AP86" s="9"/>
      <c r="AQ86" s="9" t="s">
        <v>343</v>
      </c>
      <c r="AR86" s="9"/>
      <c r="AS86" s="9"/>
      <c r="AT86" s="9" t="s">
        <v>299</v>
      </c>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91">
    <mergeCell ref="BB8:BB10"/>
    <mergeCell ref="BC8:BC10"/>
    <mergeCell ref="AU8:AU10"/>
    <mergeCell ref="AV8:AV10"/>
    <mergeCell ref="AW8:AW10"/>
    <mergeCell ref="AX8:AX10"/>
    <mergeCell ref="AY8:AY10"/>
    <mergeCell ref="AZ8:AZ10"/>
    <mergeCell ref="BA8:BA10"/>
    <mergeCell ref="A1:A3"/>
    <mergeCell ref="B1:H1"/>
    <mergeCell ref="B2:H2"/>
    <mergeCell ref="B3:H3"/>
    <mergeCell ref="A5:A7"/>
    <mergeCell ref="B5:B7"/>
    <mergeCell ref="C5:C7"/>
    <mergeCell ref="D6:D7"/>
    <mergeCell ref="E6:E7"/>
    <mergeCell ref="F6:F7"/>
    <mergeCell ref="G6:G7"/>
    <mergeCell ref="H6:I7"/>
    <mergeCell ref="A8:A10"/>
    <mergeCell ref="B8:B10"/>
    <mergeCell ref="C8:C10"/>
    <mergeCell ref="E8:E10"/>
    <mergeCell ref="G8:G10"/>
    <mergeCell ref="AX11:AX12"/>
    <mergeCell ref="Q11:Q12"/>
    <mergeCell ref="R11:R12"/>
    <mergeCell ref="J11:J12"/>
    <mergeCell ref="K11:K12"/>
    <mergeCell ref="L11:L12"/>
    <mergeCell ref="M11:M12"/>
    <mergeCell ref="N11:N12"/>
    <mergeCell ref="O11:O12"/>
    <mergeCell ref="P11:P12"/>
    <mergeCell ref="J6:K7"/>
    <mergeCell ref="M6:M7"/>
    <mergeCell ref="S5:S7"/>
    <mergeCell ref="T6:Z6"/>
    <mergeCell ref="AQ6:AQ7"/>
    <mergeCell ref="AR6:AR7"/>
    <mergeCell ref="AS6:AS7"/>
    <mergeCell ref="AU7:AV7"/>
    <mergeCell ref="AX7:AY7"/>
    <mergeCell ref="T5:AS5"/>
    <mergeCell ref="AT5:BA6"/>
    <mergeCell ref="AA6:AP6"/>
    <mergeCell ref="BG5:BK6"/>
    <mergeCell ref="BL5:BQ6"/>
    <mergeCell ref="BR5:BT6"/>
    <mergeCell ref="BY5:CA6"/>
    <mergeCell ref="BU5:BX6"/>
    <mergeCell ref="P8:P10"/>
    <mergeCell ref="Q8:Q10"/>
    <mergeCell ref="H8:H10"/>
    <mergeCell ref="I8:I10"/>
    <mergeCell ref="J8:J10"/>
    <mergeCell ref="K8:K10"/>
    <mergeCell ref="L8:L10"/>
    <mergeCell ref="H11:H12"/>
    <mergeCell ref="I11:I12"/>
    <mergeCell ref="M8:M10"/>
    <mergeCell ref="N8:N10"/>
    <mergeCell ref="O8:O10"/>
    <mergeCell ref="A11:A12"/>
    <mergeCell ref="B11:B12"/>
    <mergeCell ref="C11:C12"/>
    <mergeCell ref="E11:E12"/>
    <mergeCell ref="G11:G12"/>
    <mergeCell ref="BF11:BF12"/>
    <mergeCell ref="BD8:BD10"/>
    <mergeCell ref="BE8:BE10"/>
    <mergeCell ref="BF8:BF10"/>
    <mergeCell ref="R8:R10"/>
    <mergeCell ref="S8:S10"/>
    <mergeCell ref="AS8:AS10"/>
    <mergeCell ref="AT8:AT10"/>
    <mergeCell ref="AY11:AY12"/>
    <mergeCell ref="AZ11:AZ12"/>
    <mergeCell ref="S11:S12"/>
    <mergeCell ref="AS11:AS12"/>
    <mergeCell ref="AT11:AT12"/>
    <mergeCell ref="AU11:AU12"/>
    <mergeCell ref="AV11:AV12"/>
    <mergeCell ref="AW11:AW12"/>
    <mergeCell ref="BA11:BA12"/>
    <mergeCell ref="BB11:BB12"/>
    <mergeCell ref="BC11:BC12"/>
    <mergeCell ref="BD11:BD12"/>
    <mergeCell ref="BE11:BE12"/>
  </mergeCells>
  <conditionalFormatting sqref="I8 I11">
    <cfRule type="cellIs" dxfId="3135" priority="1" operator="equal">
      <formula>"RARA VEZ"</formula>
    </cfRule>
  </conditionalFormatting>
  <conditionalFormatting sqref="I8 I11">
    <cfRule type="cellIs" dxfId="3134" priority="2" operator="equal">
      <formula>"IMPROBABLE"</formula>
    </cfRule>
  </conditionalFormatting>
  <conditionalFormatting sqref="I8 I11">
    <cfRule type="cellIs" dxfId="3133" priority="3" operator="equal">
      <formula>"POSIBLE"</formula>
    </cfRule>
  </conditionalFormatting>
  <conditionalFormatting sqref="I8 I11">
    <cfRule type="cellIs" dxfId="3132" priority="4" operator="equal">
      <formula>"PROBABLE"</formula>
    </cfRule>
  </conditionalFormatting>
  <conditionalFormatting sqref="I8 I11">
    <cfRule type="cellIs" dxfId="3131" priority="5" operator="equal">
      <formula>"CASI SEGURO"</formula>
    </cfRule>
  </conditionalFormatting>
  <conditionalFormatting sqref="K8:L8 K11:L11">
    <cfRule type="containsText" dxfId="3130" priority="6" stopIfTrue="1" operator="containsText" text="ALTA">
      <formula>NOT(ISERROR(SEARCH(("ALTA"),(K8))))</formula>
    </cfRule>
  </conditionalFormatting>
  <conditionalFormatting sqref="K8:L8 K11:L11">
    <cfRule type="containsText" dxfId="3129" priority="7" stopIfTrue="1" operator="containsText" text="MEDIA">
      <formula>NOT(ISERROR(SEARCH(("MEDIA"),(K8))))</formula>
    </cfRule>
  </conditionalFormatting>
  <conditionalFormatting sqref="K8:L8 K11:L11">
    <cfRule type="containsText" dxfId="3128" priority="8" stopIfTrue="1" operator="containsText" text="BAJA">
      <formula>NOT(ISERROR(SEARCH(("BAJA"),(K8))))</formula>
    </cfRule>
  </conditionalFormatting>
  <conditionalFormatting sqref="K8:L8 K11:L11">
    <cfRule type="containsText" dxfId="3127" priority="9" stopIfTrue="1" operator="containsText" text="ALTO">
      <formula>NOT(ISERROR(SEARCH(("ALTO"),(K8))))</formula>
    </cfRule>
  </conditionalFormatting>
  <conditionalFormatting sqref="K8:L8 K11:L11">
    <cfRule type="containsText" dxfId="3126" priority="10" stopIfTrue="1" operator="containsText" text="ALTO">
      <formula>NOT(ISERROR(SEARCH(("ALTO"),(K8))))</formula>
    </cfRule>
  </conditionalFormatting>
  <conditionalFormatting sqref="K8:L8 K11:L11">
    <cfRule type="containsText" dxfId="3125" priority="11" stopIfTrue="1" operator="containsText" text="MEDIO">
      <formula>NOT(ISERROR(SEARCH(("MEDIO"),(K8))))</formula>
    </cfRule>
  </conditionalFormatting>
  <conditionalFormatting sqref="K8:L8 K11:L11">
    <cfRule type="containsText" dxfId="3124" priority="12" stopIfTrue="1" operator="containsText" text="MEDIO">
      <formula>NOT(ISERROR(SEARCH(("MEDIO"),(K8))))</formula>
    </cfRule>
  </conditionalFormatting>
  <conditionalFormatting sqref="K8:L8 K11:L11">
    <cfRule type="containsText" dxfId="3123" priority="13" stopIfTrue="1" operator="containsText" text="BAJO">
      <formula>NOT(ISERROR(SEARCH(("BAJO"),(K8))))</formula>
    </cfRule>
  </conditionalFormatting>
  <conditionalFormatting sqref="K8:L8 K11:L11">
    <cfRule type="cellIs" dxfId="3122" priority="14" operator="equal">
      <formula>"INSIGNIFICANTE"</formula>
    </cfRule>
  </conditionalFormatting>
  <conditionalFormatting sqref="K8:L8 K11:L11">
    <cfRule type="cellIs" dxfId="3121" priority="15" operator="equal">
      <formula>"MENOR"</formula>
    </cfRule>
  </conditionalFormatting>
  <conditionalFormatting sqref="K8:L8 K11:L11">
    <cfRule type="cellIs" dxfId="3120" priority="16" operator="equal">
      <formula>"MODERADO"</formula>
    </cfRule>
  </conditionalFormatting>
  <conditionalFormatting sqref="K8:L8 K11:L11">
    <cfRule type="cellIs" dxfId="3119" priority="17" operator="equal">
      <formula>"MAYOR"</formula>
    </cfRule>
  </conditionalFormatting>
  <conditionalFormatting sqref="K8:L8 K11:L11">
    <cfRule type="cellIs" dxfId="3118" priority="18" operator="equal">
      <formula>"CATASTRÓFICO"</formula>
    </cfRule>
  </conditionalFormatting>
  <conditionalFormatting sqref="M8 M11">
    <cfRule type="cellIs" dxfId="3117" priority="19" operator="equal">
      <formula>"EXTREMA 5:5"</formula>
    </cfRule>
  </conditionalFormatting>
  <conditionalFormatting sqref="M8 M11">
    <cfRule type="cellIs" dxfId="3116" priority="20" operator="equal">
      <formula>"EXTREMA 4:5"</formula>
    </cfRule>
  </conditionalFormatting>
  <conditionalFormatting sqref="M8 M11">
    <cfRule type="cellIs" dxfId="3115" priority="21" operator="equal">
      <formula>"EXTREMA 3:5"</formula>
    </cfRule>
  </conditionalFormatting>
  <conditionalFormatting sqref="M8 M11">
    <cfRule type="cellIs" dxfId="3114" priority="22" operator="equal">
      <formula>"EXTREMA 2:5"</formula>
    </cfRule>
  </conditionalFormatting>
  <conditionalFormatting sqref="M8 M11">
    <cfRule type="cellIs" dxfId="3113" priority="23" operator="equal">
      <formula>"EXTREMA 5:4"</formula>
    </cfRule>
  </conditionalFormatting>
  <conditionalFormatting sqref="M8 M11">
    <cfRule type="cellIs" dxfId="3112" priority="24" operator="equal">
      <formula>"EXTREMA 4:4"</formula>
    </cfRule>
  </conditionalFormatting>
  <conditionalFormatting sqref="M8 M11">
    <cfRule type="cellIs" dxfId="3111" priority="25" operator="equal">
      <formula>"EXTREMA 3:4"</formula>
    </cfRule>
  </conditionalFormatting>
  <conditionalFormatting sqref="M8 M11">
    <cfRule type="cellIs" dxfId="3110" priority="26" operator="equal">
      <formula>"EXTREMA 5:3"</formula>
    </cfRule>
  </conditionalFormatting>
  <conditionalFormatting sqref="M8 M11">
    <cfRule type="cellIs" dxfId="3109" priority="27" operator="equal">
      <formula>"ALTA 1:5"</formula>
    </cfRule>
  </conditionalFormatting>
  <conditionalFormatting sqref="M8 M11">
    <cfRule type="cellIs" dxfId="3108" priority="28" operator="equal">
      <formula>"ALTA 2:4"</formula>
    </cfRule>
  </conditionalFormatting>
  <conditionalFormatting sqref="M8 M11">
    <cfRule type="cellIs" dxfId="3107" priority="29" operator="equal">
      <formula>"ALTA 1:4"</formula>
    </cfRule>
  </conditionalFormatting>
  <conditionalFormatting sqref="M8 M11">
    <cfRule type="cellIs" dxfId="3106" priority="30" operator="equal">
      <formula>"ALTA 4:3"</formula>
    </cfRule>
  </conditionalFormatting>
  <conditionalFormatting sqref="M8 M11">
    <cfRule type="cellIs" dxfId="3105" priority="31" operator="equal">
      <formula>"ALTA 3:3"</formula>
    </cfRule>
  </conditionalFormatting>
  <conditionalFormatting sqref="M8 M11">
    <cfRule type="cellIs" dxfId="3104" priority="32" operator="equal">
      <formula>"ALTA 5:2"</formula>
    </cfRule>
  </conditionalFormatting>
  <conditionalFormatting sqref="M8 M11">
    <cfRule type="cellIs" dxfId="3103" priority="33" operator="equal">
      <formula>"ALTA 4:2"</formula>
    </cfRule>
  </conditionalFormatting>
  <conditionalFormatting sqref="M8 M11">
    <cfRule type="cellIs" dxfId="3102" priority="34" operator="equal">
      <formula>"ALTA 5:1"</formula>
    </cfRule>
  </conditionalFormatting>
  <conditionalFormatting sqref="M8 M11">
    <cfRule type="cellIs" dxfId="3101" priority="35" operator="equal">
      <formula>"MODERADA 2:3"</formula>
    </cfRule>
  </conditionalFormatting>
  <conditionalFormatting sqref="M8 M11">
    <cfRule type="cellIs" dxfId="3100" priority="36" operator="equal">
      <formula>"MODERADA 1:3"</formula>
    </cfRule>
  </conditionalFormatting>
  <conditionalFormatting sqref="M8 M11">
    <cfRule type="cellIs" dxfId="3099" priority="37" operator="equal">
      <formula>"MODERADA 3:2"</formula>
    </cfRule>
  </conditionalFormatting>
  <conditionalFormatting sqref="M8 M11">
    <cfRule type="cellIs" dxfId="3098" priority="38" operator="equal">
      <formula>"MODERADA 4:1"</formula>
    </cfRule>
  </conditionalFormatting>
  <conditionalFormatting sqref="M8 M11">
    <cfRule type="cellIs" dxfId="3097" priority="39" operator="equal">
      <formula>"BAJA 2:2"</formula>
    </cfRule>
  </conditionalFormatting>
  <conditionalFormatting sqref="M8 M11">
    <cfRule type="cellIs" dxfId="3096" priority="40" operator="equal">
      <formula>"BAJA 1:2"</formula>
    </cfRule>
  </conditionalFormatting>
  <conditionalFormatting sqref="M8 M11">
    <cfRule type="cellIs" dxfId="3095" priority="41" operator="equal">
      <formula>"BAJA 3:1"</formula>
    </cfRule>
  </conditionalFormatting>
  <conditionalFormatting sqref="M8 M11">
    <cfRule type="cellIs" dxfId="3094" priority="42" operator="equal">
      <formula>"BAJA 2:1"</formula>
    </cfRule>
  </conditionalFormatting>
  <conditionalFormatting sqref="M8 M11">
    <cfRule type="cellIs" dxfId="3093" priority="43" operator="equal">
      <formula>"BAJA 1:1"</formula>
    </cfRule>
  </conditionalFormatting>
  <conditionalFormatting sqref="AV8 AV11">
    <cfRule type="cellIs" dxfId="3092" priority="44" operator="equal">
      <formula>"RARA VEZ"</formula>
    </cfRule>
  </conditionalFormatting>
  <conditionalFormatting sqref="AV8 AV11">
    <cfRule type="cellIs" dxfId="3091" priority="45" operator="equal">
      <formula>"IMPROBABLE"</formula>
    </cfRule>
  </conditionalFormatting>
  <conditionalFormatting sqref="AV8 AV11">
    <cfRule type="cellIs" dxfId="3090" priority="46" operator="equal">
      <formula>"POSIBLE"</formula>
    </cfRule>
  </conditionalFormatting>
  <conditionalFormatting sqref="AV8 AV11">
    <cfRule type="cellIs" dxfId="3089" priority="47" operator="equal">
      <formula>"PROBABLE"</formula>
    </cfRule>
  </conditionalFormatting>
  <conditionalFormatting sqref="AV8 AV11">
    <cfRule type="cellIs" dxfId="3088" priority="48" operator="equal">
      <formula>"CASI SEGURO"</formula>
    </cfRule>
  </conditionalFormatting>
  <conditionalFormatting sqref="AY8 AY11">
    <cfRule type="containsText" dxfId="3087" priority="49" stopIfTrue="1" operator="containsText" text="ALTA">
      <formula>NOT(ISERROR(SEARCH(("ALTA"),(AY8))))</formula>
    </cfRule>
  </conditionalFormatting>
  <conditionalFormatting sqref="AY8 AY11">
    <cfRule type="containsText" dxfId="3086" priority="50" stopIfTrue="1" operator="containsText" text="MEDIA">
      <formula>NOT(ISERROR(SEARCH(("MEDIA"),(AY8))))</formula>
    </cfRule>
  </conditionalFormatting>
  <conditionalFormatting sqref="AY8 AY11">
    <cfRule type="containsText" dxfId="3085" priority="51" stopIfTrue="1" operator="containsText" text="BAJA">
      <formula>NOT(ISERROR(SEARCH(("BAJA"),(AY8))))</formula>
    </cfRule>
  </conditionalFormatting>
  <conditionalFormatting sqref="AY8 AY11">
    <cfRule type="containsText" dxfId="3084" priority="52" stopIfTrue="1" operator="containsText" text="ALTO">
      <formula>NOT(ISERROR(SEARCH(("ALTO"),(AY8))))</formula>
    </cfRule>
  </conditionalFormatting>
  <conditionalFormatting sqref="AY8 AY11">
    <cfRule type="containsText" dxfId="3083" priority="53" stopIfTrue="1" operator="containsText" text="ALTO">
      <formula>NOT(ISERROR(SEARCH(("ALTO"),(AY8))))</formula>
    </cfRule>
  </conditionalFormatting>
  <conditionalFormatting sqref="AY8 AY11">
    <cfRule type="containsText" dxfId="3082" priority="54" stopIfTrue="1" operator="containsText" text="MEDIO">
      <formula>NOT(ISERROR(SEARCH(("MEDIO"),(AY8))))</formula>
    </cfRule>
  </conditionalFormatting>
  <conditionalFormatting sqref="AY8 AY11">
    <cfRule type="containsText" dxfId="3081" priority="55" stopIfTrue="1" operator="containsText" text="MEDIO">
      <formula>NOT(ISERROR(SEARCH(("MEDIO"),(AY8))))</formula>
    </cfRule>
  </conditionalFormatting>
  <conditionalFormatting sqref="AY8 AY11">
    <cfRule type="containsText" dxfId="3080" priority="56" stopIfTrue="1" operator="containsText" text="BAJO">
      <formula>NOT(ISERROR(SEARCH(("BAJO"),(AY8))))</formula>
    </cfRule>
  </conditionalFormatting>
  <conditionalFormatting sqref="AY8 AY11">
    <cfRule type="cellIs" dxfId="3079" priority="57" operator="equal">
      <formula>"INSIGNIFICANTE"</formula>
    </cfRule>
  </conditionalFormatting>
  <conditionalFormatting sqref="AY8 AY11">
    <cfRule type="cellIs" dxfId="3078" priority="58" operator="equal">
      <formula>"MENOR"</formula>
    </cfRule>
  </conditionalFormatting>
  <conditionalFormatting sqref="AY8 AY11">
    <cfRule type="cellIs" dxfId="3077" priority="59" operator="equal">
      <formula>"MODERADO"</formula>
    </cfRule>
  </conditionalFormatting>
  <conditionalFormatting sqref="AY8 AY11">
    <cfRule type="cellIs" dxfId="3076" priority="60" operator="equal">
      <formula>"MAYOR"</formula>
    </cfRule>
  </conditionalFormatting>
  <conditionalFormatting sqref="AY8 AY11">
    <cfRule type="cellIs" dxfId="3075" priority="61" operator="equal">
      <formula>"CATASTRÓFICO"</formula>
    </cfRule>
  </conditionalFormatting>
  <conditionalFormatting sqref="BA8 BA11">
    <cfRule type="cellIs" dxfId="3074" priority="62" operator="equal">
      <formula>"EXTREMA 5:5"</formula>
    </cfRule>
  </conditionalFormatting>
  <conditionalFormatting sqref="BA8 BA11">
    <cfRule type="cellIs" dxfId="3073" priority="63" operator="equal">
      <formula>"EXTREMA 4:5"</formula>
    </cfRule>
  </conditionalFormatting>
  <conditionalFormatting sqref="BA8 BA11">
    <cfRule type="cellIs" dxfId="3072" priority="64" operator="equal">
      <formula>"EXTREMA 3:5"</formula>
    </cfRule>
  </conditionalFormatting>
  <conditionalFormatting sqref="BA8 BA11">
    <cfRule type="cellIs" dxfId="3071" priority="65" operator="equal">
      <formula>"EXTREMA 2:5"</formula>
    </cfRule>
  </conditionalFormatting>
  <conditionalFormatting sqref="BA8 BA11">
    <cfRule type="cellIs" dxfId="3070" priority="66" operator="equal">
      <formula>"EXTREMA 5:4"</formula>
    </cfRule>
  </conditionalFormatting>
  <conditionalFormatting sqref="BA8 BA11">
    <cfRule type="cellIs" dxfId="3069" priority="67" operator="equal">
      <formula>"EXTREMA 4:4"</formula>
    </cfRule>
  </conditionalFormatting>
  <conditionalFormatting sqref="BA8 BA11">
    <cfRule type="cellIs" dxfId="3068" priority="68" operator="equal">
      <formula>"EXTREMA 3:4"</formula>
    </cfRule>
  </conditionalFormatting>
  <conditionalFormatting sqref="BA8 BA11">
    <cfRule type="cellIs" dxfId="3067" priority="69" operator="equal">
      <formula>"EXTREMA 5:3"</formula>
    </cfRule>
  </conditionalFormatting>
  <conditionalFormatting sqref="BA8 BA11">
    <cfRule type="cellIs" dxfId="3066" priority="70" operator="equal">
      <formula>"ALTA 1:5"</formula>
    </cfRule>
  </conditionalFormatting>
  <conditionalFormatting sqref="BA8 BA11">
    <cfRule type="cellIs" dxfId="3065" priority="71" operator="equal">
      <formula>"ALTA 2:4"</formula>
    </cfRule>
  </conditionalFormatting>
  <conditionalFormatting sqref="BA8 BA11">
    <cfRule type="cellIs" dxfId="3064" priority="72" operator="equal">
      <formula>"ALTA 1:4"</formula>
    </cfRule>
  </conditionalFormatting>
  <conditionalFormatting sqref="BA8 BA11">
    <cfRule type="cellIs" dxfId="3063" priority="73" operator="equal">
      <formula>"ALTA 4:3"</formula>
    </cfRule>
  </conditionalFormatting>
  <conditionalFormatting sqref="BA8 BA11">
    <cfRule type="cellIs" dxfId="3062" priority="74" operator="equal">
      <formula>"ALTA 3:3"</formula>
    </cfRule>
  </conditionalFormatting>
  <conditionalFormatting sqref="BA8 BA11">
    <cfRule type="cellIs" dxfId="3061" priority="75" operator="equal">
      <formula>"ALTA 5:2"</formula>
    </cfRule>
  </conditionalFormatting>
  <conditionalFormatting sqref="BA8 BA11">
    <cfRule type="cellIs" dxfId="3060" priority="76" operator="equal">
      <formula>"ALTA 4:2"</formula>
    </cfRule>
  </conditionalFormatting>
  <conditionalFormatting sqref="BA8 BA11">
    <cfRule type="cellIs" dxfId="3059" priority="77" operator="equal">
      <formula>"ALTA 5:1"</formula>
    </cfRule>
  </conditionalFormatting>
  <conditionalFormatting sqref="BA8 BA11">
    <cfRule type="cellIs" dxfId="3058" priority="78" operator="equal">
      <formula>"MODERADA 2:3"</formula>
    </cfRule>
  </conditionalFormatting>
  <conditionalFormatting sqref="BA8 BA11">
    <cfRule type="cellIs" dxfId="3057" priority="79" operator="equal">
      <formula>"MODERADA 1:3"</formula>
    </cfRule>
  </conditionalFormatting>
  <conditionalFormatting sqref="BA8 BA11">
    <cfRule type="cellIs" dxfId="3056" priority="80" operator="equal">
      <formula>"MODERADA 3:2"</formula>
    </cfRule>
  </conditionalFormatting>
  <conditionalFormatting sqref="BA8 BA11">
    <cfRule type="cellIs" dxfId="3055" priority="81" operator="equal">
      <formula>"MODERADA 4:1"</formula>
    </cfRule>
  </conditionalFormatting>
  <conditionalFormatting sqref="BA8 BA11">
    <cfRule type="cellIs" dxfId="3054" priority="82" operator="equal">
      <formula>"BAJA 2:2"</formula>
    </cfRule>
  </conditionalFormatting>
  <conditionalFormatting sqref="BA8 BA11">
    <cfRule type="cellIs" dxfId="3053" priority="83" operator="equal">
      <formula>"BAJA 1:2"</formula>
    </cfRule>
  </conditionalFormatting>
  <conditionalFormatting sqref="BA8 BA11">
    <cfRule type="cellIs" dxfId="3052" priority="84" operator="equal">
      <formula>"BAJA 3:1"</formula>
    </cfRule>
  </conditionalFormatting>
  <conditionalFormatting sqref="BA8 BA11">
    <cfRule type="cellIs" dxfId="3051" priority="85" operator="equal">
      <formula>"BAJA 2:1"</formula>
    </cfRule>
  </conditionalFormatting>
  <conditionalFormatting sqref="BA8 BA11">
    <cfRule type="cellIs" dxfId="3050" priority="86" operator="equal">
      <formula>"BAJA 1:1"</formula>
    </cfRule>
  </conditionalFormatting>
  <conditionalFormatting sqref="AZ8 AZ11">
    <cfRule type="containsText" dxfId="3049" priority="87" stopIfTrue="1" operator="containsText" text="ALTA">
      <formula>NOT(ISERROR(SEARCH(("ALTA"),(AZ8))))</formula>
    </cfRule>
  </conditionalFormatting>
  <conditionalFormatting sqref="AZ8 AZ11">
    <cfRule type="containsText" dxfId="3048" priority="88" stopIfTrue="1" operator="containsText" text="MEDIA">
      <formula>NOT(ISERROR(SEARCH(("MEDIA"),(AZ8))))</formula>
    </cfRule>
  </conditionalFormatting>
  <conditionalFormatting sqref="AZ8 AZ11">
    <cfRule type="containsText" dxfId="3047" priority="89" stopIfTrue="1" operator="containsText" text="BAJA">
      <formula>NOT(ISERROR(SEARCH(("BAJA"),(AZ8))))</formula>
    </cfRule>
  </conditionalFormatting>
  <conditionalFormatting sqref="AZ8 AZ11">
    <cfRule type="containsText" dxfId="3046" priority="90" stopIfTrue="1" operator="containsText" text="ALTO">
      <formula>NOT(ISERROR(SEARCH(("ALTO"),(AZ8))))</formula>
    </cfRule>
  </conditionalFormatting>
  <conditionalFormatting sqref="AZ8 AZ11">
    <cfRule type="containsText" dxfId="3045" priority="91" stopIfTrue="1" operator="containsText" text="ALTO">
      <formula>NOT(ISERROR(SEARCH(("ALTO"),(AZ8))))</formula>
    </cfRule>
  </conditionalFormatting>
  <conditionalFormatting sqref="AZ8 AZ11">
    <cfRule type="containsText" dxfId="3044" priority="92" stopIfTrue="1" operator="containsText" text="MEDIO">
      <formula>NOT(ISERROR(SEARCH(("MEDIO"),(AZ8))))</formula>
    </cfRule>
  </conditionalFormatting>
  <conditionalFormatting sqref="AZ8 AZ11">
    <cfRule type="containsText" dxfId="3043" priority="93" stopIfTrue="1" operator="containsText" text="MEDIO">
      <formula>NOT(ISERROR(SEARCH(("MEDIO"),(AZ8))))</formula>
    </cfRule>
  </conditionalFormatting>
  <conditionalFormatting sqref="AZ8 AZ11">
    <cfRule type="containsText" dxfId="3042" priority="94" stopIfTrue="1" operator="containsText" text="BAJO">
      <formula>NOT(ISERROR(SEARCH(("BAJO"),(AZ8))))</formula>
    </cfRule>
  </conditionalFormatting>
  <conditionalFormatting sqref="AZ8 AZ11">
    <cfRule type="cellIs" dxfId="3041" priority="95" operator="equal">
      <formula>"INSIGNIFICANTE"</formula>
    </cfRule>
  </conditionalFormatting>
  <conditionalFormatting sqref="AZ8 AZ11">
    <cfRule type="cellIs" dxfId="3040" priority="96" operator="equal">
      <formula>"MENOR"</formula>
    </cfRule>
  </conditionalFormatting>
  <conditionalFormatting sqref="AZ8 AZ11">
    <cfRule type="cellIs" dxfId="3039" priority="97" operator="equal">
      <formula>"MODERADO"</formula>
    </cfRule>
  </conditionalFormatting>
  <conditionalFormatting sqref="AZ8 AZ11">
    <cfRule type="cellIs" dxfId="3038" priority="98" operator="equal">
      <formula>"MAYOR"</formula>
    </cfRule>
  </conditionalFormatting>
  <conditionalFormatting sqref="AZ8 AZ11">
    <cfRule type="cellIs" dxfId="3037" priority="99" operator="equal">
      <formula>"CATASTRÓFICO"</formula>
    </cfRule>
  </conditionalFormatting>
  <dataValidations disablePrompts="1" count="13">
    <dataValidation type="list" allowBlank="1" showErrorMessage="1" sqref="AK8:AK12">
      <formula1>$AK$84:$AK$85</formula1>
    </dataValidation>
    <dataValidation type="list" allowBlank="1" showErrorMessage="1" sqref="AT8 AW8 AT11 AW11">
      <formula1>$AT$84:$AT$86</formula1>
    </dataValidation>
    <dataValidation type="list" allowBlank="1" showErrorMessage="1" sqref="AA8:AA12">
      <formula1>$AA$84:$AA$85</formula1>
    </dataValidation>
    <dataValidation type="list" allowBlank="1" showErrorMessage="1" sqref="AE8:AE12">
      <formula1>$AE$84:$AE$85</formula1>
    </dataValidation>
    <dataValidation type="list" allowBlank="1" showErrorMessage="1" sqref="S8 S11">
      <formula1>$S$16:$S$19</formula1>
    </dataValidation>
    <dataValidation type="list" allowBlank="1" showErrorMessage="1" sqref="AC8:AC12">
      <formula1>$AC$84:$AC$85</formula1>
    </dataValidation>
    <dataValidation type="list" allowBlank="1" showInputMessage="1" showErrorMessage="1" prompt="Seleccione el tipo de riesgo de acuerdo a la lista desplegable" sqref="G8 G11">
      <formula1>$AH$14:$AH$23</formula1>
    </dataValidation>
    <dataValidation type="list" allowBlank="1" showInputMessage="1" prompt="CALIFIQUE - 1 - Rara vez_x000a_2 - Improbable_x000a_3 - Posible_x000a_4 - Probable_x000a_5 - Casi Seguro_x000a_" sqref="H8 AU8 H11 AU11">
      <formula1>$AI$14:$AI$18</formula1>
    </dataValidation>
    <dataValidation type="list" allowBlank="1" showErrorMessage="1" sqref="AM8:AM12">
      <formula1>$AM$84:$AM$86</formula1>
    </dataValidation>
    <dataValidation type="list" allowBlank="1" showErrorMessage="1" sqref="AQ8:AS8 AQ9:AR10 AQ11:AS11 AQ12:AR12">
      <formula1>$AQ$84:$AQ$86</formula1>
    </dataValidation>
    <dataValidation type="list" allowBlank="1" showInputMessage="1" showErrorMessage="1" prompt="CALIFIQUE - 1 - Insignificante_x000a_2 - Menor_x000a_3 - Moderado_x000a_4 - Mayor_x000a_5 - Catastrófico" sqref="J8 AX8 J11 AX11">
      <formula1>$AI$14:$AI$18</formula1>
    </dataValidation>
    <dataValidation type="list" allowBlank="1" showErrorMessage="1" sqref="AI8:AI12">
      <formula1>$AI$84:$AI$85</formula1>
    </dataValidation>
    <dataValidation type="list" allowBlank="1" showErrorMessage="1" sqref="AG8:AG12">
      <formula1>$AG$84:$AG$86</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1000"/>
  <sheetViews>
    <sheetView topLeftCell="E5" zoomScale="55" zoomScaleNormal="55" workbookViewId="0">
      <pane ySplit="3" topLeftCell="A8" activePane="bottomLeft" state="frozen"/>
      <selection activeCell="A6" sqref="A6:A20"/>
      <selection pane="bottomLeft" activeCell="A6" sqref="A6:A20"/>
    </sheetView>
  </sheetViews>
  <sheetFormatPr baseColWidth="10" defaultColWidth="11.21875" defaultRowHeight="15" customHeight="1"/>
  <cols>
    <col min="1" max="1" width="17" customWidth="1"/>
    <col min="2" max="2" width="32.33203125" customWidth="1"/>
    <col min="3" max="3" width="22.21875" customWidth="1"/>
    <col min="4" max="4" width="38.8867187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20" width="29.44140625" customWidth="1"/>
    <col min="21" max="21" width="15.5546875" customWidth="1"/>
    <col min="22" max="22" width="11.5546875" customWidth="1"/>
    <col min="23" max="23" width="29.6640625" customWidth="1"/>
    <col min="24" max="24" width="37.33203125" customWidth="1"/>
    <col min="25" max="25" width="18"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2.2187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47" width="11.5546875" customWidth="1"/>
    <col min="48" max="48" width="12.44140625" customWidth="1"/>
    <col min="49" max="50" width="11.5546875" customWidth="1"/>
    <col min="51" max="52" width="15" customWidth="1"/>
    <col min="53" max="53" width="12.5546875" customWidth="1"/>
    <col min="54" max="58" width="11.5546875" customWidth="1"/>
    <col min="59" max="59" width="37.6640625" customWidth="1"/>
    <col min="60" max="60" width="20.88671875" customWidth="1"/>
    <col min="61" max="62" width="11.5546875" customWidth="1"/>
    <col min="63" max="63" width="28.33203125" customWidth="1"/>
    <col min="64" max="68" width="11.5546875" customWidth="1"/>
    <col min="69" max="69" width="15.88671875" customWidth="1"/>
    <col min="70" max="70" width="34" customWidth="1"/>
    <col min="71" max="71" width="26" customWidth="1"/>
    <col min="72" max="72" width="26.44140625" customWidth="1"/>
    <col min="73" max="73" width="46.109375" customWidth="1"/>
    <col min="74" max="74" width="34.5546875" customWidth="1"/>
    <col min="75" max="75" width="33.109375" customWidth="1"/>
    <col min="76" max="76" width="33.109375" style="140" customWidth="1"/>
    <col min="77" max="81" width="11.5546875" customWidth="1"/>
  </cols>
  <sheetData>
    <row r="1" spans="1:81" ht="18">
      <c r="A1" s="532"/>
      <c r="B1" s="521"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12"/>
      <c r="B2" s="631"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13"/>
      <c r="B3" s="521"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579" t="s">
        <v>190</v>
      </c>
      <c r="B5" s="579" t="s">
        <v>191</v>
      </c>
      <c r="C5" s="579" t="s">
        <v>192</v>
      </c>
      <c r="D5" s="581" t="s">
        <v>193</v>
      </c>
      <c r="E5" s="505"/>
      <c r="F5" s="505"/>
      <c r="G5" s="505"/>
      <c r="H5" s="505"/>
      <c r="I5" s="505"/>
      <c r="J5" s="505"/>
      <c r="K5" s="505"/>
      <c r="L5" s="505"/>
      <c r="M5" s="506"/>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197</v>
      </c>
      <c r="BH5" s="525"/>
      <c r="BI5" s="525"/>
      <c r="BJ5" s="525"/>
      <c r="BK5" s="518"/>
      <c r="BL5" s="587" t="s">
        <v>198</v>
      </c>
      <c r="BM5" s="525"/>
      <c r="BN5" s="525"/>
      <c r="BO5" s="525"/>
      <c r="BP5" s="525"/>
      <c r="BQ5" s="518"/>
      <c r="BR5" s="585" t="s">
        <v>199</v>
      </c>
      <c r="BS5" s="525"/>
      <c r="BT5" s="518"/>
      <c r="BU5" s="642" t="s">
        <v>200</v>
      </c>
      <c r="BV5" s="643"/>
      <c r="BW5" s="643"/>
      <c r="BX5" s="644"/>
      <c r="BY5" s="585" t="s">
        <v>201</v>
      </c>
      <c r="BZ5" s="525"/>
      <c r="CA5" s="518"/>
      <c r="CB5" s="41"/>
      <c r="CC5" s="41"/>
    </row>
    <row r="6" spans="1:81">
      <c r="A6" s="512"/>
      <c r="B6" s="512"/>
      <c r="C6" s="512"/>
      <c r="D6" s="580" t="s">
        <v>202</v>
      </c>
      <c r="E6" s="580" t="s">
        <v>203</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582"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645"/>
      <c r="BV6" s="646"/>
      <c r="BW6" s="646"/>
      <c r="BX6" s="647"/>
      <c r="BY6" s="520"/>
      <c r="BZ6" s="526"/>
      <c r="CA6" s="516"/>
      <c r="CB6" s="41"/>
      <c r="CC6" s="41"/>
    </row>
    <row r="7" spans="1:81" ht="156.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110" t="s">
        <v>249</v>
      </c>
      <c r="BV7" s="110" t="s">
        <v>250</v>
      </c>
      <c r="BW7" s="110" t="s">
        <v>251</v>
      </c>
      <c r="BX7" s="436" t="s">
        <v>1697</v>
      </c>
      <c r="BY7" s="49" t="s">
        <v>249</v>
      </c>
      <c r="BZ7" s="49" t="s">
        <v>250</v>
      </c>
      <c r="CA7" s="49" t="s">
        <v>251</v>
      </c>
      <c r="CB7" s="41"/>
      <c r="CC7" s="41"/>
    </row>
    <row r="8" spans="1:81" ht="139.5" customHeight="1">
      <c r="A8" s="532" t="s">
        <v>143</v>
      </c>
      <c r="B8" s="532" t="s">
        <v>1098</v>
      </c>
      <c r="C8" s="532" t="s">
        <v>1099</v>
      </c>
      <c r="D8" s="29" t="s">
        <v>1100</v>
      </c>
      <c r="E8" s="532" t="s">
        <v>1101</v>
      </c>
      <c r="F8" s="29" t="s">
        <v>1102</v>
      </c>
      <c r="G8" s="532" t="s">
        <v>319</v>
      </c>
      <c r="H8" s="532">
        <v>3</v>
      </c>
      <c r="I8" s="633" t="str">
        <f>IF(H8=5,"CASI SEGURO",IF(H8=4,"PROBABLE",IF(H8=3,"POSIBLE",IF(H8=2,"IMPROBABLE","RARA VEZ"))))</f>
        <v>POSIBLE</v>
      </c>
      <c r="J8" s="532">
        <v>4</v>
      </c>
      <c r="K8" s="633" t="str">
        <f>IF(J8=1,"INSIGNIFICANTE",IF(J8=2,"MENOR",IF(J8=3,"MODERADO",IF(J8=4,"MAYOR","CATASTRÓFICO"))))</f>
        <v>MAYOR</v>
      </c>
      <c r="L8" s="633">
        <f>IF(J8=2,H8+20,IF(J8=3,H8+30,IF(J8=4,H8+40,IF(J8=5,H8+50,H8+10))))</f>
        <v>43</v>
      </c>
      <c r="M8" s="634" t="str">
        <f>IF(J8=1,$N$8,IF(J8=2,$O$8,IF(J8=3,$P$8,IF(J8=4,$Q$8,$R$8))))</f>
        <v>EXTREMA 3:4</v>
      </c>
      <c r="N8" s="532" t="str">
        <f>IF($L8=11,"BAJA 1:1",IF($L8=12,"BAJA 2:1",IF($L8=13,"BAJA 3:1",IF($L8=14,"MODERADA 4:1","ALTA 5:1"))))</f>
        <v>ALTA 5:1</v>
      </c>
      <c r="O8" s="532" t="str">
        <f>IF($L8=21,"BAJA 1:2",IF($L8=22,"BAJA 2:2",IF($L8=23,"MODERADA 3:2",IF($L8=24,"ALTA 4:2","ALTA 5:2"))))</f>
        <v>ALTA 5:2</v>
      </c>
      <c r="P8" s="532" t="str">
        <f>IF($L8=31,"MODERADA 1:3",IF($L8=32,"MODERADA 2:3",IF($L8=33,"ALTA 3:3",IF($L8=34,"ALTA 4:3","EXTREMA 5:3"))))</f>
        <v>EXTREMA 5:3</v>
      </c>
      <c r="Q8" s="532" t="str">
        <f>IF($L8=41,"ALTA 1:4",IF($L8=42,"ALTA 2:4",IF($L8=43,"EXTREMA 3:4",IF($L8=44,"EXTREMA 4:4","EXTREMA 5:4"))))</f>
        <v>EXTREMA 3:4</v>
      </c>
      <c r="R8" s="532" t="str">
        <f>IF($L8=51,"ALTA 1:5",IF($L8=52,"EXTREMA 2:5",IF($L8=53,"EXTREMA 3:5",IF($L8=54,"EXTREMA 4:5","EXTREMA 5:5"))))</f>
        <v>EXTREMA 5:5</v>
      </c>
      <c r="S8" s="532" t="s">
        <v>257</v>
      </c>
      <c r="T8" s="85" t="s">
        <v>1103</v>
      </c>
      <c r="U8" s="85" t="s">
        <v>1104</v>
      </c>
      <c r="V8" s="85" t="s">
        <v>1045</v>
      </c>
      <c r="W8" s="85" t="s">
        <v>1105</v>
      </c>
      <c r="X8" s="85" t="s">
        <v>1106</v>
      </c>
      <c r="Y8" s="85" t="s">
        <v>1107</v>
      </c>
      <c r="Z8" s="85" t="s">
        <v>288</v>
      </c>
      <c r="AA8" s="74" t="s">
        <v>264</v>
      </c>
      <c r="AB8" s="67">
        <f t="shared" ref="AB8:AB12" si="0">IF(AA8 = "Asignado",$AB$88,IF(AA8="No asignado",0,""))</f>
        <v>15</v>
      </c>
      <c r="AC8" s="73" t="s">
        <v>265</v>
      </c>
      <c r="AD8" s="73">
        <f t="shared" ref="AD8:AD12" si="1">IF(AC8 = "Adecuado",$AB$88,IF(AC8="No adecuado",0,""))</f>
        <v>15</v>
      </c>
      <c r="AE8" s="73" t="s">
        <v>266</v>
      </c>
      <c r="AF8" s="73">
        <f t="shared" ref="AF8:AF12" si="2">IF(AE8 = "Oportuna",$AB$88,IF(AE8="Inoportuna",0,""))</f>
        <v>15</v>
      </c>
      <c r="AG8" s="73" t="s">
        <v>267</v>
      </c>
      <c r="AH8" s="73">
        <f t="shared" ref="AH8:AH12" si="3">IF(AG8 = "Prevenir",$AB$88,IF(AG8="Detectar",$AB$89,IF(AG8="No es un control",0,"")))</f>
        <v>15</v>
      </c>
      <c r="AI8" s="73" t="s">
        <v>268</v>
      </c>
      <c r="AJ8" s="73">
        <f t="shared" ref="AJ8:AJ12" si="4">IF(AI8 = "Confiable",$AB$88,IF(AI8="No confiable",0,""))</f>
        <v>15</v>
      </c>
      <c r="AK8" s="73" t="s">
        <v>281</v>
      </c>
      <c r="AL8" s="73">
        <f t="shared" ref="AL8:AL12" si="5">IF(AK8 = "Se investigan y resuelven oportunamente",$AB$88,IF(AK8="No se investigan y resuelven oportunamente",0,""))</f>
        <v>15</v>
      </c>
      <c r="AM8" s="73" t="s">
        <v>270</v>
      </c>
      <c r="AN8" s="73">
        <f t="shared" ref="AN8:AN12" si="6">IF(AM8 = "Completa",$AB$88,IF(AM8="Incompleta",$AB$89,IF(AM8="No existe",0,"")))</f>
        <v>15</v>
      </c>
      <c r="AO8" s="73">
        <f t="shared" ref="AO8:AO12" si="7">+AB8+AD8+AF8+AH8+AJ8+AL8+AN8</f>
        <v>105</v>
      </c>
      <c r="AP8" s="73" t="str">
        <f>+IF(AO8&gt;96,"Fuerte",IF(AO8&lt;86,"Débil","Moderado"))</f>
        <v>Fuerte</v>
      </c>
      <c r="AQ8" s="74" t="s">
        <v>333</v>
      </c>
      <c r="AR8" s="74" t="s">
        <v>333</v>
      </c>
      <c r="AS8" s="544" t="s">
        <v>271</v>
      </c>
      <c r="AT8" s="532" t="s">
        <v>272</v>
      </c>
      <c r="AU8" s="532">
        <v>2</v>
      </c>
      <c r="AV8" s="633" t="str">
        <f>IF(AU8=5,"CASI SEGURO",IF(AU8=4,"PROBABLE",IF(AU8=3,"POSIBLE",IF(AU8=2,"IMPROBABLE","RARA VEZ"))))</f>
        <v>IMPROBABLE</v>
      </c>
      <c r="AW8" s="532" t="s">
        <v>272</v>
      </c>
      <c r="AX8" s="532">
        <v>3</v>
      </c>
      <c r="AY8" s="633" t="str">
        <f>IF(AX8=1,"INSIGNIFICANTE",IF(AX8=2,"MENOR",IF(AX8=3,"MODERADO",IF(AX8=4,"MAYOR","CATASTRÓFICO"))))</f>
        <v>MODERADO</v>
      </c>
      <c r="AZ8" s="633">
        <f>IF(AX8=2,AU8+20,IF(AX8=3,AU8+30,IF(AX8=4,AU8+40,IF(AX8=5,AU8+50,AU8+10))))</f>
        <v>32</v>
      </c>
      <c r="BA8" s="634" t="str">
        <f>IF(AX8=1,$BB8,IF(AX8=2,$BC$8,IF(AX8=3,$BD$8,IF(AX8=4,$BE$8,$BF$8))))</f>
        <v>MODERADA 2:3</v>
      </c>
      <c r="BB8" s="517" t="str">
        <f>IF($AZ8=11,"BAJA 1:1",IF($AZ8=12,"BAJA 2:1",IF($AZ8=13,"BAJA 3:1",IF($AZ8=14,"MODERADA 4:1","ALTA 5:1"))))</f>
        <v>ALTA 5:1</v>
      </c>
      <c r="BC8" s="636" t="str">
        <f>IF($AZ8=21,"BAJA 1:2",IF($AZ8=22,"BAJA 2:2",IF($AZ8=23,"MODERADA 3:2",IF($AZ8=24,"ALTA 4:2","ALTA 5:2"))))</f>
        <v>ALTA 5:2</v>
      </c>
      <c r="BD8" s="636" t="str">
        <f>IF($AZ8=31,"MODERADA 1:3",IF($AZ8=32,"MODERADA 2:3",IF($AZ8=33,"ALTA 3:3",IF($AZ8=34,"ALTA 4:3","EXTREMA 5:3"))))</f>
        <v>MODERADA 2:3</v>
      </c>
      <c r="BE8" s="636" t="str">
        <f>IF($AZ8=41,"ALTA 1:4",IF($AZ8=42,"ALTA 2:4",IF($AZ8=43,"EXTREMA 3:4",IF($AZ8=44,"EXTREMA 4:4","EXTREMA 5:4"))))</f>
        <v>EXTREMA 5:4</v>
      </c>
      <c r="BF8" s="636" t="str">
        <f>IF($AZ8=51,"ALTA 1:5",IF($AZ8=52,"EXTREMA 2:5",IF($AZ8=53,"EXTREMA 3:5",IF($AZ8=54,"EXTREMA 4:5","EXTREMA 5:5"))))</f>
        <v>EXTREMA 5:5</v>
      </c>
      <c r="BG8" s="88" t="s">
        <v>1108</v>
      </c>
      <c r="BH8" s="87" t="s">
        <v>1109</v>
      </c>
      <c r="BI8" s="91">
        <v>43862</v>
      </c>
      <c r="BJ8" s="91">
        <v>44196</v>
      </c>
      <c r="BK8" s="88" t="s">
        <v>1110</v>
      </c>
      <c r="BL8" s="532"/>
      <c r="BM8" s="532"/>
      <c r="BN8" s="532"/>
      <c r="BO8" s="532"/>
      <c r="BP8" s="532"/>
      <c r="BQ8" s="532"/>
      <c r="BR8" s="607" t="s">
        <v>1111</v>
      </c>
      <c r="BS8" s="632" t="s">
        <v>1112</v>
      </c>
      <c r="BT8" s="632" t="s">
        <v>1113</v>
      </c>
      <c r="BU8" s="637"/>
      <c r="BV8" s="632"/>
      <c r="BW8" s="638"/>
      <c r="BX8" s="640"/>
      <c r="BY8" s="639"/>
      <c r="BZ8" s="532"/>
      <c r="CA8" s="532"/>
      <c r="CB8" s="9"/>
      <c r="CC8" s="9"/>
    </row>
    <row r="9" spans="1:81" ht="301.5" customHeight="1">
      <c r="A9" s="512"/>
      <c r="B9" s="512"/>
      <c r="C9" s="512"/>
      <c r="D9" s="72" t="s">
        <v>1114</v>
      </c>
      <c r="E9" s="512"/>
      <c r="F9" s="72" t="s">
        <v>1115</v>
      </c>
      <c r="G9" s="512"/>
      <c r="H9" s="512"/>
      <c r="I9" s="559"/>
      <c r="J9" s="513"/>
      <c r="K9" s="559"/>
      <c r="L9" s="559"/>
      <c r="M9" s="559"/>
      <c r="N9" s="513"/>
      <c r="O9" s="513"/>
      <c r="P9" s="513"/>
      <c r="Q9" s="513"/>
      <c r="R9" s="513"/>
      <c r="S9" s="512"/>
      <c r="T9" s="92" t="s">
        <v>1116</v>
      </c>
      <c r="U9" s="111" t="s">
        <v>1104</v>
      </c>
      <c r="V9" s="111" t="s">
        <v>1045</v>
      </c>
      <c r="W9" s="92" t="s">
        <v>1117</v>
      </c>
      <c r="X9" s="111" t="s">
        <v>1118</v>
      </c>
      <c r="Y9" s="92" t="s">
        <v>1119</v>
      </c>
      <c r="Z9" s="75" t="s">
        <v>484</v>
      </c>
      <c r="AA9" s="75" t="s">
        <v>264</v>
      </c>
      <c r="AB9" s="112">
        <f t="shared" si="0"/>
        <v>15</v>
      </c>
      <c r="AC9" s="75" t="s">
        <v>265</v>
      </c>
      <c r="AD9" s="112">
        <f t="shared" si="1"/>
        <v>15</v>
      </c>
      <c r="AE9" s="75" t="s">
        <v>336</v>
      </c>
      <c r="AF9" s="112">
        <f t="shared" si="2"/>
        <v>0</v>
      </c>
      <c r="AG9" s="75" t="s">
        <v>337</v>
      </c>
      <c r="AH9" s="112">
        <f t="shared" si="3"/>
        <v>10</v>
      </c>
      <c r="AI9" s="75" t="s">
        <v>268</v>
      </c>
      <c r="AJ9" s="112">
        <f t="shared" si="4"/>
        <v>15</v>
      </c>
      <c r="AK9" s="76" t="s">
        <v>281</v>
      </c>
      <c r="AL9" s="112">
        <f t="shared" si="5"/>
        <v>15</v>
      </c>
      <c r="AM9" s="75" t="s">
        <v>270</v>
      </c>
      <c r="AN9" s="112">
        <f t="shared" si="6"/>
        <v>15</v>
      </c>
      <c r="AO9" s="75">
        <f t="shared" si="7"/>
        <v>85</v>
      </c>
      <c r="AP9" s="75" t="str">
        <f t="shared" ref="AP9:AP12" si="8">+IF(AO9&gt;96,"Fuerte",IF(AO9&lt;85,"Débil","Moderado"))</f>
        <v>Moderado</v>
      </c>
      <c r="AQ9" s="75" t="s">
        <v>271</v>
      </c>
      <c r="AR9" s="112" t="s">
        <v>271</v>
      </c>
      <c r="AS9" s="512"/>
      <c r="AT9" s="513"/>
      <c r="AU9" s="512"/>
      <c r="AV9" s="559"/>
      <c r="AW9" s="512"/>
      <c r="AX9" s="512"/>
      <c r="AY9" s="559"/>
      <c r="AZ9" s="559"/>
      <c r="BA9" s="559"/>
      <c r="BB9" s="519"/>
      <c r="BC9" s="568"/>
      <c r="BD9" s="568"/>
      <c r="BE9" s="568"/>
      <c r="BF9" s="568"/>
      <c r="BG9" s="113" t="s">
        <v>1120</v>
      </c>
      <c r="BH9" s="114" t="s">
        <v>1109</v>
      </c>
      <c r="BI9" s="115">
        <v>43862</v>
      </c>
      <c r="BJ9" s="115">
        <v>44196</v>
      </c>
      <c r="BK9" s="113" t="s">
        <v>1121</v>
      </c>
      <c r="BL9" s="512"/>
      <c r="BM9" s="512"/>
      <c r="BN9" s="512"/>
      <c r="BO9" s="512"/>
      <c r="BP9" s="512"/>
      <c r="BQ9" s="512"/>
      <c r="BR9" s="559"/>
      <c r="BS9" s="559"/>
      <c r="BT9" s="559"/>
      <c r="BU9" s="559"/>
      <c r="BV9" s="559"/>
      <c r="BW9" s="519"/>
      <c r="BX9" s="641"/>
      <c r="BY9" s="515"/>
      <c r="BZ9" s="512"/>
      <c r="CA9" s="512"/>
      <c r="CB9" s="9"/>
      <c r="CC9" s="9"/>
    </row>
    <row r="10" spans="1:81" ht="60" customHeight="1">
      <c r="A10" s="532" t="s">
        <v>143</v>
      </c>
      <c r="B10" s="532" t="s">
        <v>1098</v>
      </c>
      <c r="C10" s="532" t="s">
        <v>1122</v>
      </c>
      <c r="D10" s="29" t="s">
        <v>1123</v>
      </c>
      <c r="E10" s="632" t="s">
        <v>1124</v>
      </c>
      <c r="F10" s="83" t="s">
        <v>1125</v>
      </c>
      <c r="G10" s="635" t="s">
        <v>319</v>
      </c>
      <c r="H10" s="532">
        <v>3</v>
      </c>
      <c r="I10" s="633" t="str">
        <f>IF(H10=5,"CASI SEGURO",IF(H10=4,"PROBABLE",IF(H10=3,"POSIBLE",IF(H10=2,"IMPROBABLE","RARA VEZ"))))</f>
        <v>POSIBLE</v>
      </c>
      <c r="J10" s="532">
        <v>4</v>
      </c>
      <c r="K10" s="633" t="str">
        <f>IF(J10=1,"INSIGNIFICANTE",IF(J10=2,"MENOR",IF(J10=3,"MODERADO",IF(J10=4,"MAYOR","CATASTRÓFICO"))))</f>
        <v>MAYOR</v>
      </c>
      <c r="L10" s="633">
        <f>IF(J10=2,H10+20,IF(J10=3,H10+30,IF(J10=4,H10+40,IF(J10=5,H10+50,H10+10))))</f>
        <v>43</v>
      </c>
      <c r="M10" s="634" t="str">
        <f>IF(J10=1,$N$10,IF(J10=2,$O$10,IF(J10=3,$P$10,IF(J10=4,$Q$10,$R$10))))</f>
        <v>EXTREMA 3:4</v>
      </c>
      <c r="N10" s="532" t="str">
        <f>IF($L10=11,"BAJA 1:1",IF($L10=12,"BAJA 2:1",IF($L10=13,"BAJA 3:1",IF($L10=14,"MODERADA 4:1","ALTA 5:1"))))</f>
        <v>ALTA 5:1</v>
      </c>
      <c r="O10" s="532" t="str">
        <f>IF($L10=21,"BAJA 1:2",IF($L10=22,"BAJA 2:2",IF($L10=23,"MODERADA 3:2",IF($L10=24,"ALTA 4:2","ALTA 5:2"))))</f>
        <v>ALTA 5:2</v>
      </c>
      <c r="P10" s="532" t="str">
        <f>IF($L10=31,"MODERADA 1:3",IF($L10=32,"MODERADA 2:3",IF($L10=33,"ALTA 3:3",IF($L10=34,"ALTA 4:3","EXTREMA 5:3"))))</f>
        <v>EXTREMA 5:3</v>
      </c>
      <c r="Q10" s="532" t="str">
        <f>IF($L10=41,"ALTA 1:4",IF($L10=42,"ALTA 2:4",IF($L10=43,"EXTREMA 3:4",IF($L10=44,"EXTREMA 4:4","EXTREMA 5:4"))))</f>
        <v>EXTREMA 3:4</v>
      </c>
      <c r="R10" s="532" t="str">
        <f>IF($L10=51,"ALTA 1:5",IF($L10=52,"EXTREMA 2:5",IF($L10=53,"EXTREMA 3:5",IF($L10=54,"EXTREMA 4:5","EXTREMA 5:5"))))</f>
        <v>EXTREMA 5:5</v>
      </c>
      <c r="S10" s="532" t="s">
        <v>257</v>
      </c>
      <c r="T10" s="6" t="s">
        <v>1126</v>
      </c>
      <c r="U10" s="85" t="s">
        <v>1104</v>
      </c>
      <c r="V10" s="85" t="s">
        <v>1127</v>
      </c>
      <c r="W10" s="6" t="s">
        <v>1128</v>
      </c>
      <c r="X10" s="85" t="s">
        <v>1129</v>
      </c>
      <c r="Y10" s="85" t="s">
        <v>1130</v>
      </c>
      <c r="Z10" s="38" t="s">
        <v>484</v>
      </c>
      <c r="AA10" s="38" t="s">
        <v>264</v>
      </c>
      <c r="AB10" s="38">
        <f t="shared" si="0"/>
        <v>15</v>
      </c>
      <c r="AC10" s="38" t="s">
        <v>265</v>
      </c>
      <c r="AD10" s="38">
        <f t="shared" si="1"/>
        <v>15</v>
      </c>
      <c r="AE10" s="38" t="s">
        <v>266</v>
      </c>
      <c r="AF10" s="38">
        <f t="shared" si="2"/>
        <v>15</v>
      </c>
      <c r="AG10" s="38" t="s">
        <v>267</v>
      </c>
      <c r="AH10" s="38">
        <f t="shared" si="3"/>
        <v>15</v>
      </c>
      <c r="AI10" s="38" t="s">
        <v>268</v>
      </c>
      <c r="AJ10" s="38">
        <f t="shared" si="4"/>
        <v>15</v>
      </c>
      <c r="AK10" s="7" t="s">
        <v>281</v>
      </c>
      <c r="AL10" s="38">
        <f t="shared" si="5"/>
        <v>15</v>
      </c>
      <c r="AM10" s="38" t="s">
        <v>270</v>
      </c>
      <c r="AN10" s="66">
        <f t="shared" si="6"/>
        <v>15</v>
      </c>
      <c r="AO10" s="66">
        <f t="shared" si="7"/>
        <v>105</v>
      </c>
      <c r="AP10" s="38" t="str">
        <f t="shared" si="8"/>
        <v>Fuerte</v>
      </c>
      <c r="AQ10" s="38" t="s">
        <v>333</v>
      </c>
      <c r="AR10" s="38" t="s">
        <v>333</v>
      </c>
      <c r="AS10" s="544" t="s">
        <v>333</v>
      </c>
      <c r="AT10" s="532" t="s">
        <v>272</v>
      </c>
      <c r="AU10" s="532">
        <v>2</v>
      </c>
      <c r="AV10" s="633" t="str">
        <f>IF(AU10=5,"CASI SEGURO",IF(AU10=4,"PROBABLE",IF(AU10=3,"POSIBLE",IF(AU10=2,"IMPROBABLE","RARA VEZ"))))</f>
        <v>IMPROBABLE</v>
      </c>
      <c r="AW10" s="532" t="s">
        <v>272</v>
      </c>
      <c r="AX10" s="532">
        <v>3</v>
      </c>
      <c r="AY10" s="633" t="str">
        <f>IF(AX10=1,"INSIGNIFICANTE",IF(AX10=2,"MENOR",IF(AX10=3,"MODERADO",IF(AX10=4,"MAYOR","CATASTRÓFICO"))))</f>
        <v>MODERADO</v>
      </c>
      <c r="AZ10" s="116">
        <f t="shared" ref="AZ10:AZ12" si="9">IF(AX10=2,AU10+20,IF(AX10=3,AU10+30,IF(AX10=4,AU10+40,IF(AX10=5,AU10+50,AU10+10))))</f>
        <v>32</v>
      </c>
      <c r="BA10" s="634" t="str">
        <f>IF(AX10=1,$BB10,IF(AX10=2,$BC$10,IF(AX10=3,$BD$10,IF(AX10=4,$BE$10,$BF$10))))</f>
        <v>MODERADA 2:3</v>
      </c>
      <c r="BB10" s="532" t="str">
        <f>IF($AZ10=11,"BAJA 1:1",IF($AZ10=12,"BAJA 2:1",IF($AZ10=13,"BAJA 3:1",IF($AZ10=14,"MODERADA 4:1","ALTA 5:1"))))</f>
        <v>ALTA 5:1</v>
      </c>
      <c r="BC10" s="532" t="str">
        <f>IF($AZ10=21,"BAJA 1:2",IF($AZ10=22,"BAJA 2:2",IF($AZ10=23,"MODERADA 3:2",IF($AZ10=24,"ALTA 4:2","ALTA 5:2"))))</f>
        <v>ALTA 5:2</v>
      </c>
      <c r="BD10" s="532" t="str">
        <f>IF($AZ10=31,"MODERADA 1:3",IF($AZ10=32,"MODERADA 2:3",IF($AZ10=33,"ALTA 3:3",IF($AZ10=34,"ALTA 4:3","EXTREMA 5:3"))))</f>
        <v>MODERADA 2:3</v>
      </c>
      <c r="BE10" s="532" t="str">
        <f>IF($AZ10=41,"ALTA 1:4",IF($AZ10=42,"ALTA 2:4",IF($AZ10=43,"EXTREMA 3:4",IF($AZ10=44,"EXTREMA 4:4","EXTREMA 5:4"))))</f>
        <v>EXTREMA 5:4</v>
      </c>
      <c r="BF10" s="532" t="str">
        <f>IF($AZ10=51,"ALTA 1:5",IF($AZ10=52,"EXTREMA 2:5",IF($AZ10=53,"EXTREMA 3:5",IF($AZ10=54,"EXTREMA 4:5","EXTREMA 5:5"))))</f>
        <v>EXTREMA 5:5</v>
      </c>
      <c r="BG10" s="609" t="s">
        <v>1131</v>
      </c>
      <c r="BH10" s="609" t="s">
        <v>1109</v>
      </c>
      <c r="BI10" s="610">
        <v>43862</v>
      </c>
      <c r="BJ10" s="610">
        <v>44196</v>
      </c>
      <c r="BK10" s="609" t="s">
        <v>1132</v>
      </c>
      <c r="BL10" s="532"/>
      <c r="BM10" s="532"/>
      <c r="BN10" s="532"/>
      <c r="BO10" s="532"/>
      <c r="BP10" s="532"/>
      <c r="BQ10" s="532"/>
      <c r="BR10" s="607" t="s">
        <v>1133</v>
      </c>
      <c r="BS10" s="632" t="s">
        <v>1134</v>
      </c>
      <c r="BT10" s="632" t="s">
        <v>1135</v>
      </c>
      <c r="BU10" s="632"/>
      <c r="BV10" s="632"/>
      <c r="BW10" s="649"/>
      <c r="BX10" s="640"/>
      <c r="BY10" s="639"/>
      <c r="BZ10" s="532"/>
      <c r="CA10" s="532"/>
      <c r="CB10" s="9"/>
      <c r="CC10" s="9"/>
    </row>
    <row r="11" spans="1:81" ht="60" customHeight="1">
      <c r="A11" s="512"/>
      <c r="B11" s="512"/>
      <c r="C11" s="512"/>
      <c r="D11" s="29" t="s">
        <v>1136</v>
      </c>
      <c r="E11" s="512"/>
      <c r="F11" s="29" t="s">
        <v>1137</v>
      </c>
      <c r="G11" s="512"/>
      <c r="H11" s="512"/>
      <c r="I11" s="512"/>
      <c r="J11" s="512"/>
      <c r="K11" s="512"/>
      <c r="L11" s="512"/>
      <c r="M11" s="512"/>
      <c r="N11" s="512"/>
      <c r="O11" s="512"/>
      <c r="P11" s="512"/>
      <c r="Q11" s="512"/>
      <c r="R11" s="512"/>
      <c r="S11" s="512"/>
      <c r="T11" s="92" t="s">
        <v>1138</v>
      </c>
      <c r="U11" s="85" t="s">
        <v>1104</v>
      </c>
      <c r="V11" s="85" t="s">
        <v>1139</v>
      </c>
      <c r="W11" s="6" t="s">
        <v>1140</v>
      </c>
      <c r="X11" s="85" t="s">
        <v>1141</v>
      </c>
      <c r="Y11" s="85" t="s">
        <v>1142</v>
      </c>
      <c r="Z11" s="38" t="s">
        <v>484</v>
      </c>
      <c r="AA11" s="38" t="s">
        <v>264</v>
      </c>
      <c r="AB11" s="38">
        <f t="shared" si="0"/>
        <v>15</v>
      </c>
      <c r="AC11" s="38" t="s">
        <v>265</v>
      </c>
      <c r="AD11" s="38">
        <f t="shared" si="1"/>
        <v>15</v>
      </c>
      <c r="AE11" s="38" t="s">
        <v>266</v>
      </c>
      <c r="AF11" s="38">
        <f t="shared" si="2"/>
        <v>15</v>
      </c>
      <c r="AG11" s="38" t="s">
        <v>267</v>
      </c>
      <c r="AH11" s="38">
        <f t="shared" si="3"/>
        <v>15</v>
      </c>
      <c r="AI11" s="38" t="s">
        <v>268</v>
      </c>
      <c r="AJ11" s="38">
        <f t="shared" si="4"/>
        <v>15</v>
      </c>
      <c r="AK11" s="7" t="s">
        <v>281</v>
      </c>
      <c r="AL11" s="38">
        <f t="shared" si="5"/>
        <v>15</v>
      </c>
      <c r="AM11" s="38" t="s">
        <v>270</v>
      </c>
      <c r="AN11" s="66">
        <f t="shared" si="6"/>
        <v>15</v>
      </c>
      <c r="AO11" s="66">
        <f t="shared" si="7"/>
        <v>105</v>
      </c>
      <c r="AP11" s="38" t="str">
        <f t="shared" si="8"/>
        <v>Fuerte</v>
      </c>
      <c r="AQ11" s="38" t="s">
        <v>333</v>
      </c>
      <c r="AR11" s="38" t="s">
        <v>333</v>
      </c>
      <c r="AS11" s="512"/>
      <c r="AT11" s="512"/>
      <c r="AU11" s="512"/>
      <c r="AV11" s="512"/>
      <c r="AW11" s="512"/>
      <c r="AX11" s="512"/>
      <c r="AY11" s="512"/>
      <c r="AZ11" s="116">
        <f t="shared" si="9"/>
        <v>10</v>
      </c>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9"/>
      <c r="BX11" s="648"/>
      <c r="BY11" s="515"/>
      <c r="BZ11" s="512"/>
      <c r="CA11" s="512"/>
      <c r="CB11" s="9"/>
      <c r="CC11" s="9"/>
    </row>
    <row r="12" spans="1:81" ht="45">
      <c r="A12" s="512"/>
      <c r="B12" s="512"/>
      <c r="C12" s="512"/>
      <c r="D12" s="29" t="s">
        <v>1143</v>
      </c>
      <c r="E12" s="512"/>
      <c r="F12" s="545" t="s">
        <v>1076</v>
      </c>
      <c r="G12" s="512"/>
      <c r="H12" s="512"/>
      <c r="I12" s="512"/>
      <c r="J12" s="512"/>
      <c r="K12" s="512"/>
      <c r="L12" s="513"/>
      <c r="M12" s="512"/>
      <c r="N12" s="513"/>
      <c r="O12" s="513"/>
      <c r="P12" s="513"/>
      <c r="Q12" s="513"/>
      <c r="R12" s="513"/>
      <c r="S12" s="512"/>
      <c r="T12" s="117" t="s">
        <v>1144</v>
      </c>
      <c r="U12" s="117" t="s">
        <v>1104</v>
      </c>
      <c r="V12" s="117" t="s">
        <v>1139</v>
      </c>
      <c r="W12" s="117" t="s">
        <v>1145</v>
      </c>
      <c r="X12" s="117" t="s">
        <v>1146</v>
      </c>
      <c r="Y12" s="117" t="s">
        <v>1147</v>
      </c>
      <c r="Z12" s="117" t="s">
        <v>484</v>
      </c>
      <c r="AA12" s="117" t="s">
        <v>264</v>
      </c>
      <c r="AB12" s="117">
        <f t="shared" si="0"/>
        <v>15</v>
      </c>
      <c r="AC12" s="117" t="s">
        <v>265</v>
      </c>
      <c r="AD12" s="117">
        <f t="shared" si="1"/>
        <v>15</v>
      </c>
      <c r="AE12" s="117" t="s">
        <v>266</v>
      </c>
      <c r="AF12" s="117">
        <f t="shared" si="2"/>
        <v>15</v>
      </c>
      <c r="AG12" s="117" t="s">
        <v>267</v>
      </c>
      <c r="AH12" s="117">
        <f t="shared" si="3"/>
        <v>15</v>
      </c>
      <c r="AI12" s="117" t="s">
        <v>268</v>
      </c>
      <c r="AJ12" s="117">
        <f t="shared" si="4"/>
        <v>15</v>
      </c>
      <c r="AK12" s="117" t="s">
        <v>281</v>
      </c>
      <c r="AL12" s="117">
        <f t="shared" si="5"/>
        <v>15</v>
      </c>
      <c r="AM12" s="117" t="s">
        <v>270</v>
      </c>
      <c r="AN12" s="117">
        <f t="shared" si="6"/>
        <v>15</v>
      </c>
      <c r="AO12" s="117">
        <f t="shared" si="7"/>
        <v>105</v>
      </c>
      <c r="AP12" s="117" t="str">
        <f t="shared" si="8"/>
        <v>Fuerte</v>
      </c>
      <c r="AQ12" s="117" t="s">
        <v>333</v>
      </c>
      <c r="AR12" s="117" t="s">
        <v>333</v>
      </c>
      <c r="AS12" s="512"/>
      <c r="AT12" s="512"/>
      <c r="AU12" s="512"/>
      <c r="AV12" s="512"/>
      <c r="AW12" s="512"/>
      <c r="AX12" s="512"/>
      <c r="AY12" s="512"/>
      <c r="AZ12" s="116">
        <f t="shared" si="9"/>
        <v>10</v>
      </c>
      <c r="BA12" s="512"/>
      <c r="BB12" s="513"/>
      <c r="BC12" s="513"/>
      <c r="BD12" s="513"/>
      <c r="BE12" s="513"/>
      <c r="BF12" s="513"/>
      <c r="BG12" s="512"/>
      <c r="BH12" s="512"/>
      <c r="BI12" s="512"/>
      <c r="BJ12" s="512"/>
      <c r="BK12" s="512"/>
      <c r="BL12" s="512"/>
      <c r="BM12" s="512"/>
      <c r="BN12" s="512"/>
      <c r="BO12" s="512"/>
      <c r="BP12" s="512"/>
      <c r="BQ12" s="512"/>
      <c r="BR12" s="512"/>
      <c r="BS12" s="512"/>
      <c r="BT12" s="512"/>
      <c r="BU12" s="512"/>
      <c r="BV12" s="512"/>
      <c r="BW12" s="519"/>
      <c r="BX12" s="648"/>
      <c r="BY12" s="515"/>
      <c r="BZ12" s="512"/>
      <c r="CA12" s="512"/>
      <c r="CB12" s="9"/>
      <c r="CC12" s="9"/>
    </row>
    <row r="13" spans="1:81" ht="15" customHeight="1">
      <c r="A13" s="512"/>
      <c r="B13" s="512"/>
      <c r="C13" s="512"/>
      <c r="D13" s="545" t="s">
        <v>1148</v>
      </c>
      <c r="E13" s="512"/>
      <c r="F13" s="512"/>
      <c r="G13" s="512"/>
      <c r="H13" s="512"/>
      <c r="I13" s="512"/>
      <c r="J13" s="512"/>
      <c r="K13" s="512"/>
      <c r="L13" s="29"/>
      <c r="M13" s="512"/>
      <c r="N13" s="29"/>
      <c r="O13" s="29"/>
      <c r="P13" s="29"/>
      <c r="Q13" s="29"/>
      <c r="R13" s="29"/>
      <c r="S13" s="512"/>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512"/>
      <c r="AT13" s="512"/>
      <c r="AU13" s="512"/>
      <c r="AV13" s="512"/>
      <c r="AW13" s="512"/>
      <c r="AX13" s="512"/>
      <c r="AY13" s="512"/>
      <c r="AZ13" s="29"/>
      <c r="BA13" s="512"/>
      <c r="BB13" s="29"/>
      <c r="BC13" s="29"/>
      <c r="BD13" s="29"/>
      <c r="BE13" s="29"/>
      <c r="BF13" s="29"/>
      <c r="BG13" s="512"/>
      <c r="BH13" s="512"/>
      <c r="BI13" s="512"/>
      <c r="BJ13" s="512"/>
      <c r="BK13" s="512"/>
      <c r="BL13" s="512"/>
      <c r="BM13" s="512"/>
      <c r="BN13" s="512"/>
      <c r="BO13" s="512"/>
      <c r="BP13" s="512"/>
      <c r="BQ13" s="512"/>
      <c r="BR13" s="512"/>
      <c r="BS13" s="512"/>
      <c r="BT13" s="512"/>
      <c r="BU13" s="512"/>
      <c r="BV13" s="512"/>
      <c r="BW13" s="519"/>
      <c r="BX13" s="648"/>
      <c r="BY13" s="515"/>
      <c r="BZ13" s="512"/>
      <c r="CA13" s="512"/>
      <c r="CB13" s="9"/>
      <c r="CC13" s="9"/>
    </row>
    <row r="14" spans="1:81">
      <c r="A14" s="512"/>
      <c r="B14" s="512"/>
      <c r="C14" s="512"/>
      <c r="D14" s="512"/>
      <c r="E14" s="512"/>
      <c r="F14" s="512"/>
      <c r="G14" s="512"/>
      <c r="H14" s="512"/>
      <c r="I14" s="512"/>
      <c r="J14" s="512"/>
      <c r="K14" s="512"/>
      <c r="L14" s="29"/>
      <c r="M14" s="512"/>
      <c r="N14" s="29"/>
      <c r="O14" s="29"/>
      <c r="P14" s="29"/>
      <c r="Q14" s="29"/>
      <c r="R14" s="29"/>
      <c r="S14" s="512"/>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512"/>
      <c r="AT14" s="512"/>
      <c r="AU14" s="512"/>
      <c r="AV14" s="512"/>
      <c r="AW14" s="512"/>
      <c r="AX14" s="512"/>
      <c r="AY14" s="512"/>
      <c r="AZ14" s="29"/>
      <c r="BA14" s="512"/>
      <c r="BB14" s="29"/>
      <c r="BC14" s="29"/>
      <c r="BD14" s="29"/>
      <c r="BE14" s="29"/>
      <c r="BF14" s="29"/>
      <c r="BG14" s="512"/>
      <c r="BH14" s="512"/>
      <c r="BI14" s="512"/>
      <c r="BJ14" s="512"/>
      <c r="BK14" s="512"/>
      <c r="BL14" s="512"/>
      <c r="BM14" s="512"/>
      <c r="BN14" s="512"/>
      <c r="BO14" s="512"/>
      <c r="BP14" s="512"/>
      <c r="BQ14" s="512"/>
      <c r="BR14" s="512"/>
      <c r="BS14" s="512"/>
      <c r="BT14" s="512"/>
      <c r="BU14" s="512"/>
      <c r="BV14" s="512"/>
      <c r="BW14" s="519"/>
      <c r="BX14" s="648"/>
      <c r="BY14" s="515"/>
      <c r="BZ14" s="512"/>
      <c r="CA14" s="512"/>
      <c r="CB14" s="9"/>
      <c r="CC14" s="9"/>
    </row>
    <row r="15" spans="1:81" ht="105" customHeight="1">
      <c r="A15" s="513"/>
      <c r="B15" s="513"/>
      <c r="C15" s="513"/>
      <c r="D15" s="513"/>
      <c r="E15" s="513"/>
      <c r="F15" s="513"/>
      <c r="G15" s="513"/>
      <c r="H15" s="513"/>
      <c r="I15" s="513"/>
      <c r="J15" s="513"/>
      <c r="K15" s="513"/>
      <c r="L15" s="29"/>
      <c r="M15" s="513"/>
      <c r="N15" s="29"/>
      <c r="O15" s="29"/>
      <c r="P15" s="29"/>
      <c r="Q15" s="29"/>
      <c r="R15" s="29"/>
      <c r="S15" s="513"/>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513"/>
      <c r="AT15" s="513"/>
      <c r="AU15" s="513"/>
      <c r="AV15" s="513"/>
      <c r="AW15" s="513"/>
      <c r="AX15" s="513"/>
      <c r="AY15" s="513"/>
      <c r="AZ15" s="29"/>
      <c r="BA15" s="513"/>
      <c r="BB15" s="29"/>
      <c r="BC15" s="29"/>
      <c r="BD15" s="29"/>
      <c r="BE15" s="29"/>
      <c r="BF15" s="29"/>
      <c r="BG15" s="513"/>
      <c r="BH15" s="513"/>
      <c r="BI15" s="513"/>
      <c r="BJ15" s="513"/>
      <c r="BK15" s="513"/>
      <c r="BL15" s="513"/>
      <c r="BM15" s="513"/>
      <c r="BN15" s="513"/>
      <c r="BO15" s="513"/>
      <c r="BP15" s="513"/>
      <c r="BQ15" s="513"/>
      <c r="BR15" s="513"/>
      <c r="BS15" s="513"/>
      <c r="BT15" s="513"/>
      <c r="BU15" s="513"/>
      <c r="BV15" s="513"/>
      <c r="BW15" s="650"/>
      <c r="BX15" s="641"/>
      <c r="BY15" s="516"/>
      <c r="BZ15" s="513"/>
      <c r="CA15" s="513"/>
      <c r="CB15" s="9"/>
      <c r="CC15" s="9"/>
    </row>
    <row r="16" spans="1:81" ht="191.25" customHeight="1">
      <c r="A16" s="532" t="s">
        <v>143</v>
      </c>
      <c r="B16" s="532" t="s">
        <v>1098</v>
      </c>
      <c r="C16" s="532" t="s">
        <v>1122</v>
      </c>
      <c r="D16" s="29" t="s">
        <v>1149</v>
      </c>
      <c r="E16" s="532" t="s">
        <v>1150</v>
      </c>
      <c r="F16" s="29" t="s">
        <v>1125</v>
      </c>
      <c r="G16" s="532" t="s">
        <v>330</v>
      </c>
      <c r="H16" s="532">
        <v>3</v>
      </c>
      <c r="I16" s="633" t="str">
        <f>IF(H16=5,"CASI SEGURO",IF(H16=4,"PROBABLE",IF(H16=3,"POSIBLE",IF(H16=2,"IMPROBABLE","RARA VEZ"))))</f>
        <v>POSIBLE</v>
      </c>
      <c r="J16" s="532">
        <v>3</v>
      </c>
      <c r="K16" s="633" t="str">
        <f>IF(J16=1,"INSIGNIFICANTE",IF(J16=2,"MENOR",IF(J16=3,"MODERADO",IF(J16=4,"MAYOR","CATASTRÓFICO"))))</f>
        <v>MODERADO</v>
      </c>
      <c r="L16" s="633">
        <f>IF(J16=2,H16+20,IF(J16=3,H16+30,IF(J16=4,H16+40,IF(J16=5,H16+50,H16+10))))</f>
        <v>33</v>
      </c>
      <c r="M16" s="634" t="str">
        <f>IF(J16=1,$N$10,IF(J16=2,$O$10,IF(J16=3,$P$10,IF(J16=4,$Q$10,$R$10))))</f>
        <v>EXTREMA 5:3</v>
      </c>
      <c r="N16" s="29" t="str">
        <f t="shared" ref="N16:N18" si="10">IF($L16=11,"BAJA 1:1",IF($L16=12,"BAJA 2:1",IF($L16=13,"BAJA 3:1",IF($L16=14,"MODERADA 4:1","ALTA 5:1"))))</f>
        <v>ALTA 5:1</v>
      </c>
      <c r="O16" s="29" t="str">
        <f t="shared" ref="O16:O18" si="11">IF($L16=21,"BAJA 1:2",IF($L16=22,"BAJA 2:2",IF($L16=23,"MODERADA 3:2",IF($L16=24,"ALTA 4:2","ALTA 5:2"))))</f>
        <v>ALTA 5:2</v>
      </c>
      <c r="P16" s="29" t="str">
        <f t="shared" ref="P16:P18" si="12">IF($L16=31,"MODERADA 1:3",IF($L16=32,"MODERADA 2:3",IF($L16=33,"ALTA 3:3",IF($L16=34,"ALTA 4:3","EXTREMA 5:3"))))</f>
        <v>ALTA 3:3</v>
      </c>
      <c r="Q16" s="29" t="str">
        <f t="shared" ref="Q16:Q18" si="13">IF($L16=41,"ALTA 1:4",IF($L16=42,"ALTA 2:4",IF($L16=43,"EXTREMA 3:4",IF($L16=44,"EXTREMA 4:4","EXTREMA 5:4"))))</f>
        <v>EXTREMA 5:4</v>
      </c>
      <c r="R16" s="29" t="str">
        <f t="shared" ref="R16:R18" si="14">IF($L16=51,"ALTA 1:5",IF($L16=52,"EXTREMA 2:5",IF($L16=53,"EXTREMA 3:5",IF($L16=54,"EXTREMA 4:5","EXTREMA 5:5"))))</f>
        <v>EXTREMA 5:5</v>
      </c>
      <c r="S16" s="532" t="s">
        <v>257</v>
      </c>
      <c r="T16" s="29" t="s">
        <v>1151</v>
      </c>
      <c r="U16" s="29" t="s">
        <v>1104</v>
      </c>
      <c r="V16" s="29" t="s">
        <v>1152</v>
      </c>
      <c r="W16" s="29" t="s">
        <v>1153</v>
      </c>
      <c r="X16" s="29" t="s">
        <v>1154</v>
      </c>
      <c r="Y16" s="29" t="s">
        <v>1155</v>
      </c>
      <c r="Z16" s="29" t="s">
        <v>288</v>
      </c>
      <c r="AA16" s="29" t="s">
        <v>264</v>
      </c>
      <c r="AB16" s="117">
        <f t="shared" ref="AB16:AB18" si="15">IF(AA16 = "Asignado",$AB$88,IF(AA16="No asignado",0,""))</f>
        <v>15</v>
      </c>
      <c r="AC16" s="117" t="s">
        <v>265</v>
      </c>
      <c r="AD16" s="117">
        <f t="shared" ref="AD16:AD18" si="16">IF(AC16 = "Adecuado",$AB$88,IF(AC16="No adecuado",0,""))</f>
        <v>15</v>
      </c>
      <c r="AE16" s="117" t="s">
        <v>266</v>
      </c>
      <c r="AF16" s="117">
        <f t="shared" ref="AF16:AF18" si="17">IF(AE16 = "Oportuna",$AB$88,IF(AE16="Inoportuna",0,""))</f>
        <v>15</v>
      </c>
      <c r="AG16" s="117" t="s">
        <v>267</v>
      </c>
      <c r="AH16" s="117">
        <f t="shared" ref="AH16:AH18" si="18">IF(AG16 = "Prevenir",$AB$88,IF(AG16="Detectar",$AB$89,IF(AG16="No es un control",0,"")))</f>
        <v>15</v>
      </c>
      <c r="AI16" s="117" t="s">
        <v>268</v>
      </c>
      <c r="AJ16" s="117">
        <f t="shared" ref="AJ16:AJ18" si="19">IF(AI16 = "Confiable",$AB$88,IF(AI16="No confiable",0,""))</f>
        <v>15</v>
      </c>
      <c r="AK16" s="117" t="s">
        <v>281</v>
      </c>
      <c r="AL16" s="117">
        <f t="shared" ref="AL16:AL18" si="20">IF(AK16 = "Se investigan y resuelven oportunamente",$AB$88,IF(AK16="No se investigan y resuelven oportunamente",0,""))</f>
        <v>15</v>
      </c>
      <c r="AM16" s="117" t="s">
        <v>270</v>
      </c>
      <c r="AN16" s="117">
        <f t="shared" ref="AN16:AN18" si="21">IF(AM16 = "Completa",$AB$88,IF(AM16="Incompleta",$AB$89,IF(AM16="No existe",0,"")))</f>
        <v>15</v>
      </c>
      <c r="AO16" s="117">
        <f t="shared" ref="AO16:AO18" si="22">+AB16+AD16+AF16+AH16+AJ16+AL16+AN16</f>
        <v>105</v>
      </c>
      <c r="AP16" s="117" t="str">
        <f t="shared" ref="AP16:AP18" si="23">+IF(AO16&gt;96,"Fuerte",IF(AO16&lt;85,"Débil","Moderado"))</f>
        <v>Fuerte</v>
      </c>
      <c r="AQ16" s="117" t="s">
        <v>333</v>
      </c>
      <c r="AR16" s="117" t="s">
        <v>333</v>
      </c>
      <c r="AS16" s="544" t="s">
        <v>333</v>
      </c>
      <c r="AT16" s="27" t="s">
        <v>272</v>
      </c>
      <c r="AU16" s="10">
        <v>2</v>
      </c>
      <c r="AV16" s="118" t="str">
        <f t="shared" ref="AV16:AV18" si="24">IF(AU16=5,"CASI SEGURO",IF(AU16=4,"PROBABLE",IF(AU16=3,"POSIBLE",IF(AU16=2,"IMPROBABLE","RARA VEZ"))))</f>
        <v>IMPROBABLE</v>
      </c>
      <c r="AW16" s="27" t="s">
        <v>272</v>
      </c>
      <c r="AX16" s="10">
        <v>3</v>
      </c>
      <c r="AY16" s="118" t="str">
        <f t="shared" ref="AY16:AY18" si="25">IF(AX16=1,"INSIGNIFICANTE",IF(AX16=2,"MENOR",IF(AX16=3,"MODERADO",IF(AX16=4,"MAYOR","CATASTRÓFICO"))))</f>
        <v>MODERADO</v>
      </c>
      <c r="AZ16" s="116">
        <f t="shared" ref="AZ16:AZ18" si="26">IF(AX16=2,AU16+20,IF(AX16=3,AU16+30,IF(AX16=4,AU16+40,IF(AX16=5,AU16+50,AU16+10))))</f>
        <v>32</v>
      </c>
      <c r="BA16" s="119" t="str">
        <f t="shared" ref="BA16:BA18" si="27">IF(AX16=1,$BB16,IF(AX16=2,$BC$10,IF(AX16=3,$BD$10,IF(AX16=4,$BE$10,$BF$10))))</f>
        <v>MODERADA 2:3</v>
      </c>
      <c r="BB16" s="29" t="str">
        <f t="shared" ref="BB16:BB18" si="28">IF($AZ16=11,"BAJA 1:1",IF($AZ16=12,"BAJA 2:1",IF($AZ16=13,"BAJA 3:1",IF($AZ16=14,"MODERADA 4:1","ALTA 5:1"))))</f>
        <v>ALTA 5:1</v>
      </c>
      <c r="BC16" s="29" t="str">
        <f t="shared" ref="BC16:BC18" si="29">IF($AZ16=21,"BAJA 1:2",IF($AZ16=22,"BAJA 2:2",IF($AZ16=23,"MODERADA 3:2",IF($AZ16=24,"ALTA 4:2","ALTA 5:2"))))</f>
        <v>ALTA 5:2</v>
      </c>
      <c r="BD16" s="29" t="str">
        <f t="shared" ref="BD16:BD18" si="30">IF($AZ16=31,"MODERADA 1:3",IF($AZ16=32,"MODERADA 2:3",IF($AZ16=33,"ALTA 3:3",IF($AZ16=34,"ALTA 4:3","EXTREMA 5:3"))))</f>
        <v>MODERADA 2:3</v>
      </c>
      <c r="BE16" s="29" t="str">
        <f t="shared" ref="BE16:BE18" si="31">IF($AZ16=41,"ALTA 1:4",IF($AZ16=42,"ALTA 2:4",IF($AZ16=43,"EXTREMA 3:4",IF($AZ16=44,"EXTREMA 4:4","EXTREMA 5:4"))))</f>
        <v>EXTREMA 5:4</v>
      </c>
      <c r="BF16" s="29" t="str">
        <f t="shared" ref="BF16:BF18" si="32">IF($AZ16=51,"ALTA 1:5",IF($AZ16=52,"EXTREMA 2:5",IF($AZ16=53,"EXTREMA 3:5",IF($AZ16=54,"EXTREMA 4:5","EXTREMA 5:5"))))</f>
        <v>EXTREMA 5:5</v>
      </c>
      <c r="BG16" s="88" t="s">
        <v>1156</v>
      </c>
      <c r="BH16" s="609" t="s">
        <v>1157</v>
      </c>
      <c r="BI16" s="610">
        <v>43997</v>
      </c>
      <c r="BJ16" s="610">
        <v>44196</v>
      </c>
      <c r="BK16" s="88" t="s">
        <v>1158</v>
      </c>
      <c r="BL16" s="72"/>
      <c r="BM16" s="72"/>
      <c r="BN16" s="29"/>
      <c r="BO16" s="29"/>
      <c r="BP16" s="29"/>
      <c r="BQ16" s="29"/>
      <c r="BR16" s="29"/>
      <c r="BS16" s="29"/>
      <c r="BT16" s="29"/>
      <c r="BU16" s="83"/>
      <c r="BV16" s="83"/>
      <c r="BW16" s="435"/>
      <c r="BX16" s="437"/>
      <c r="BY16" s="416"/>
      <c r="BZ16" s="29"/>
      <c r="CA16" s="29"/>
      <c r="CB16" s="9"/>
      <c r="CC16" s="9"/>
    </row>
    <row r="17" spans="1:81" ht="150" customHeight="1">
      <c r="A17" s="513"/>
      <c r="B17" s="512"/>
      <c r="C17" s="512"/>
      <c r="D17" s="29" t="s">
        <v>1148</v>
      </c>
      <c r="E17" s="512"/>
      <c r="F17" s="29"/>
      <c r="G17" s="512"/>
      <c r="H17" s="512"/>
      <c r="I17" s="512"/>
      <c r="J17" s="512"/>
      <c r="K17" s="512"/>
      <c r="L17" s="512"/>
      <c r="M17" s="512"/>
      <c r="N17" s="29" t="str">
        <f t="shared" si="10"/>
        <v>ALTA 5:1</v>
      </c>
      <c r="O17" s="29" t="str">
        <f t="shared" si="11"/>
        <v>ALTA 5:2</v>
      </c>
      <c r="P17" s="29" t="str">
        <f t="shared" si="12"/>
        <v>EXTREMA 5:3</v>
      </c>
      <c r="Q17" s="29" t="str">
        <f t="shared" si="13"/>
        <v>EXTREMA 5:4</v>
      </c>
      <c r="R17" s="29" t="str">
        <f t="shared" si="14"/>
        <v>EXTREMA 5:5</v>
      </c>
      <c r="S17" s="512"/>
      <c r="T17" s="29" t="s">
        <v>1159</v>
      </c>
      <c r="U17" s="29" t="s">
        <v>1104</v>
      </c>
      <c r="V17" s="29" t="s">
        <v>1045</v>
      </c>
      <c r="W17" s="29" t="s">
        <v>1160</v>
      </c>
      <c r="X17" s="29" t="s">
        <v>1161</v>
      </c>
      <c r="Y17" s="29" t="s">
        <v>1162</v>
      </c>
      <c r="Z17" s="29" t="s">
        <v>288</v>
      </c>
      <c r="AA17" s="29" t="s">
        <v>264</v>
      </c>
      <c r="AB17" s="117">
        <f t="shared" si="15"/>
        <v>15</v>
      </c>
      <c r="AC17" s="117" t="s">
        <v>265</v>
      </c>
      <c r="AD17" s="117">
        <f t="shared" si="16"/>
        <v>15</v>
      </c>
      <c r="AE17" s="117" t="s">
        <v>266</v>
      </c>
      <c r="AF17" s="117">
        <f t="shared" si="17"/>
        <v>15</v>
      </c>
      <c r="AG17" s="117" t="s">
        <v>267</v>
      </c>
      <c r="AH17" s="117">
        <f t="shared" si="18"/>
        <v>15</v>
      </c>
      <c r="AI17" s="117" t="s">
        <v>268</v>
      </c>
      <c r="AJ17" s="117">
        <f t="shared" si="19"/>
        <v>15</v>
      </c>
      <c r="AK17" s="117" t="s">
        <v>281</v>
      </c>
      <c r="AL17" s="117">
        <f t="shared" si="20"/>
        <v>15</v>
      </c>
      <c r="AM17" s="117" t="s">
        <v>270</v>
      </c>
      <c r="AN17" s="117">
        <f t="shared" si="21"/>
        <v>15</v>
      </c>
      <c r="AO17" s="117">
        <f t="shared" si="22"/>
        <v>105</v>
      </c>
      <c r="AP17" s="117" t="str">
        <f t="shared" si="23"/>
        <v>Fuerte</v>
      </c>
      <c r="AQ17" s="117" t="s">
        <v>333</v>
      </c>
      <c r="AR17" s="117" t="s">
        <v>333</v>
      </c>
      <c r="AS17" s="512"/>
      <c r="AT17" s="27" t="s">
        <v>272</v>
      </c>
      <c r="AU17" s="10">
        <v>2</v>
      </c>
      <c r="AV17" s="118" t="str">
        <f t="shared" si="24"/>
        <v>IMPROBABLE</v>
      </c>
      <c r="AW17" s="27" t="s">
        <v>272</v>
      </c>
      <c r="AX17" s="10">
        <v>3</v>
      </c>
      <c r="AY17" s="118" t="str">
        <f t="shared" si="25"/>
        <v>MODERADO</v>
      </c>
      <c r="AZ17" s="116">
        <f t="shared" si="26"/>
        <v>32</v>
      </c>
      <c r="BA17" s="119" t="str">
        <f t="shared" si="27"/>
        <v>MODERADA 2:3</v>
      </c>
      <c r="BB17" s="29" t="str">
        <f t="shared" si="28"/>
        <v>ALTA 5:1</v>
      </c>
      <c r="BC17" s="29" t="str">
        <f t="shared" si="29"/>
        <v>ALTA 5:2</v>
      </c>
      <c r="BD17" s="29" t="str">
        <f t="shared" si="30"/>
        <v>MODERADA 2:3</v>
      </c>
      <c r="BE17" s="29" t="str">
        <f t="shared" si="31"/>
        <v>EXTREMA 5:4</v>
      </c>
      <c r="BF17" s="29" t="str">
        <f t="shared" si="32"/>
        <v>EXTREMA 5:5</v>
      </c>
      <c r="BG17" s="88" t="s">
        <v>1163</v>
      </c>
      <c r="BH17" s="512"/>
      <c r="BI17" s="512"/>
      <c r="BJ17" s="512"/>
      <c r="BK17" s="88" t="s">
        <v>1164</v>
      </c>
      <c r="BL17" s="68"/>
      <c r="BM17" s="68"/>
      <c r="BN17" s="29"/>
      <c r="BO17" s="29"/>
      <c r="BP17" s="29"/>
      <c r="BQ17" s="29"/>
      <c r="BR17" s="29"/>
      <c r="BS17" s="29"/>
      <c r="BT17" s="29"/>
      <c r="BU17" s="83"/>
      <c r="BV17" s="83"/>
      <c r="BW17" s="435"/>
      <c r="BX17" s="438"/>
      <c r="BY17" s="416"/>
      <c r="BZ17" s="29"/>
      <c r="CA17" s="29"/>
      <c r="CB17" s="9"/>
      <c r="CC17" s="9"/>
    </row>
    <row r="18" spans="1:81" ht="101.25" customHeight="1">
      <c r="A18" s="27"/>
      <c r="B18" s="513"/>
      <c r="C18" s="513"/>
      <c r="D18" s="29" t="s">
        <v>1165</v>
      </c>
      <c r="E18" s="513"/>
      <c r="F18" s="29" t="s">
        <v>1076</v>
      </c>
      <c r="G18" s="513"/>
      <c r="H18" s="513"/>
      <c r="I18" s="513"/>
      <c r="J18" s="513"/>
      <c r="K18" s="513"/>
      <c r="L18" s="513"/>
      <c r="M18" s="513"/>
      <c r="N18" s="29" t="str">
        <f t="shared" si="10"/>
        <v>ALTA 5:1</v>
      </c>
      <c r="O18" s="29" t="str">
        <f t="shared" si="11"/>
        <v>ALTA 5:2</v>
      </c>
      <c r="P18" s="29" t="str">
        <f t="shared" si="12"/>
        <v>EXTREMA 5:3</v>
      </c>
      <c r="Q18" s="29" t="str">
        <f t="shared" si="13"/>
        <v>EXTREMA 5:4</v>
      </c>
      <c r="R18" s="29" t="str">
        <f t="shared" si="14"/>
        <v>EXTREMA 5:5</v>
      </c>
      <c r="S18" s="513"/>
      <c r="T18" s="29" t="s">
        <v>1166</v>
      </c>
      <c r="U18" s="29" t="s">
        <v>1104</v>
      </c>
      <c r="V18" s="29" t="s">
        <v>566</v>
      </c>
      <c r="W18" s="29" t="s">
        <v>1167</v>
      </c>
      <c r="X18" s="29" t="s">
        <v>1161</v>
      </c>
      <c r="Y18" s="29" t="s">
        <v>1168</v>
      </c>
      <c r="Z18" s="29" t="s">
        <v>484</v>
      </c>
      <c r="AA18" s="29" t="s">
        <v>264</v>
      </c>
      <c r="AB18" s="117">
        <f t="shared" si="15"/>
        <v>15</v>
      </c>
      <c r="AC18" s="117" t="s">
        <v>265</v>
      </c>
      <c r="AD18" s="117">
        <f t="shared" si="16"/>
        <v>15</v>
      </c>
      <c r="AE18" s="117" t="s">
        <v>266</v>
      </c>
      <c r="AF18" s="117">
        <f t="shared" si="17"/>
        <v>15</v>
      </c>
      <c r="AG18" s="117" t="s">
        <v>337</v>
      </c>
      <c r="AH18" s="117">
        <f t="shared" si="18"/>
        <v>10</v>
      </c>
      <c r="AI18" s="117" t="s">
        <v>268</v>
      </c>
      <c r="AJ18" s="117">
        <f t="shared" si="19"/>
        <v>15</v>
      </c>
      <c r="AK18" s="117" t="s">
        <v>281</v>
      </c>
      <c r="AL18" s="117">
        <f t="shared" si="20"/>
        <v>15</v>
      </c>
      <c r="AM18" s="117" t="s">
        <v>270</v>
      </c>
      <c r="AN18" s="117">
        <f t="shared" si="21"/>
        <v>15</v>
      </c>
      <c r="AO18" s="117">
        <f t="shared" si="22"/>
        <v>100</v>
      </c>
      <c r="AP18" s="117" t="str">
        <f t="shared" si="23"/>
        <v>Fuerte</v>
      </c>
      <c r="AQ18" s="117" t="s">
        <v>333</v>
      </c>
      <c r="AR18" s="117" t="s">
        <v>333</v>
      </c>
      <c r="AS18" s="513"/>
      <c r="AT18" s="27" t="s">
        <v>272</v>
      </c>
      <c r="AU18" s="27">
        <v>2</v>
      </c>
      <c r="AV18" s="118" t="str">
        <f t="shared" si="24"/>
        <v>IMPROBABLE</v>
      </c>
      <c r="AW18" s="27" t="s">
        <v>272</v>
      </c>
      <c r="AX18" s="10">
        <v>3</v>
      </c>
      <c r="AY18" s="118" t="str">
        <f t="shared" si="25"/>
        <v>MODERADO</v>
      </c>
      <c r="AZ18" s="116">
        <f t="shared" si="26"/>
        <v>32</v>
      </c>
      <c r="BA18" s="119" t="str">
        <f t="shared" si="27"/>
        <v>MODERADA 2:3</v>
      </c>
      <c r="BB18" s="29" t="str">
        <f t="shared" si="28"/>
        <v>ALTA 5:1</v>
      </c>
      <c r="BC18" s="29" t="str">
        <f t="shared" si="29"/>
        <v>ALTA 5:2</v>
      </c>
      <c r="BD18" s="29" t="str">
        <f t="shared" si="30"/>
        <v>MODERADA 2:3</v>
      </c>
      <c r="BE18" s="29" t="str">
        <f t="shared" si="31"/>
        <v>EXTREMA 5:4</v>
      </c>
      <c r="BF18" s="29" t="str">
        <f t="shared" si="32"/>
        <v>EXTREMA 5:5</v>
      </c>
      <c r="BG18" s="88" t="s">
        <v>1169</v>
      </c>
      <c r="BH18" s="513"/>
      <c r="BI18" s="513"/>
      <c r="BJ18" s="513"/>
      <c r="BK18" s="88" t="s">
        <v>1164</v>
      </c>
      <c r="BL18" s="69"/>
      <c r="BM18" s="69"/>
      <c r="BN18" s="29"/>
      <c r="BO18" s="29"/>
      <c r="BP18" s="29"/>
      <c r="BQ18" s="29"/>
      <c r="BR18" s="29"/>
      <c r="BS18" s="29"/>
      <c r="BT18" s="29"/>
      <c r="BU18" s="83"/>
      <c r="BV18" s="83"/>
      <c r="BW18" s="435"/>
      <c r="BX18" s="438"/>
      <c r="BY18" s="416"/>
      <c r="BZ18" s="29"/>
      <c r="CA18" s="29"/>
      <c r="CB18" s="9"/>
      <c r="CC18" s="9"/>
    </row>
    <row r="19" spans="1:81" ht="72" customHeight="1">
      <c r="A19" s="1"/>
      <c r="B19" s="9"/>
      <c r="C19" s="1"/>
      <c r="D19" s="9"/>
      <c r="E19" s="1"/>
      <c r="F19" s="9"/>
      <c r="G19" s="9"/>
      <c r="H19" s="9"/>
      <c r="I19" s="9"/>
      <c r="J19" s="9"/>
      <c r="K19" s="9"/>
      <c r="L19" s="9"/>
      <c r="M19" s="9"/>
      <c r="N19" s="9"/>
      <c r="O19" s="9"/>
      <c r="P19" s="9"/>
      <c r="Q19" s="9"/>
      <c r="R19" s="9"/>
      <c r="S19" s="9"/>
      <c r="T19" s="9"/>
      <c r="U19" s="9"/>
      <c r="V19" s="9"/>
      <c r="W19" s="9"/>
      <c r="X19" s="9"/>
      <c r="Y19" s="9"/>
      <c r="Z19" s="9"/>
      <c r="AA19" s="9"/>
      <c r="AB19" s="9"/>
      <c r="AC19" s="120"/>
      <c r="AD19" s="120"/>
      <c r="AE19" s="120"/>
      <c r="AF19" s="120"/>
      <c r="AG19" s="120"/>
      <c r="AH19" s="120"/>
      <c r="AI19" s="120"/>
      <c r="AJ19" s="120"/>
      <c r="AK19" s="120"/>
      <c r="AL19" s="120"/>
      <c r="AM19" s="120"/>
      <c r="AN19" s="120"/>
      <c r="AO19" s="120"/>
      <c r="AP19" s="120"/>
      <c r="AQ19" s="120"/>
      <c r="AR19" s="120"/>
      <c r="AS19" s="121"/>
      <c r="AT19" s="1"/>
      <c r="AU19" s="1"/>
      <c r="AV19" s="122"/>
      <c r="AW19" s="1"/>
      <c r="AX19" s="1"/>
      <c r="AY19" s="122"/>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row>
    <row r="20" spans="1:81" ht="82.5" hidden="1" customHeight="1">
      <c r="A20" s="9"/>
      <c r="B20" s="9"/>
      <c r="C20" s="9"/>
      <c r="D20" s="9"/>
      <c r="E20" s="9"/>
      <c r="F20" s="9"/>
      <c r="G20" s="9"/>
      <c r="H20" s="9"/>
      <c r="I20" s="9"/>
      <c r="J20" s="9"/>
      <c r="K20" s="9"/>
      <c r="L20" s="123"/>
      <c r="M20" s="9"/>
      <c r="N20" s="9"/>
      <c r="O20" s="9"/>
      <c r="P20" s="9"/>
      <c r="Q20" s="9"/>
      <c r="R20" s="9"/>
      <c r="S20" s="35" t="s">
        <v>1170</v>
      </c>
      <c r="T20" s="35"/>
      <c r="U20" s="9"/>
      <c r="V20" s="9"/>
      <c r="W20" s="9"/>
      <c r="X20" s="9"/>
      <c r="Y20" s="9"/>
      <c r="Z20" s="9"/>
      <c r="AA20" s="9"/>
      <c r="AB20" s="9"/>
      <c r="AC20" s="120"/>
      <c r="AD20" s="120"/>
      <c r="AE20" s="120"/>
      <c r="AF20" s="120"/>
      <c r="AG20" s="120"/>
      <c r="AH20" s="120"/>
      <c r="AI20" s="120"/>
      <c r="AJ20" s="120"/>
      <c r="AK20" s="120"/>
      <c r="AL20" s="120"/>
      <c r="AM20" s="120"/>
      <c r="AN20" s="120"/>
      <c r="AO20" s="120"/>
      <c r="AP20" s="120"/>
      <c r="AQ20" s="120"/>
      <c r="AR20" s="120"/>
      <c r="AS20" s="121"/>
      <c r="AT20" s="1"/>
      <c r="AU20" s="9"/>
      <c r="AV20" s="123"/>
      <c r="AW20" s="1"/>
      <c r="AX20" s="9"/>
      <c r="AY20" s="123"/>
      <c r="AZ20" s="9"/>
      <c r="BA20" s="124"/>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row>
    <row r="21" spans="1:81" ht="15.75" hidden="1" customHeight="1">
      <c r="A21" s="9"/>
      <c r="B21" s="9"/>
      <c r="C21" s="9"/>
      <c r="D21" s="9"/>
      <c r="E21" s="9"/>
      <c r="F21" s="9"/>
      <c r="G21" s="9"/>
      <c r="H21" s="9"/>
      <c r="I21" s="9"/>
      <c r="J21" s="9"/>
      <c r="K21" s="9"/>
      <c r="L21" s="123"/>
      <c r="M21" s="9"/>
      <c r="N21" s="9"/>
      <c r="O21" s="9"/>
      <c r="P21" s="9"/>
      <c r="Q21" s="9"/>
      <c r="R21" s="9"/>
      <c r="S21" s="35" t="s">
        <v>1171</v>
      </c>
      <c r="T21" s="35"/>
      <c r="U21" s="9"/>
      <c r="V21" s="9"/>
      <c r="W21" s="9"/>
      <c r="X21" s="9"/>
      <c r="Y21" s="9"/>
      <c r="Z21" s="9"/>
      <c r="AA21" s="9"/>
      <c r="AB21" s="9"/>
      <c r="AC21" s="120"/>
      <c r="AD21" s="120"/>
      <c r="AE21" s="120"/>
      <c r="AF21" s="120"/>
      <c r="AG21" s="120"/>
      <c r="AH21" s="120"/>
      <c r="AI21" s="120"/>
      <c r="AJ21" s="120"/>
      <c r="AK21" s="120"/>
      <c r="AL21" s="120"/>
      <c r="AM21" s="120"/>
      <c r="AN21" s="120"/>
      <c r="AO21" s="120"/>
      <c r="AP21" s="120"/>
      <c r="AQ21" s="120"/>
      <c r="AR21" s="120"/>
      <c r="AS21" s="121"/>
      <c r="AT21" s="1"/>
      <c r="AU21" s="9"/>
      <c r="AV21" s="123"/>
      <c r="AW21" s="1"/>
      <c r="AX21" s="9"/>
      <c r="AY21" s="123"/>
      <c r="AZ21" s="9"/>
      <c r="BA21" s="124"/>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row>
    <row r="22" spans="1:81" ht="15.75" hidden="1" customHeight="1">
      <c r="A22" s="9"/>
      <c r="B22" s="9"/>
      <c r="C22" s="9"/>
      <c r="D22" s="9"/>
      <c r="E22" s="9"/>
      <c r="F22" s="9"/>
      <c r="G22" s="9"/>
      <c r="H22" s="9"/>
      <c r="I22" s="9"/>
      <c r="J22" s="9"/>
      <c r="K22" s="9"/>
      <c r="L22" s="123"/>
      <c r="M22" s="9"/>
      <c r="N22" s="9"/>
      <c r="O22" s="9"/>
      <c r="P22" s="9"/>
      <c r="Q22" s="9"/>
      <c r="R22" s="9"/>
      <c r="S22" s="35" t="s">
        <v>1172</v>
      </c>
      <c r="T22" s="35"/>
      <c r="U22" s="9"/>
      <c r="V22" s="9"/>
      <c r="W22" s="9"/>
      <c r="X22" s="9"/>
      <c r="Y22" s="9"/>
      <c r="Z22" s="9"/>
      <c r="AA22" s="9"/>
      <c r="AB22" s="9"/>
      <c r="AC22" s="120"/>
      <c r="AD22" s="120"/>
      <c r="AE22" s="120"/>
      <c r="AF22" s="120"/>
      <c r="AG22" s="120"/>
      <c r="AH22" s="120"/>
      <c r="AI22" s="120"/>
      <c r="AJ22" s="120"/>
      <c r="AK22" s="120"/>
      <c r="AL22" s="120"/>
      <c r="AM22" s="120"/>
      <c r="AN22" s="120"/>
      <c r="AO22" s="120"/>
      <c r="AP22" s="120"/>
      <c r="AQ22" s="120"/>
      <c r="AR22" s="120"/>
      <c r="AS22" s="121"/>
      <c r="AT22" s="1"/>
      <c r="AU22" s="9"/>
      <c r="AV22" s="123"/>
      <c r="AW22" s="1"/>
      <c r="AX22" s="9"/>
      <c r="AY22" s="123"/>
      <c r="AZ22" s="9"/>
      <c r="BA22" s="124"/>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row>
    <row r="23" spans="1:81" ht="15.75" hidden="1" customHeight="1">
      <c r="A23" s="9"/>
      <c r="B23" s="9"/>
      <c r="C23" s="9"/>
      <c r="D23" s="9"/>
      <c r="E23" s="9"/>
      <c r="F23" s="9"/>
      <c r="G23" s="9"/>
      <c r="H23" s="9"/>
      <c r="I23" s="9"/>
      <c r="J23" s="9"/>
      <c r="K23" s="9"/>
      <c r="L23" s="9"/>
      <c r="M23" s="9"/>
      <c r="N23" s="9"/>
      <c r="O23" s="9"/>
      <c r="P23" s="9"/>
      <c r="Q23" s="9"/>
      <c r="R23" s="9"/>
      <c r="S23" s="35" t="s">
        <v>1173</v>
      </c>
      <c r="T23" s="35"/>
      <c r="U23" s="9"/>
      <c r="V23" s="9"/>
      <c r="W23" s="9"/>
      <c r="X23" s="9"/>
      <c r="Y23" s="9"/>
      <c r="Z23" s="9"/>
      <c r="AA23" s="9"/>
      <c r="AB23" s="9"/>
      <c r="AC23" s="120"/>
      <c r="AD23" s="120"/>
      <c r="AE23" s="120"/>
      <c r="AF23" s="120"/>
      <c r="AG23" s="120"/>
      <c r="AH23" s="120"/>
      <c r="AI23" s="120"/>
      <c r="AJ23" s="120"/>
      <c r="AK23" s="120"/>
      <c r="AL23" s="120"/>
      <c r="AM23" s="120"/>
      <c r="AN23" s="120"/>
      <c r="AO23" s="120"/>
      <c r="AP23" s="120"/>
      <c r="AQ23" s="120"/>
      <c r="AR23" s="120"/>
      <c r="AS23" s="121"/>
      <c r="AT23" s="1"/>
      <c r="AU23" s="9"/>
      <c r="AV23" s="123"/>
      <c r="AW23" s="1"/>
      <c r="AX23" s="9"/>
      <c r="AY23" s="123"/>
      <c r="AZ23" s="9"/>
      <c r="BA23" s="124"/>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hidden="1"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120"/>
      <c r="AD24" s="120"/>
      <c r="AE24" s="120"/>
      <c r="AF24" s="120"/>
      <c r="AG24" s="120"/>
      <c r="AH24" s="120"/>
      <c r="AI24" s="120"/>
      <c r="AJ24" s="120"/>
      <c r="AK24" s="120"/>
      <c r="AL24" s="120"/>
      <c r="AM24" s="120"/>
      <c r="AN24" s="120"/>
      <c r="AO24" s="120"/>
      <c r="AP24" s="120"/>
      <c r="AQ24" s="120"/>
      <c r="AR24" s="120"/>
      <c r="AS24" s="121"/>
      <c r="AT24" s="1"/>
      <c r="AU24" s="9"/>
      <c r="AV24" s="123"/>
      <c r="AW24" s="1"/>
      <c r="AX24" s="9"/>
      <c r="AY24" s="123"/>
      <c r="AZ24" s="9"/>
      <c r="BA24" s="124"/>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hidden="1"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120"/>
      <c r="AD25" s="120"/>
      <c r="AE25" s="120"/>
      <c r="AF25" s="120"/>
      <c r="AG25" s="120"/>
      <c r="AH25" s="120"/>
      <c r="AI25" s="120"/>
      <c r="AJ25" s="120"/>
      <c r="AK25" s="120"/>
      <c r="AL25" s="120"/>
      <c r="AM25" s="120"/>
      <c r="AN25" s="120"/>
      <c r="AO25" s="120"/>
      <c r="AP25" s="120"/>
      <c r="AQ25" s="120"/>
      <c r="AR25" s="120"/>
      <c r="AS25" s="121"/>
      <c r="AT25" s="1"/>
      <c r="AU25" s="9"/>
      <c r="AV25" s="123"/>
      <c r="AW25" s="1"/>
      <c r="AX25" s="9"/>
      <c r="AY25" s="123"/>
      <c r="AZ25" s="9"/>
      <c r="BA25" s="124"/>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hidden="1"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120"/>
      <c r="AD26" s="120"/>
      <c r="AE26" s="120"/>
      <c r="AF26" s="120"/>
      <c r="AG26" s="120"/>
      <c r="AH26" s="120"/>
      <c r="AI26" s="120"/>
      <c r="AJ26" s="120"/>
      <c r="AK26" s="120"/>
      <c r="AL26" s="120"/>
      <c r="AM26" s="120"/>
      <c r="AN26" s="120"/>
      <c r="AO26" s="120"/>
      <c r="AP26" s="120"/>
      <c r="AQ26" s="120"/>
      <c r="AR26" s="120"/>
      <c r="AS26" s="121"/>
      <c r="AT26" s="1"/>
      <c r="AU26" s="1"/>
      <c r="AV26" s="122"/>
      <c r="AW26" s="1"/>
      <c r="AX26" s="1"/>
      <c r="AY26" s="122"/>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hidden="1"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120"/>
      <c r="AD27" s="120"/>
      <c r="AE27" s="120"/>
      <c r="AF27" s="120"/>
      <c r="AG27" s="120"/>
      <c r="AH27" s="120"/>
      <c r="AI27" s="120"/>
      <c r="AJ27" s="120"/>
      <c r="AK27" s="120"/>
      <c r="AL27" s="120"/>
      <c r="AM27" s="120"/>
      <c r="AN27" s="120"/>
      <c r="AO27" s="120"/>
      <c r="AP27" s="120"/>
      <c r="AQ27" s="120"/>
      <c r="AR27" s="120"/>
      <c r="AS27" s="121"/>
      <c r="AT27" s="1"/>
      <c r="AU27" s="1"/>
      <c r="AV27" s="122"/>
      <c r="AW27" s="1"/>
      <c r="AX27" s="1"/>
      <c r="AY27" s="122"/>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hidden="1"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120"/>
      <c r="AD28" s="120"/>
      <c r="AE28" s="120"/>
      <c r="AF28" s="120"/>
      <c r="AG28" s="120"/>
      <c r="AH28" s="120"/>
      <c r="AI28" s="120"/>
      <c r="AJ28" s="120"/>
      <c r="AK28" s="120"/>
      <c r="AL28" s="120"/>
      <c r="AM28" s="120"/>
      <c r="AN28" s="120"/>
      <c r="AO28" s="120"/>
      <c r="AP28" s="120"/>
      <c r="AQ28" s="120"/>
      <c r="AR28" s="120"/>
      <c r="AS28" s="121"/>
      <c r="AT28" s="1"/>
      <c r="AU28" s="1"/>
      <c r="AV28" s="122"/>
      <c r="AW28" s="1"/>
      <c r="AX28" s="1"/>
      <c r="AY28" s="122"/>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hidden="1"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t="s">
        <v>360</v>
      </c>
      <c r="AG29" s="34"/>
      <c r="AH29" s="9" t="s">
        <v>18</v>
      </c>
      <c r="AI29" s="9">
        <v>1</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t="s">
        <v>10</v>
      </c>
      <c r="AD30" s="9" t="s">
        <v>40</v>
      </c>
      <c r="AE30" s="9" t="s">
        <v>27</v>
      </c>
      <c r="AF30" s="9" t="s">
        <v>361</v>
      </c>
      <c r="AG30" s="34"/>
      <c r="AH30" s="9" t="s">
        <v>362</v>
      </c>
      <c r="AI30" s="9">
        <v>2</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34"/>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34"/>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13</v>
      </c>
      <c r="AD33" s="9" t="s">
        <v>20</v>
      </c>
      <c r="AE33" s="9" t="s">
        <v>119</v>
      </c>
      <c r="AF33" s="9" t="s">
        <v>318</v>
      </c>
      <c r="AG33" s="34"/>
      <c r="AH33" s="9" t="s">
        <v>319</v>
      </c>
      <c r="AI33" s="9">
        <v>3</v>
      </c>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t="s">
        <v>33</v>
      </c>
      <c r="AD34" s="9" t="s">
        <v>43</v>
      </c>
      <c r="AE34" s="9" t="s">
        <v>25</v>
      </c>
      <c r="AF34" s="9" t="s">
        <v>321</v>
      </c>
      <c r="AG34" s="34"/>
      <c r="AH34" s="9" t="s">
        <v>40</v>
      </c>
      <c r="AI34" s="9">
        <v>4</v>
      </c>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t="s">
        <v>57</v>
      </c>
      <c r="AD35" s="9" t="s">
        <v>18</v>
      </c>
      <c r="AE35" s="9" t="s">
        <v>323</v>
      </c>
      <c r="AF35" s="9" t="s">
        <v>324</v>
      </c>
      <c r="AG35" s="34"/>
      <c r="AH35" s="9" t="s">
        <v>57</v>
      </c>
      <c r="AI35" s="9">
        <v>5</v>
      </c>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t="s">
        <v>71</v>
      </c>
      <c r="AD36" s="9" t="s">
        <v>75</v>
      </c>
      <c r="AE36" s="9" t="s">
        <v>80</v>
      </c>
      <c r="AF36" s="9" t="s">
        <v>46</v>
      </c>
      <c r="AG36" s="34"/>
      <c r="AH36" s="9" t="s">
        <v>305</v>
      </c>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hidden="1"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36</v>
      </c>
      <c r="AD37" s="9" t="s">
        <v>65</v>
      </c>
      <c r="AE37" s="9" t="s">
        <v>82</v>
      </c>
      <c r="AF37" s="9" t="s">
        <v>326</v>
      </c>
      <c r="AG37" s="36"/>
      <c r="AH37" s="9" t="s">
        <v>874</v>
      </c>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hidden="1"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t="s">
        <v>328</v>
      </c>
      <c r="AD38" s="9" t="s">
        <v>46</v>
      </c>
      <c r="AE38" s="9" t="s">
        <v>84</v>
      </c>
      <c r="AF38" s="9" t="s">
        <v>329</v>
      </c>
      <c r="AG38" s="36"/>
      <c r="AH38" s="9" t="s">
        <v>330</v>
      </c>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hidden="1"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t="s">
        <v>78</v>
      </c>
      <c r="AE39" s="9" t="s">
        <v>29</v>
      </c>
      <c r="AF39" s="9" t="s">
        <v>43</v>
      </c>
      <c r="AG39" s="36"/>
      <c r="AH39" s="9" t="s">
        <v>331</v>
      </c>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hidden="1"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t="s">
        <v>115</v>
      </c>
      <c r="AE40" s="9"/>
      <c r="AF40" s="9"/>
      <c r="AG40" s="37"/>
      <c r="AH40" s="9" t="s">
        <v>71</v>
      </c>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hidden="1"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t="s">
        <v>332</v>
      </c>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hidden="1"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37"/>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hidden="1"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37"/>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hidden="1"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37"/>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hidden="1"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37"/>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hidden="1"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37"/>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hidden="1"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hidden="1"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hidden="1"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hidden="1"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t="s">
        <v>12</v>
      </c>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hidden="1"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t="s">
        <v>15</v>
      </c>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hidden="1"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hidden="1"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t="s">
        <v>23</v>
      </c>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hidden="1"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t="s">
        <v>130</v>
      </c>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hidden="1"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hidden="1"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hidden="1"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hidden="1"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hidden="1"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hidden="1"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hidden="1"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hidden="1"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hidden="1"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hidden="1"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hidden="1"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hidden="1"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hidden="1"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hidden="1"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hidden="1"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hidden="1"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hidden="1"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hidden="1"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hidden="1"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hidden="1"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hidden="1"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hidden="1"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hidden="1"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hidden="1"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hidden="1"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hidden="1"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hidden="1"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hidden="1"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hidden="1"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hidden="1"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hidden="1"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hidden="1"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hidden="1"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hidden="1"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t="s">
        <v>264</v>
      </c>
      <c r="AB88" s="9">
        <v>15</v>
      </c>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hidden="1"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t="s">
        <v>334</v>
      </c>
      <c r="AB89" s="9">
        <v>10</v>
      </c>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hidden="1"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v>5</v>
      </c>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hidden="1"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hidden="1"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hidden="1"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hidden="1"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hidden="1"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hidden="1"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hidden="1"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hidden="1"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hidden="1"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hidden="1"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hidden="1"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t="s">
        <v>265</v>
      </c>
      <c r="AD101" s="9">
        <v>15</v>
      </c>
      <c r="AE101" s="9" t="s">
        <v>266</v>
      </c>
      <c r="AF101" s="9"/>
      <c r="AG101" s="9" t="s">
        <v>267</v>
      </c>
      <c r="AH101" s="9"/>
      <c r="AI101" s="9" t="s">
        <v>268</v>
      </c>
      <c r="AJ101" s="9"/>
      <c r="AK101" s="9" t="s">
        <v>281</v>
      </c>
      <c r="AL101" s="9"/>
      <c r="AM101" s="9" t="s">
        <v>270</v>
      </c>
      <c r="AN101" s="9"/>
      <c r="AO101" s="9"/>
      <c r="AP101" s="9"/>
      <c r="AQ101" s="9" t="s">
        <v>333</v>
      </c>
      <c r="AR101" s="9"/>
      <c r="AS101" s="9"/>
      <c r="AT101" s="9" t="s">
        <v>272</v>
      </c>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hidden="1"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t="s">
        <v>335</v>
      </c>
      <c r="AD102" s="9">
        <v>0</v>
      </c>
      <c r="AE102" s="9" t="s">
        <v>336</v>
      </c>
      <c r="AF102" s="9"/>
      <c r="AG102" s="9" t="s">
        <v>337</v>
      </c>
      <c r="AH102" s="9"/>
      <c r="AI102" s="9" t="s">
        <v>338</v>
      </c>
      <c r="AJ102" s="9"/>
      <c r="AK102" s="9" t="s">
        <v>269</v>
      </c>
      <c r="AL102" s="9"/>
      <c r="AM102" s="9" t="s">
        <v>339</v>
      </c>
      <c r="AN102" s="9"/>
      <c r="AO102" s="9"/>
      <c r="AP102" s="9"/>
      <c r="AQ102" s="9" t="s">
        <v>271</v>
      </c>
      <c r="AR102" s="9"/>
      <c r="AS102" s="9"/>
      <c r="AT102" s="9" t="s">
        <v>340</v>
      </c>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hidden="1"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t="s">
        <v>341</v>
      </c>
      <c r="AH103" s="9"/>
      <c r="AI103" s="9"/>
      <c r="AJ103" s="9"/>
      <c r="AK103" s="9"/>
      <c r="AL103" s="9"/>
      <c r="AM103" s="9" t="s">
        <v>342</v>
      </c>
      <c r="AN103" s="9"/>
      <c r="AO103" s="9"/>
      <c r="AP103" s="9"/>
      <c r="AQ103" s="9" t="s">
        <v>343</v>
      </c>
      <c r="AR103" s="9"/>
      <c r="AS103" s="9"/>
      <c r="AT103" s="9" t="s">
        <v>299</v>
      </c>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hidden="1"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hidden="1"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hidden="1"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146">
    <mergeCell ref="BL10:BL15"/>
    <mergeCell ref="BT10:BT15"/>
    <mergeCell ref="BU10:BU15"/>
    <mergeCell ref="BV10:BV15"/>
    <mergeCell ref="BW10:BW15"/>
    <mergeCell ref="BS8:BS9"/>
    <mergeCell ref="BT8:BT9"/>
    <mergeCell ref="BK10:BK15"/>
    <mergeCell ref="AS10:AS15"/>
    <mergeCell ref="AT10:AT15"/>
    <mergeCell ref="AU10:AU15"/>
    <mergeCell ref="AV10:AV15"/>
    <mergeCell ref="AW10:AW15"/>
    <mergeCell ref="AX10:AX15"/>
    <mergeCell ref="AY10:AY15"/>
    <mergeCell ref="BA10:BA15"/>
    <mergeCell ref="BB10:BB12"/>
    <mergeCell ref="BO8:BO9"/>
    <mergeCell ref="BP8:BP9"/>
    <mergeCell ref="BQ8:BQ9"/>
    <mergeCell ref="BR8:BR9"/>
    <mergeCell ref="BY10:BY15"/>
    <mergeCell ref="BZ10:BZ15"/>
    <mergeCell ref="CA10:CA15"/>
    <mergeCell ref="BM10:BM15"/>
    <mergeCell ref="BN10:BN15"/>
    <mergeCell ref="BO10:BO15"/>
    <mergeCell ref="BP10:BP15"/>
    <mergeCell ref="BQ10:BQ15"/>
    <mergeCell ref="BR10:BR15"/>
    <mergeCell ref="BS10:BS15"/>
    <mergeCell ref="BX10:BX15"/>
    <mergeCell ref="BY5:CA6"/>
    <mergeCell ref="BU8:BU9"/>
    <mergeCell ref="BV8:BV9"/>
    <mergeCell ref="BW8:BW9"/>
    <mergeCell ref="BY8:BY9"/>
    <mergeCell ref="BZ8:BZ9"/>
    <mergeCell ref="CA8:CA9"/>
    <mergeCell ref="BX8:BX9"/>
    <mergeCell ref="BU5:BX6"/>
    <mergeCell ref="BN8:BN9"/>
    <mergeCell ref="K8:K9"/>
    <mergeCell ref="L8:L9"/>
    <mergeCell ref="M8:M9"/>
    <mergeCell ref="N8:N9"/>
    <mergeCell ref="O8:O9"/>
    <mergeCell ref="P8:P9"/>
    <mergeCell ref="BG5:BK6"/>
    <mergeCell ref="BL5:BQ6"/>
    <mergeCell ref="BF8:BF9"/>
    <mergeCell ref="J6:K7"/>
    <mergeCell ref="S5:S7"/>
    <mergeCell ref="T6:Z6"/>
    <mergeCell ref="S8:S9"/>
    <mergeCell ref="D5:M5"/>
    <mergeCell ref="T5:AS5"/>
    <mergeCell ref="BL8:BL9"/>
    <mergeCell ref="BM8:BM9"/>
    <mergeCell ref="J8:J9"/>
    <mergeCell ref="BD8:BD9"/>
    <mergeCell ref="BR5:BT6"/>
    <mergeCell ref="M6:M7"/>
    <mergeCell ref="AA6:AP6"/>
    <mergeCell ref="BB8:BB9"/>
    <mergeCell ref="BC8:BC9"/>
    <mergeCell ref="BH16:BH18"/>
    <mergeCell ref="BI16:BI18"/>
    <mergeCell ref="BJ16:BJ18"/>
    <mergeCell ref="S10:S15"/>
    <mergeCell ref="S16:S18"/>
    <mergeCell ref="BC10:BC12"/>
    <mergeCell ref="BD10:BD12"/>
    <mergeCell ref="BE10:BE12"/>
    <mergeCell ref="BF10:BF12"/>
    <mergeCell ref="BG10:BG15"/>
    <mergeCell ref="BH10:BH15"/>
    <mergeCell ref="BI10:BI15"/>
    <mergeCell ref="BJ10:BJ15"/>
    <mergeCell ref="AX8:AX9"/>
    <mergeCell ref="AY8:AY9"/>
    <mergeCell ref="Q10:Q12"/>
    <mergeCell ref="R10:R12"/>
    <mergeCell ref="BE8:BE9"/>
    <mergeCell ref="Q8:Q9"/>
    <mergeCell ref="R8:R9"/>
    <mergeCell ref="AU8:AU9"/>
    <mergeCell ref="A8:A9"/>
    <mergeCell ref="B8:B9"/>
    <mergeCell ref="C8:C9"/>
    <mergeCell ref="E8:E9"/>
    <mergeCell ref="G8:G9"/>
    <mergeCell ref="H8:H9"/>
    <mergeCell ref="I8:I9"/>
    <mergeCell ref="AT8:AT9"/>
    <mergeCell ref="AS16:AS18"/>
    <mergeCell ref="AZ8:AZ9"/>
    <mergeCell ref="BA8:BA9"/>
    <mergeCell ref="AT5:BA6"/>
    <mergeCell ref="AQ6:AQ7"/>
    <mergeCell ref="AR6:AR7"/>
    <mergeCell ref="AS6:AS7"/>
    <mergeCell ref="AU7:AV7"/>
    <mergeCell ref="AX7:AY7"/>
    <mergeCell ref="AS8:AS9"/>
    <mergeCell ref="AV8:AV9"/>
    <mergeCell ref="AW8:AW9"/>
    <mergeCell ref="J10:J15"/>
    <mergeCell ref="K10:K15"/>
    <mergeCell ref="L10:L12"/>
    <mergeCell ref="M10:M15"/>
    <mergeCell ref="N10:N12"/>
    <mergeCell ref="O10:O12"/>
    <mergeCell ref="P10:P12"/>
    <mergeCell ref="B16:B18"/>
    <mergeCell ref="A10:A15"/>
    <mergeCell ref="C10:C15"/>
    <mergeCell ref="G10:G15"/>
    <mergeCell ref="H10:H15"/>
    <mergeCell ref="I10:I15"/>
    <mergeCell ref="F12:F15"/>
    <mergeCell ref="A16:A17"/>
    <mergeCell ref="C16:C18"/>
    <mergeCell ref="E16:E18"/>
    <mergeCell ref="G16:G18"/>
    <mergeCell ref="H16:H18"/>
    <mergeCell ref="I16:I18"/>
    <mergeCell ref="J16:J18"/>
    <mergeCell ref="K16:K18"/>
    <mergeCell ref="L16:L18"/>
    <mergeCell ref="M16:M18"/>
    <mergeCell ref="A1:A3"/>
    <mergeCell ref="B1:H1"/>
    <mergeCell ref="B2:H2"/>
    <mergeCell ref="B3:H3"/>
    <mergeCell ref="A5:A7"/>
    <mergeCell ref="B5:B7"/>
    <mergeCell ref="C5:C7"/>
    <mergeCell ref="E10:E15"/>
    <mergeCell ref="D13:D15"/>
    <mergeCell ref="B10:B15"/>
    <mergeCell ref="F6:F7"/>
    <mergeCell ref="G6:G7"/>
    <mergeCell ref="D6:D7"/>
    <mergeCell ref="E6:E7"/>
    <mergeCell ref="H6:I7"/>
  </mergeCells>
  <conditionalFormatting sqref="I8 I10">
    <cfRule type="cellIs" dxfId="3036" priority="1" operator="equal">
      <formula>"RARA VEZ"</formula>
    </cfRule>
  </conditionalFormatting>
  <conditionalFormatting sqref="I8 I10">
    <cfRule type="cellIs" dxfId="3035" priority="2" operator="equal">
      <formula>"IMPROBABLE"</formula>
    </cfRule>
  </conditionalFormatting>
  <conditionalFormatting sqref="I8 I10">
    <cfRule type="cellIs" dxfId="3034" priority="3" operator="equal">
      <formula>"POSIBLE"</formula>
    </cfRule>
  </conditionalFormatting>
  <conditionalFormatting sqref="I8 I10">
    <cfRule type="cellIs" dxfId="3033" priority="4" operator="equal">
      <formula>"PROBABLE"</formula>
    </cfRule>
  </conditionalFormatting>
  <conditionalFormatting sqref="I8 I10">
    <cfRule type="cellIs" dxfId="3032" priority="5" operator="equal">
      <formula>"CASI SEGURO"</formula>
    </cfRule>
  </conditionalFormatting>
  <conditionalFormatting sqref="K8:L8 K10">
    <cfRule type="containsText" dxfId="3031" priority="6" stopIfTrue="1" operator="containsText" text="ALTA">
      <formula>NOT(ISERROR(SEARCH(("ALTA"),(K8))))</formula>
    </cfRule>
  </conditionalFormatting>
  <conditionalFormatting sqref="K8:L8 K10">
    <cfRule type="containsText" dxfId="3030" priority="7" stopIfTrue="1" operator="containsText" text="MEDIA">
      <formula>NOT(ISERROR(SEARCH(("MEDIA"),(K8))))</formula>
    </cfRule>
  </conditionalFormatting>
  <conditionalFormatting sqref="K8:L8 K10">
    <cfRule type="containsText" dxfId="3029" priority="8" stopIfTrue="1" operator="containsText" text="BAJA">
      <formula>NOT(ISERROR(SEARCH(("BAJA"),(K8))))</formula>
    </cfRule>
  </conditionalFormatting>
  <conditionalFormatting sqref="K8:L8 K10">
    <cfRule type="containsText" dxfId="3028" priority="9" stopIfTrue="1" operator="containsText" text="ALTO">
      <formula>NOT(ISERROR(SEARCH(("ALTO"),(K8))))</formula>
    </cfRule>
  </conditionalFormatting>
  <conditionalFormatting sqref="K8:L8 K10">
    <cfRule type="containsText" dxfId="3027" priority="10" stopIfTrue="1" operator="containsText" text="ALTO">
      <formula>NOT(ISERROR(SEARCH(("ALTO"),(K8))))</formula>
    </cfRule>
  </conditionalFormatting>
  <conditionalFormatting sqref="K8:L8 K10">
    <cfRule type="containsText" dxfId="3026" priority="11" stopIfTrue="1" operator="containsText" text="MEDIO">
      <formula>NOT(ISERROR(SEARCH(("MEDIO"),(K8))))</formula>
    </cfRule>
  </conditionalFormatting>
  <conditionalFormatting sqref="K8:L8 K10">
    <cfRule type="containsText" dxfId="3025" priority="12" stopIfTrue="1" operator="containsText" text="MEDIO">
      <formula>NOT(ISERROR(SEARCH(("MEDIO"),(K8))))</formula>
    </cfRule>
  </conditionalFormatting>
  <conditionalFormatting sqref="K8:L8 K10">
    <cfRule type="containsText" dxfId="3024" priority="13" stopIfTrue="1" operator="containsText" text="BAJO">
      <formula>NOT(ISERROR(SEARCH(("BAJO"),(K8))))</formula>
    </cfRule>
  </conditionalFormatting>
  <conditionalFormatting sqref="K8:L8 K10">
    <cfRule type="cellIs" dxfId="3023" priority="14" operator="equal">
      <formula>"INSIGNIFICANTE"</formula>
    </cfRule>
  </conditionalFormatting>
  <conditionalFormatting sqref="K8:L8 K10">
    <cfRule type="cellIs" dxfId="3022" priority="15" operator="equal">
      <formula>"MENOR"</formula>
    </cfRule>
  </conditionalFormatting>
  <conditionalFormatting sqref="K8:L8 K10">
    <cfRule type="cellIs" dxfId="3021" priority="16" operator="equal">
      <formula>"MODERADO"</formula>
    </cfRule>
  </conditionalFormatting>
  <conditionalFormatting sqref="K8:L8 K10">
    <cfRule type="cellIs" dxfId="3020" priority="17" operator="equal">
      <formula>"MAYOR"</formula>
    </cfRule>
  </conditionalFormatting>
  <conditionalFormatting sqref="K8:L8 K10">
    <cfRule type="cellIs" dxfId="3019" priority="18" operator="equal">
      <formula>"CATASTRÓFICO"</formula>
    </cfRule>
  </conditionalFormatting>
  <conditionalFormatting sqref="M8 M10">
    <cfRule type="cellIs" dxfId="3018" priority="19" operator="equal">
      <formula>"EXTREMA 5:5"</formula>
    </cfRule>
  </conditionalFormatting>
  <conditionalFormatting sqref="M8 M10">
    <cfRule type="cellIs" dxfId="3017" priority="20" operator="equal">
      <formula>"EXTREMA 4:5"</formula>
    </cfRule>
  </conditionalFormatting>
  <conditionalFormatting sqref="M8 M10">
    <cfRule type="cellIs" dxfId="3016" priority="21" operator="equal">
      <formula>"EXTREMA 3:5"</formula>
    </cfRule>
  </conditionalFormatting>
  <conditionalFormatting sqref="M8 M10">
    <cfRule type="cellIs" dxfId="3015" priority="22" operator="equal">
      <formula>"EXTREMA 2:5"</formula>
    </cfRule>
  </conditionalFormatting>
  <conditionalFormatting sqref="M8 M10">
    <cfRule type="cellIs" dxfId="3014" priority="23" operator="equal">
      <formula>"EXTREMA 5:4"</formula>
    </cfRule>
  </conditionalFormatting>
  <conditionalFormatting sqref="M8 M10">
    <cfRule type="cellIs" dxfId="3013" priority="24" operator="equal">
      <formula>"EXTREMA 4:4"</formula>
    </cfRule>
  </conditionalFormatting>
  <conditionalFormatting sqref="M8 M10">
    <cfRule type="cellIs" dxfId="3012" priority="25" operator="equal">
      <formula>"EXTREMA 3:4"</formula>
    </cfRule>
  </conditionalFormatting>
  <conditionalFormatting sqref="M8 M10">
    <cfRule type="cellIs" dxfId="3011" priority="26" operator="equal">
      <formula>"EXTREMA 5:3"</formula>
    </cfRule>
  </conditionalFormatting>
  <conditionalFormatting sqref="M8 M10">
    <cfRule type="cellIs" dxfId="3010" priority="27" operator="equal">
      <formula>"ALTA 1:5"</formula>
    </cfRule>
  </conditionalFormatting>
  <conditionalFormatting sqref="M8 M10">
    <cfRule type="cellIs" dxfId="3009" priority="28" operator="equal">
      <formula>"ALTA 2:4"</formula>
    </cfRule>
  </conditionalFormatting>
  <conditionalFormatting sqref="M8 M10">
    <cfRule type="cellIs" dxfId="3008" priority="29" operator="equal">
      <formula>"ALTA 1:4"</formula>
    </cfRule>
  </conditionalFormatting>
  <conditionalFormatting sqref="M8 M10">
    <cfRule type="cellIs" dxfId="3007" priority="30" operator="equal">
      <formula>"ALTA 4:3"</formula>
    </cfRule>
  </conditionalFormatting>
  <conditionalFormatting sqref="M8 M10">
    <cfRule type="cellIs" dxfId="3006" priority="31" operator="equal">
      <formula>"ALTA 3:3"</formula>
    </cfRule>
  </conditionalFormatting>
  <conditionalFormatting sqref="M8 M10">
    <cfRule type="cellIs" dxfId="3005" priority="32" operator="equal">
      <formula>"ALTA 5:2"</formula>
    </cfRule>
  </conditionalFormatting>
  <conditionalFormatting sqref="M8 M10">
    <cfRule type="cellIs" dxfId="3004" priority="33" operator="equal">
      <formula>"ALTA 4:2"</formula>
    </cfRule>
  </conditionalFormatting>
  <conditionalFormatting sqref="M8 M10">
    <cfRule type="cellIs" dxfId="3003" priority="34" operator="equal">
      <formula>"ALTA 5:1"</formula>
    </cfRule>
  </conditionalFormatting>
  <conditionalFormatting sqref="M8 M10">
    <cfRule type="cellIs" dxfId="3002" priority="35" operator="equal">
      <formula>"MODERADA 2:3"</formula>
    </cfRule>
  </conditionalFormatting>
  <conditionalFormatting sqref="M8 M10">
    <cfRule type="cellIs" dxfId="3001" priority="36" operator="equal">
      <formula>"MODERADA 1:3"</formula>
    </cfRule>
  </conditionalFormatting>
  <conditionalFormatting sqref="M8 M10">
    <cfRule type="cellIs" dxfId="3000" priority="37" operator="equal">
      <formula>"MODERADA 3:2"</formula>
    </cfRule>
  </conditionalFormatting>
  <conditionalFormatting sqref="M8 M10">
    <cfRule type="cellIs" dxfId="2999" priority="38" operator="equal">
      <formula>"MODERADA 4:1"</formula>
    </cfRule>
  </conditionalFormatting>
  <conditionalFormatting sqref="M8 M10">
    <cfRule type="cellIs" dxfId="2998" priority="39" operator="equal">
      <formula>"BAJA 2:2"</formula>
    </cfRule>
  </conditionalFormatting>
  <conditionalFormatting sqref="M8 M10">
    <cfRule type="cellIs" dxfId="2997" priority="40" operator="equal">
      <formula>"BAJA 1:2"</formula>
    </cfRule>
  </conditionalFormatting>
  <conditionalFormatting sqref="M8 M10">
    <cfRule type="cellIs" dxfId="2996" priority="41" operator="equal">
      <formula>"BAJA 3:1"</formula>
    </cfRule>
  </conditionalFormatting>
  <conditionalFormatting sqref="M8 M10">
    <cfRule type="cellIs" dxfId="2995" priority="42" operator="equal">
      <formula>"BAJA 2:1"</formula>
    </cfRule>
  </conditionalFormatting>
  <conditionalFormatting sqref="M8 M10">
    <cfRule type="cellIs" dxfId="2994" priority="43" operator="equal">
      <formula>"BAJA 1:1"</formula>
    </cfRule>
  </conditionalFormatting>
  <conditionalFormatting sqref="AV8 AV10">
    <cfRule type="cellIs" dxfId="2993" priority="44" operator="equal">
      <formula>"RARA VEZ"</formula>
    </cfRule>
  </conditionalFormatting>
  <conditionalFormatting sqref="AV8 AV10">
    <cfRule type="cellIs" dxfId="2992" priority="45" operator="equal">
      <formula>"IMPROBABLE"</formula>
    </cfRule>
  </conditionalFormatting>
  <conditionalFormatting sqref="AV8 AV10">
    <cfRule type="cellIs" dxfId="2991" priority="46" operator="equal">
      <formula>"POSIBLE"</formula>
    </cfRule>
  </conditionalFormatting>
  <conditionalFormatting sqref="AV8 AV10">
    <cfRule type="cellIs" dxfId="2990" priority="47" operator="equal">
      <formula>"PROBABLE"</formula>
    </cfRule>
  </conditionalFormatting>
  <conditionalFormatting sqref="AV8 AV10">
    <cfRule type="cellIs" dxfId="2989" priority="48" operator="equal">
      <formula>"CASI SEGURO"</formula>
    </cfRule>
  </conditionalFormatting>
  <conditionalFormatting sqref="AY8 AY10">
    <cfRule type="containsText" dxfId="2988" priority="49" stopIfTrue="1" operator="containsText" text="ALTA">
      <formula>NOT(ISERROR(SEARCH(("ALTA"),(AY8))))</formula>
    </cfRule>
  </conditionalFormatting>
  <conditionalFormatting sqref="AY8 AY10">
    <cfRule type="containsText" dxfId="2987" priority="50" stopIfTrue="1" operator="containsText" text="MEDIA">
      <formula>NOT(ISERROR(SEARCH(("MEDIA"),(AY8))))</formula>
    </cfRule>
  </conditionalFormatting>
  <conditionalFormatting sqref="AY8 AY10">
    <cfRule type="containsText" dxfId="2986" priority="51" stopIfTrue="1" operator="containsText" text="BAJA">
      <formula>NOT(ISERROR(SEARCH(("BAJA"),(AY8))))</formula>
    </cfRule>
  </conditionalFormatting>
  <conditionalFormatting sqref="AY8 AY10">
    <cfRule type="containsText" dxfId="2985" priority="52" stopIfTrue="1" operator="containsText" text="ALTO">
      <formula>NOT(ISERROR(SEARCH(("ALTO"),(AY8))))</formula>
    </cfRule>
  </conditionalFormatting>
  <conditionalFormatting sqref="AY8 AY10">
    <cfRule type="containsText" dxfId="2984" priority="53" stopIfTrue="1" operator="containsText" text="ALTO">
      <formula>NOT(ISERROR(SEARCH(("ALTO"),(AY8))))</formula>
    </cfRule>
  </conditionalFormatting>
  <conditionalFormatting sqref="AY8 AY10">
    <cfRule type="containsText" dxfId="2983" priority="54" stopIfTrue="1" operator="containsText" text="MEDIO">
      <formula>NOT(ISERROR(SEARCH(("MEDIO"),(AY8))))</formula>
    </cfRule>
  </conditionalFormatting>
  <conditionalFormatting sqref="AY8 AY10">
    <cfRule type="containsText" dxfId="2982" priority="55" stopIfTrue="1" operator="containsText" text="MEDIO">
      <formula>NOT(ISERROR(SEARCH(("MEDIO"),(AY8))))</formula>
    </cfRule>
  </conditionalFormatting>
  <conditionalFormatting sqref="AY8 AY10">
    <cfRule type="containsText" dxfId="2981" priority="56" stopIfTrue="1" operator="containsText" text="BAJO">
      <formula>NOT(ISERROR(SEARCH(("BAJO"),(AY8))))</formula>
    </cfRule>
  </conditionalFormatting>
  <conditionalFormatting sqref="AY8 AY10">
    <cfRule type="cellIs" dxfId="2980" priority="57" operator="equal">
      <formula>"INSIGNIFICANTE"</formula>
    </cfRule>
  </conditionalFormatting>
  <conditionalFormatting sqref="AY8 AY10">
    <cfRule type="cellIs" dxfId="2979" priority="58" operator="equal">
      <formula>"MENOR"</formula>
    </cfRule>
  </conditionalFormatting>
  <conditionalFormatting sqref="AY8 AY10">
    <cfRule type="cellIs" dxfId="2978" priority="59" operator="equal">
      <formula>"MODERADO"</formula>
    </cfRule>
  </conditionalFormatting>
  <conditionalFormatting sqref="AY8 AY10">
    <cfRule type="cellIs" dxfId="2977" priority="60" operator="equal">
      <formula>"MAYOR"</formula>
    </cfRule>
  </conditionalFormatting>
  <conditionalFormatting sqref="AY8 AY10">
    <cfRule type="cellIs" dxfId="2976" priority="61" operator="equal">
      <formula>"CATASTRÓFICO"</formula>
    </cfRule>
  </conditionalFormatting>
  <conditionalFormatting sqref="BA8 BA10">
    <cfRule type="cellIs" dxfId="2975" priority="62" operator="equal">
      <formula>"EXTREMA 5:5"</formula>
    </cfRule>
  </conditionalFormatting>
  <conditionalFormatting sqref="BA8 BA10">
    <cfRule type="cellIs" dxfId="2974" priority="63" operator="equal">
      <formula>"EXTREMA 4:5"</formula>
    </cfRule>
  </conditionalFormatting>
  <conditionalFormatting sqref="BA8 BA10">
    <cfRule type="cellIs" dxfId="2973" priority="64" operator="equal">
      <formula>"EXTREMA 3:5"</formula>
    </cfRule>
  </conditionalFormatting>
  <conditionalFormatting sqref="BA8 BA10">
    <cfRule type="cellIs" dxfId="2972" priority="65" operator="equal">
      <formula>"EXTREMA 2:5"</formula>
    </cfRule>
  </conditionalFormatting>
  <conditionalFormatting sqref="BA8 BA10">
    <cfRule type="cellIs" dxfId="2971" priority="66" operator="equal">
      <formula>"EXTREMA 5:4"</formula>
    </cfRule>
  </conditionalFormatting>
  <conditionalFormatting sqref="BA8 BA10">
    <cfRule type="cellIs" dxfId="2970" priority="67" operator="equal">
      <formula>"EXTREMA 4:4"</formula>
    </cfRule>
  </conditionalFormatting>
  <conditionalFormatting sqref="BA8 BA10">
    <cfRule type="cellIs" dxfId="2969" priority="68" operator="equal">
      <formula>"EXTREMA 3:4"</formula>
    </cfRule>
  </conditionalFormatting>
  <conditionalFormatting sqref="BA8 BA10">
    <cfRule type="cellIs" dxfId="2968" priority="69" operator="equal">
      <formula>"EXTREMA 5:3"</formula>
    </cfRule>
  </conditionalFormatting>
  <conditionalFormatting sqref="BA8 BA10">
    <cfRule type="cellIs" dxfId="2967" priority="70" operator="equal">
      <formula>"ALTA 1:5"</formula>
    </cfRule>
  </conditionalFormatting>
  <conditionalFormatting sqref="BA8 BA10">
    <cfRule type="cellIs" dxfId="2966" priority="71" operator="equal">
      <formula>"ALTA 2:4"</formula>
    </cfRule>
  </conditionalFormatting>
  <conditionalFormatting sqref="BA8 BA10">
    <cfRule type="cellIs" dxfId="2965" priority="72" operator="equal">
      <formula>"ALTA 1:4"</formula>
    </cfRule>
  </conditionalFormatting>
  <conditionalFormatting sqref="BA8 BA10">
    <cfRule type="cellIs" dxfId="2964" priority="73" operator="equal">
      <formula>"ALTA 4:3"</formula>
    </cfRule>
  </conditionalFormatting>
  <conditionalFormatting sqref="BA8 BA10">
    <cfRule type="cellIs" dxfId="2963" priority="74" operator="equal">
      <formula>"ALTA 3:3"</formula>
    </cfRule>
  </conditionalFormatting>
  <conditionalFormatting sqref="BA8 BA10">
    <cfRule type="cellIs" dxfId="2962" priority="75" operator="equal">
      <formula>"ALTA 5:2"</formula>
    </cfRule>
  </conditionalFormatting>
  <conditionalFormatting sqref="BA8 BA10">
    <cfRule type="cellIs" dxfId="2961" priority="76" operator="equal">
      <formula>"ALTA 4:2"</formula>
    </cfRule>
  </conditionalFormatting>
  <conditionalFormatting sqref="BA8 BA10">
    <cfRule type="cellIs" dxfId="2960" priority="77" operator="equal">
      <formula>"ALTA 5:1"</formula>
    </cfRule>
  </conditionalFormatting>
  <conditionalFormatting sqref="BA8 BA10">
    <cfRule type="cellIs" dxfId="2959" priority="78" operator="equal">
      <formula>"MODERADA 2:3"</formula>
    </cfRule>
  </conditionalFormatting>
  <conditionalFormatting sqref="BA8 BA10">
    <cfRule type="cellIs" dxfId="2958" priority="79" operator="equal">
      <formula>"MODERADA 1:3"</formula>
    </cfRule>
  </conditionalFormatting>
  <conditionalFormatting sqref="BA8 BA10">
    <cfRule type="cellIs" dxfId="2957" priority="80" operator="equal">
      <formula>"MODERADA 3:2"</formula>
    </cfRule>
  </conditionalFormatting>
  <conditionalFormatting sqref="BA8 BA10">
    <cfRule type="cellIs" dxfId="2956" priority="81" operator="equal">
      <formula>"MODERADA 4:1"</formula>
    </cfRule>
  </conditionalFormatting>
  <conditionalFormatting sqref="BA8 BA10">
    <cfRule type="cellIs" dxfId="2955" priority="82" operator="equal">
      <formula>"BAJA 2:2"</formula>
    </cfRule>
  </conditionalFormatting>
  <conditionalFormatting sqref="BA8 BA10">
    <cfRule type="cellIs" dxfId="2954" priority="83" operator="equal">
      <formula>"BAJA 1:2"</formula>
    </cfRule>
  </conditionalFormatting>
  <conditionalFormatting sqref="BA8 BA10">
    <cfRule type="cellIs" dxfId="2953" priority="84" operator="equal">
      <formula>"BAJA 3:1"</formula>
    </cfRule>
  </conditionalFormatting>
  <conditionalFormatting sqref="BA8 BA10">
    <cfRule type="cellIs" dxfId="2952" priority="85" operator="equal">
      <formula>"BAJA 2:1"</formula>
    </cfRule>
  </conditionalFormatting>
  <conditionalFormatting sqref="BA8 BA10">
    <cfRule type="cellIs" dxfId="2951" priority="86" operator="equal">
      <formula>"BAJA 1:1"</formula>
    </cfRule>
  </conditionalFormatting>
  <conditionalFormatting sqref="AZ8 AZ10:AZ12">
    <cfRule type="containsText" dxfId="2950" priority="87" stopIfTrue="1" operator="containsText" text="ALTA">
      <formula>NOT(ISERROR(SEARCH(("ALTA"),(AZ8))))</formula>
    </cfRule>
  </conditionalFormatting>
  <conditionalFormatting sqref="AZ8 AZ10:AZ12">
    <cfRule type="containsText" dxfId="2949" priority="88" stopIfTrue="1" operator="containsText" text="MEDIA">
      <formula>NOT(ISERROR(SEARCH(("MEDIA"),(AZ8))))</formula>
    </cfRule>
  </conditionalFormatting>
  <conditionalFormatting sqref="AZ8 AZ10:AZ12">
    <cfRule type="containsText" dxfId="2948" priority="89" stopIfTrue="1" operator="containsText" text="BAJA">
      <formula>NOT(ISERROR(SEARCH(("BAJA"),(AZ8))))</formula>
    </cfRule>
  </conditionalFormatting>
  <conditionalFormatting sqref="AZ8 AZ10:AZ12">
    <cfRule type="containsText" dxfId="2947" priority="90" stopIfTrue="1" operator="containsText" text="ALTO">
      <formula>NOT(ISERROR(SEARCH(("ALTO"),(AZ8))))</formula>
    </cfRule>
  </conditionalFormatting>
  <conditionalFormatting sqref="AZ8 AZ10:AZ12">
    <cfRule type="containsText" dxfId="2946" priority="91" stopIfTrue="1" operator="containsText" text="ALTO">
      <formula>NOT(ISERROR(SEARCH(("ALTO"),(AZ8))))</formula>
    </cfRule>
  </conditionalFormatting>
  <conditionalFormatting sqref="AZ8 AZ10:AZ12">
    <cfRule type="containsText" dxfId="2945" priority="92" stopIfTrue="1" operator="containsText" text="MEDIO">
      <formula>NOT(ISERROR(SEARCH(("MEDIO"),(AZ8))))</formula>
    </cfRule>
  </conditionalFormatting>
  <conditionalFormatting sqref="AZ8 AZ10:AZ12">
    <cfRule type="containsText" dxfId="2944" priority="93" stopIfTrue="1" operator="containsText" text="MEDIO">
      <formula>NOT(ISERROR(SEARCH(("MEDIO"),(AZ8))))</formula>
    </cfRule>
  </conditionalFormatting>
  <conditionalFormatting sqref="AZ8 AZ10:AZ12">
    <cfRule type="containsText" dxfId="2943" priority="94" stopIfTrue="1" operator="containsText" text="BAJO">
      <formula>NOT(ISERROR(SEARCH(("BAJO"),(AZ8))))</formula>
    </cfRule>
  </conditionalFormatting>
  <conditionalFormatting sqref="AZ8 AZ10:AZ12">
    <cfRule type="cellIs" dxfId="2942" priority="95" operator="equal">
      <formula>"INSIGNIFICANTE"</formula>
    </cfRule>
  </conditionalFormatting>
  <conditionalFormatting sqref="AZ8 AZ10:AZ12">
    <cfRule type="cellIs" dxfId="2941" priority="96" operator="equal">
      <formula>"MENOR"</formula>
    </cfRule>
  </conditionalFormatting>
  <conditionalFormatting sqref="AZ8 AZ10:AZ12">
    <cfRule type="cellIs" dxfId="2940" priority="97" operator="equal">
      <formula>"MODERADO"</formula>
    </cfRule>
  </conditionalFormatting>
  <conditionalFormatting sqref="AZ8 AZ10:AZ12">
    <cfRule type="cellIs" dxfId="2939" priority="98" operator="equal">
      <formula>"MAYOR"</formula>
    </cfRule>
  </conditionalFormatting>
  <conditionalFormatting sqref="AZ8 AZ10:AZ12">
    <cfRule type="cellIs" dxfId="2938" priority="99" operator="equal">
      <formula>"CATASTRÓFICO"</formula>
    </cfRule>
  </conditionalFormatting>
  <conditionalFormatting sqref="I16">
    <cfRule type="cellIs" dxfId="2937" priority="100" operator="equal">
      <formula>"RARA VEZ"</formula>
    </cfRule>
  </conditionalFormatting>
  <conditionalFormatting sqref="I16">
    <cfRule type="cellIs" dxfId="2936" priority="101" operator="equal">
      <formula>"IMPROBABLE"</formula>
    </cfRule>
  </conditionalFormatting>
  <conditionalFormatting sqref="I16">
    <cfRule type="cellIs" dxfId="2935" priority="102" operator="equal">
      <formula>"POSIBLE"</formula>
    </cfRule>
  </conditionalFormatting>
  <conditionalFormatting sqref="I16">
    <cfRule type="cellIs" dxfId="2934" priority="103" operator="equal">
      <formula>"PROBABLE"</formula>
    </cfRule>
  </conditionalFormatting>
  <conditionalFormatting sqref="I16">
    <cfRule type="cellIs" dxfId="2933" priority="104" operator="equal">
      <formula>"CASI SEGURO"</formula>
    </cfRule>
  </conditionalFormatting>
  <conditionalFormatting sqref="K16">
    <cfRule type="containsText" dxfId="2932" priority="105" stopIfTrue="1" operator="containsText" text="ALTA">
      <formula>NOT(ISERROR(SEARCH(("ALTA"),(K16))))</formula>
    </cfRule>
  </conditionalFormatting>
  <conditionalFormatting sqref="K16">
    <cfRule type="containsText" dxfId="2931" priority="106" stopIfTrue="1" operator="containsText" text="MEDIA">
      <formula>NOT(ISERROR(SEARCH(("MEDIA"),(K16))))</formula>
    </cfRule>
  </conditionalFormatting>
  <conditionalFormatting sqref="K16">
    <cfRule type="containsText" dxfId="2930" priority="107" stopIfTrue="1" operator="containsText" text="BAJA">
      <formula>NOT(ISERROR(SEARCH(("BAJA"),(K16))))</formula>
    </cfRule>
  </conditionalFormatting>
  <conditionalFormatting sqref="K16">
    <cfRule type="containsText" dxfId="2929" priority="108" stopIfTrue="1" operator="containsText" text="ALTO">
      <formula>NOT(ISERROR(SEARCH(("ALTO"),(K16))))</formula>
    </cfRule>
  </conditionalFormatting>
  <conditionalFormatting sqref="K16">
    <cfRule type="containsText" dxfId="2928" priority="109" stopIfTrue="1" operator="containsText" text="ALTO">
      <formula>NOT(ISERROR(SEARCH(("ALTO"),(K16))))</formula>
    </cfRule>
  </conditionalFormatting>
  <conditionalFormatting sqref="K16">
    <cfRule type="containsText" dxfId="2927" priority="110" stopIfTrue="1" operator="containsText" text="MEDIO">
      <formula>NOT(ISERROR(SEARCH(("MEDIO"),(K16))))</formula>
    </cfRule>
  </conditionalFormatting>
  <conditionalFormatting sqref="K16">
    <cfRule type="containsText" dxfId="2926" priority="111" stopIfTrue="1" operator="containsText" text="MEDIO">
      <formula>NOT(ISERROR(SEARCH(("MEDIO"),(K16))))</formula>
    </cfRule>
  </conditionalFormatting>
  <conditionalFormatting sqref="K16">
    <cfRule type="containsText" dxfId="2925" priority="112" stopIfTrue="1" operator="containsText" text="BAJO">
      <formula>NOT(ISERROR(SEARCH(("BAJO"),(K16))))</formula>
    </cfRule>
  </conditionalFormatting>
  <conditionalFormatting sqref="K16">
    <cfRule type="cellIs" dxfId="2924" priority="113" operator="equal">
      <formula>"INSIGNIFICANTE"</formula>
    </cfRule>
  </conditionalFormatting>
  <conditionalFormatting sqref="K16">
    <cfRule type="cellIs" dxfId="2923" priority="114" operator="equal">
      <formula>"MENOR"</formula>
    </cfRule>
  </conditionalFormatting>
  <conditionalFormatting sqref="K16">
    <cfRule type="cellIs" dxfId="2922" priority="115" operator="equal">
      <formula>"MODERADO"</formula>
    </cfRule>
  </conditionalFormatting>
  <conditionalFormatting sqref="K16">
    <cfRule type="cellIs" dxfId="2921" priority="116" operator="equal">
      <formula>"MAYOR"</formula>
    </cfRule>
  </conditionalFormatting>
  <conditionalFormatting sqref="K16">
    <cfRule type="cellIs" dxfId="2920" priority="117" operator="equal">
      <formula>"CATASTRÓFICO"</formula>
    </cfRule>
  </conditionalFormatting>
  <conditionalFormatting sqref="M16">
    <cfRule type="cellIs" dxfId="2919" priority="118" operator="equal">
      <formula>"EXTREMA 5:5"</formula>
    </cfRule>
  </conditionalFormatting>
  <conditionalFormatting sqref="M16">
    <cfRule type="cellIs" dxfId="2918" priority="119" operator="equal">
      <formula>"EXTREMA 4:5"</formula>
    </cfRule>
  </conditionalFormatting>
  <conditionalFormatting sqref="M16">
    <cfRule type="cellIs" dxfId="2917" priority="120" operator="equal">
      <formula>"EXTREMA 3:5"</formula>
    </cfRule>
  </conditionalFormatting>
  <conditionalFormatting sqref="M16">
    <cfRule type="cellIs" dxfId="2916" priority="121" operator="equal">
      <formula>"EXTREMA 2:5"</formula>
    </cfRule>
  </conditionalFormatting>
  <conditionalFormatting sqref="M16">
    <cfRule type="cellIs" dxfId="2915" priority="122" operator="equal">
      <formula>"EXTREMA 5:4"</formula>
    </cfRule>
  </conditionalFormatting>
  <conditionalFormatting sqref="M16">
    <cfRule type="cellIs" dxfId="2914" priority="123" operator="equal">
      <formula>"EXTREMA 4:4"</formula>
    </cfRule>
  </conditionalFormatting>
  <conditionalFormatting sqref="M16">
    <cfRule type="cellIs" dxfId="2913" priority="124" operator="equal">
      <formula>"EXTREMA 3:4"</formula>
    </cfRule>
  </conditionalFormatting>
  <conditionalFormatting sqref="M16">
    <cfRule type="cellIs" dxfId="2912" priority="125" operator="equal">
      <formula>"EXTREMA 5:3"</formula>
    </cfRule>
  </conditionalFormatting>
  <conditionalFormatting sqref="M16">
    <cfRule type="cellIs" dxfId="2911" priority="126" operator="equal">
      <formula>"ALTA 1:5"</formula>
    </cfRule>
  </conditionalFormatting>
  <conditionalFormatting sqref="M16">
    <cfRule type="cellIs" dxfId="2910" priority="127" operator="equal">
      <formula>"ALTA 2:4"</formula>
    </cfRule>
  </conditionalFormatting>
  <conditionalFormatting sqref="M16">
    <cfRule type="cellIs" dxfId="2909" priority="128" operator="equal">
      <formula>"ALTA 1:4"</formula>
    </cfRule>
  </conditionalFormatting>
  <conditionalFormatting sqref="M16">
    <cfRule type="cellIs" dxfId="2908" priority="129" operator="equal">
      <formula>"ALTA 4:3"</formula>
    </cfRule>
  </conditionalFormatting>
  <conditionalFormatting sqref="M16">
    <cfRule type="cellIs" dxfId="2907" priority="130" operator="equal">
      <formula>"ALTA 3:3"</formula>
    </cfRule>
  </conditionalFormatting>
  <conditionalFormatting sqref="M16">
    <cfRule type="cellIs" dxfId="2906" priority="131" operator="equal">
      <formula>"ALTA 5:2"</formula>
    </cfRule>
  </conditionalFormatting>
  <conditionalFormatting sqref="M16">
    <cfRule type="cellIs" dxfId="2905" priority="132" operator="equal">
      <formula>"ALTA 4:2"</formula>
    </cfRule>
  </conditionalFormatting>
  <conditionalFormatting sqref="M16">
    <cfRule type="cellIs" dxfId="2904" priority="133" operator="equal">
      <formula>"ALTA 5:1"</formula>
    </cfRule>
  </conditionalFormatting>
  <conditionalFormatting sqref="M16">
    <cfRule type="cellIs" dxfId="2903" priority="134" operator="equal">
      <formula>"MODERADA 2:3"</formula>
    </cfRule>
  </conditionalFormatting>
  <conditionalFormatting sqref="M16">
    <cfRule type="cellIs" dxfId="2902" priority="135" operator="equal">
      <formula>"MODERADA 1:3"</formula>
    </cfRule>
  </conditionalFormatting>
  <conditionalFormatting sqref="M16">
    <cfRule type="cellIs" dxfId="2901" priority="136" operator="equal">
      <formula>"MODERADA 3:2"</formula>
    </cfRule>
  </conditionalFormatting>
  <conditionalFormatting sqref="M16">
    <cfRule type="cellIs" dxfId="2900" priority="137" operator="equal">
      <formula>"MODERADA 4:1"</formula>
    </cfRule>
  </conditionalFormatting>
  <conditionalFormatting sqref="M16">
    <cfRule type="cellIs" dxfId="2899" priority="138" operator="equal">
      <formula>"BAJA 2:2"</formula>
    </cfRule>
  </conditionalFormatting>
  <conditionalFormatting sqref="M16">
    <cfRule type="cellIs" dxfId="2898" priority="139" operator="equal">
      <formula>"BAJA 1:2"</formula>
    </cfRule>
  </conditionalFormatting>
  <conditionalFormatting sqref="M16">
    <cfRule type="cellIs" dxfId="2897" priority="140" operator="equal">
      <formula>"BAJA 3:1"</formula>
    </cfRule>
  </conditionalFormatting>
  <conditionalFormatting sqref="M16">
    <cfRule type="cellIs" dxfId="2896" priority="141" operator="equal">
      <formula>"BAJA 2:1"</formula>
    </cfRule>
  </conditionalFormatting>
  <conditionalFormatting sqref="M16">
    <cfRule type="cellIs" dxfId="2895" priority="142" operator="equal">
      <formula>"BAJA 1:1"</formula>
    </cfRule>
  </conditionalFormatting>
  <conditionalFormatting sqref="AV20">
    <cfRule type="cellIs" dxfId="2894" priority="143" operator="equal">
      <formula>"RARA VEZ"</formula>
    </cfRule>
  </conditionalFormatting>
  <conditionalFormatting sqref="AV20">
    <cfRule type="cellIs" dxfId="2893" priority="144" operator="equal">
      <formula>"IMPROBABLE"</formula>
    </cfRule>
  </conditionalFormatting>
  <conditionalFormatting sqref="AV20">
    <cfRule type="cellIs" dxfId="2892" priority="145" operator="equal">
      <formula>"POSIBLE"</formula>
    </cfRule>
  </conditionalFormatting>
  <conditionalFormatting sqref="AV20">
    <cfRule type="cellIs" dxfId="2891" priority="146" operator="equal">
      <formula>"PROBABLE"</formula>
    </cfRule>
  </conditionalFormatting>
  <conditionalFormatting sqref="AV20">
    <cfRule type="cellIs" dxfId="2890" priority="147" operator="equal">
      <formula>"CASI SEGURO"</formula>
    </cfRule>
  </conditionalFormatting>
  <conditionalFormatting sqref="AV16">
    <cfRule type="cellIs" dxfId="2889" priority="148" operator="equal">
      <formula>"RARA VEZ"</formula>
    </cfRule>
  </conditionalFormatting>
  <conditionalFormatting sqref="AV16">
    <cfRule type="cellIs" dxfId="2888" priority="149" operator="equal">
      <formula>"IMPROBABLE"</formula>
    </cfRule>
  </conditionalFormatting>
  <conditionalFormatting sqref="AV16">
    <cfRule type="cellIs" dxfId="2887" priority="150" operator="equal">
      <formula>"POSIBLE"</formula>
    </cfRule>
  </conditionalFormatting>
  <conditionalFormatting sqref="AV16">
    <cfRule type="cellIs" dxfId="2886" priority="151" operator="equal">
      <formula>"PROBABLE"</formula>
    </cfRule>
  </conditionalFormatting>
  <conditionalFormatting sqref="AV16">
    <cfRule type="cellIs" dxfId="2885" priority="152" operator="equal">
      <formula>"CASI SEGURO"</formula>
    </cfRule>
  </conditionalFormatting>
  <conditionalFormatting sqref="AV17">
    <cfRule type="cellIs" dxfId="2884" priority="153" operator="equal">
      <formula>"RARA VEZ"</formula>
    </cfRule>
  </conditionalFormatting>
  <conditionalFormatting sqref="AV17">
    <cfRule type="cellIs" dxfId="2883" priority="154" operator="equal">
      <formula>"IMPROBABLE"</formula>
    </cfRule>
  </conditionalFormatting>
  <conditionalFormatting sqref="AV17">
    <cfRule type="cellIs" dxfId="2882" priority="155" operator="equal">
      <formula>"POSIBLE"</formula>
    </cfRule>
  </conditionalFormatting>
  <conditionalFormatting sqref="AV17">
    <cfRule type="cellIs" dxfId="2881" priority="156" operator="equal">
      <formula>"PROBABLE"</formula>
    </cfRule>
  </conditionalFormatting>
  <conditionalFormatting sqref="AV17">
    <cfRule type="cellIs" dxfId="2880" priority="157" operator="equal">
      <formula>"CASI SEGURO"</formula>
    </cfRule>
  </conditionalFormatting>
  <conditionalFormatting sqref="AV18">
    <cfRule type="cellIs" dxfId="2879" priority="158" operator="equal">
      <formula>"RARA VEZ"</formula>
    </cfRule>
  </conditionalFormatting>
  <conditionalFormatting sqref="AV18">
    <cfRule type="cellIs" dxfId="2878" priority="159" operator="equal">
      <formula>"IMPROBABLE"</formula>
    </cfRule>
  </conditionalFormatting>
  <conditionalFormatting sqref="AV18">
    <cfRule type="cellIs" dxfId="2877" priority="160" operator="equal">
      <formula>"POSIBLE"</formula>
    </cfRule>
  </conditionalFormatting>
  <conditionalFormatting sqref="AV18">
    <cfRule type="cellIs" dxfId="2876" priority="161" operator="equal">
      <formula>"PROBABLE"</formula>
    </cfRule>
  </conditionalFormatting>
  <conditionalFormatting sqref="AV18">
    <cfRule type="cellIs" dxfId="2875" priority="162" operator="equal">
      <formula>"CASI SEGURO"</formula>
    </cfRule>
  </conditionalFormatting>
  <conditionalFormatting sqref="AY20">
    <cfRule type="containsText" dxfId="2874" priority="163" stopIfTrue="1" operator="containsText" text="ALTA">
      <formula>NOT(ISERROR(SEARCH(("ALTA"),(AY20))))</formula>
    </cfRule>
  </conditionalFormatting>
  <conditionalFormatting sqref="AY20">
    <cfRule type="containsText" dxfId="2873" priority="164" stopIfTrue="1" operator="containsText" text="MEDIA">
      <formula>NOT(ISERROR(SEARCH(("MEDIA"),(AY20))))</formula>
    </cfRule>
  </conditionalFormatting>
  <conditionalFormatting sqref="AY20">
    <cfRule type="containsText" dxfId="2872" priority="165" stopIfTrue="1" operator="containsText" text="BAJA">
      <formula>NOT(ISERROR(SEARCH(("BAJA"),(AY20))))</formula>
    </cfRule>
  </conditionalFormatting>
  <conditionalFormatting sqref="AY20">
    <cfRule type="containsText" dxfId="2871" priority="166" stopIfTrue="1" operator="containsText" text="ALTO">
      <formula>NOT(ISERROR(SEARCH(("ALTO"),(AY20))))</formula>
    </cfRule>
  </conditionalFormatting>
  <conditionalFormatting sqref="AY20">
    <cfRule type="containsText" dxfId="2870" priority="167" stopIfTrue="1" operator="containsText" text="ALTO">
      <formula>NOT(ISERROR(SEARCH(("ALTO"),(AY20))))</formula>
    </cfRule>
  </conditionalFormatting>
  <conditionalFormatting sqref="AY20">
    <cfRule type="containsText" dxfId="2869" priority="168" stopIfTrue="1" operator="containsText" text="MEDIO">
      <formula>NOT(ISERROR(SEARCH(("MEDIO"),(AY20))))</formula>
    </cfRule>
  </conditionalFormatting>
  <conditionalFormatting sqref="AY20">
    <cfRule type="containsText" dxfId="2868" priority="169" stopIfTrue="1" operator="containsText" text="MEDIO">
      <formula>NOT(ISERROR(SEARCH(("MEDIO"),(AY20))))</formula>
    </cfRule>
  </conditionalFormatting>
  <conditionalFormatting sqref="AY20">
    <cfRule type="containsText" dxfId="2867" priority="170" stopIfTrue="1" operator="containsText" text="BAJO">
      <formula>NOT(ISERROR(SEARCH(("BAJO"),(AY20))))</formula>
    </cfRule>
  </conditionalFormatting>
  <conditionalFormatting sqref="AY20">
    <cfRule type="cellIs" dxfId="2866" priority="171" operator="equal">
      <formula>"INSIGNIFICANTE"</formula>
    </cfRule>
  </conditionalFormatting>
  <conditionalFormatting sqref="AY20">
    <cfRule type="cellIs" dxfId="2865" priority="172" operator="equal">
      <formula>"MENOR"</formula>
    </cfRule>
  </conditionalFormatting>
  <conditionalFormatting sqref="AY20">
    <cfRule type="cellIs" dxfId="2864" priority="173" operator="equal">
      <formula>"MODERADO"</formula>
    </cfRule>
  </conditionalFormatting>
  <conditionalFormatting sqref="AY20">
    <cfRule type="cellIs" dxfId="2863" priority="174" operator="equal">
      <formula>"MAYOR"</formula>
    </cfRule>
  </conditionalFormatting>
  <conditionalFormatting sqref="AY20">
    <cfRule type="cellIs" dxfId="2862" priority="175" operator="equal">
      <formula>"CATASTRÓFICO"</formula>
    </cfRule>
  </conditionalFormatting>
  <conditionalFormatting sqref="AY16:AY18">
    <cfRule type="containsText" dxfId="2861" priority="176" stopIfTrue="1" operator="containsText" text="ALTA">
      <formula>NOT(ISERROR(SEARCH(("ALTA"),(AY16))))</formula>
    </cfRule>
  </conditionalFormatting>
  <conditionalFormatting sqref="AY16:AY18">
    <cfRule type="containsText" dxfId="2860" priority="177" stopIfTrue="1" operator="containsText" text="MEDIA">
      <formula>NOT(ISERROR(SEARCH(("MEDIA"),(AY16))))</formula>
    </cfRule>
  </conditionalFormatting>
  <conditionalFormatting sqref="AY16:AY18">
    <cfRule type="containsText" dxfId="2859" priority="178" stopIfTrue="1" operator="containsText" text="BAJA">
      <formula>NOT(ISERROR(SEARCH(("BAJA"),(AY16))))</formula>
    </cfRule>
  </conditionalFormatting>
  <conditionalFormatting sqref="AY16:AY18">
    <cfRule type="containsText" dxfId="2858" priority="179" stopIfTrue="1" operator="containsText" text="ALTO">
      <formula>NOT(ISERROR(SEARCH(("ALTO"),(AY16))))</formula>
    </cfRule>
  </conditionalFormatting>
  <conditionalFormatting sqref="AY16:AY18">
    <cfRule type="containsText" dxfId="2857" priority="180" stopIfTrue="1" operator="containsText" text="ALTO">
      <formula>NOT(ISERROR(SEARCH(("ALTO"),(AY16))))</formula>
    </cfRule>
  </conditionalFormatting>
  <conditionalFormatting sqref="AY16:AY18">
    <cfRule type="containsText" dxfId="2856" priority="181" stopIfTrue="1" operator="containsText" text="MEDIO">
      <formula>NOT(ISERROR(SEARCH(("MEDIO"),(AY16))))</formula>
    </cfRule>
  </conditionalFormatting>
  <conditionalFormatting sqref="AY16:AY18">
    <cfRule type="containsText" dxfId="2855" priority="182" stopIfTrue="1" operator="containsText" text="MEDIO">
      <formula>NOT(ISERROR(SEARCH(("MEDIO"),(AY16))))</formula>
    </cfRule>
  </conditionalFormatting>
  <conditionalFormatting sqref="AY16:AY18">
    <cfRule type="containsText" dxfId="2854" priority="183" stopIfTrue="1" operator="containsText" text="BAJO">
      <formula>NOT(ISERROR(SEARCH(("BAJO"),(AY16))))</formula>
    </cfRule>
  </conditionalFormatting>
  <conditionalFormatting sqref="AY16:AY18">
    <cfRule type="cellIs" dxfId="2853" priority="184" operator="equal">
      <formula>"INSIGNIFICANTE"</formula>
    </cfRule>
  </conditionalFormatting>
  <conditionalFormatting sqref="AY16:AY18">
    <cfRule type="cellIs" dxfId="2852" priority="185" operator="equal">
      <formula>"MENOR"</formula>
    </cfRule>
  </conditionalFormatting>
  <conditionalFormatting sqref="AY16:AY18">
    <cfRule type="cellIs" dxfId="2851" priority="186" operator="equal">
      <formula>"MODERADO"</formula>
    </cfRule>
  </conditionalFormatting>
  <conditionalFormatting sqref="AY16:AY18">
    <cfRule type="cellIs" dxfId="2850" priority="187" operator="equal">
      <formula>"MAYOR"</formula>
    </cfRule>
  </conditionalFormatting>
  <conditionalFormatting sqref="AY16:AY18">
    <cfRule type="cellIs" dxfId="2849" priority="188" operator="equal">
      <formula>"CATASTRÓFICO"</formula>
    </cfRule>
  </conditionalFormatting>
  <conditionalFormatting sqref="AZ16">
    <cfRule type="containsText" dxfId="2848" priority="189" stopIfTrue="1" operator="containsText" text="ALTA">
      <formula>NOT(ISERROR(SEARCH(("ALTA"),(AZ16))))</formula>
    </cfRule>
  </conditionalFormatting>
  <conditionalFormatting sqref="AZ16">
    <cfRule type="containsText" dxfId="2847" priority="190" stopIfTrue="1" operator="containsText" text="MEDIA">
      <formula>NOT(ISERROR(SEARCH(("MEDIA"),(AZ16))))</formula>
    </cfRule>
  </conditionalFormatting>
  <conditionalFormatting sqref="AZ16">
    <cfRule type="containsText" dxfId="2846" priority="191" stopIfTrue="1" operator="containsText" text="BAJA">
      <formula>NOT(ISERROR(SEARCH(("BAJA"),(AZ16))))</formula>
    </cfRule>
  </conditionalFormatting>
  <conditionalFormatting sqref="AZ16">
    <cfRule type="containsText" dxfId="2845" priority="192" stopIfTrue="1" operator="containsText" text="ALTO">
      <formula>NOT(ISERROR(SEARCH(("ALTO"),(AZ16))))</formula>
    </cfRule>
  </conditionalFormatting>
  <conditionalFormatting sqref="AZ16">
    <cfRule type="containsText" dxfId="2844" priority="193" stopIfTrue="1" operator="containsText" text="ALTO">
      <formula>NOT(ISERROR(SEARCH(("ALTO"),(AZ16))))</formula>
    </cfRule>
  </conditionalFormatting>
  <conditionalFormatting sqref="AZ16">
    <cfRule type="containsText" dxfId="2843" priority="194" stopIfTrue="1" operator="containsText" text="MEDIO">
      <formula>NOT(ISERROR(SEARCH(("MEDIO"),(AZ16))))</formula>
    </cfRule>
  </conditionalFormatting>
  <conditionalFormatting sqref="AZ16">
    <cfRule type="containsText" dxfId="2842" priority="195" stopIfTrue="1" operator="containsText" text="MEDIO">
      <formula>NOT(ISERROR(SEARCH(("MEDIO"),(AZ16))))</formula>
    </cfRule>
  </conditionalFormatting>
  <conditionalFormatting sqref="AZ16">
    <cfRule type="containsText" dxfId="2841" priority="196" stopIfTrue="1" operator="containsText" text="BAJO">
      <formula>NOT(ISERROR(SEARCH(("BAJO"),(AZ16))))</formula>
    </cfRule>
  </conditionalFormatting>
  <conditionalFormatting sqref="AZ16">
    <cfRule type="cellIs" dxfId="2840" priority="197" operator="equal">
      <formula>"INSIGNIFICANTE"</formula>
    </cfRule>
  </conditionalFormatting>
  <conditionalFormatting sqref="AZ16">
    <cfRule type="cellIs" dxfId="2839" priority="198" operator="equal">
      <formula>"MENOR"</formula>
    </cfRule>
  </conditionalFormatting>
  <conditionalFormatting sqref="AZ16">
    <cfRule type="cellIs" dxfId="2838" priority="199" operator="equal">
      <formula>"MODERADO"</formula>
    </cfRule>
  </conditionalFormatting>
  <conditionalFormatting sqref="AZ16">
    <cfRule type="cellIs" dxfId="2837" priority="200" operator="equal">
      <formula>"MAYOR"</formula>
    </cfRule>
  </conditionalFormatting>
  <conditionalFormatting sqref="AZ16">
    <cfRule type="cellIs" dxfId="2836" priority="201" operator="equal">
      <formula>"CATASTRÓFICO"</formula>
    </cfRule>
  </conditionalFormatting>
  <conditionalFormatting sqref="AZ17">
    <cfRule type="containsText" dxfId="2835" priority="202" stopIfTrue="1" operator="containsText" text="ALTA">
      <formula>NOT(ISERROR(SEARCH(("ALTA"),(AZ17))))</formula>
    </cfRule>
  </conditionalFormatting>
  <conditionalFormatting sqref="AZ17">
    <cfRule type="containsText" dxfId="2834" priority="203" stopIfTrue="1" operator="containsText" text="MEDIA">
      <formula>NOT(ISERROR(SEARCH(("MEDIA"),(AZ17))))</formula>
    </cfRule>
  </conditionalFormatting>
  <conditionalFormatting sqref="AZ17">
    <cfRule type="containsText" dxfId="2833" priority="204" stopIfTrue="1" operator="containsText" text="BAJA">
      <formula>NOT(ISERROR(SEARCH(("BAJA"),(AZ17))))</formula>
    </cfRule>
  </conditionalFormatting>
  <conditionalFormatting sqref="AZ17">
    <cfRule type="containsText" dxfId="2832" priority="205" stopIfTrue="1" operator="containsText" text="ALTO">
      <formula>NOT(ISERROR(SEARCH(("ALTO"),(AZ17))))</formula>
    </cfRule>
  </conditionalFormatting>
  <conditionalFormatting sqref="AZ17">
    <cfRule type="containsText" dxfId="2831" priority="206" stopIfTrue="1" operator="containsText" text="ALTO">
      <formula>NOT(ISERROR(SEARCH(("ALTO"),(AZ17))))</formula>
    </cfRule>
  </conditionalFormatting>
  <conditionalFormatting sqref="AZ17">
    <cfRule type="containsText" dxfId="2830" priority="207" stopIfTrue="1" operator="containsText" text="MEDIO">
      <formula>NOT(ISERROR(SEARCH(("MEDIO"),(AZ17))))</formula>
    </cfRule>
  </conditionalFormatting>
  <conditionalFormatting sqref="AZ17">
    <cfRule type="containsText" dxfId="2829" priority="208" stopIfTrue="1" operator="containsText" text="MEDIO">
      <formula>NOT(ISERROR(SEARCH(("MEDIO"),(AZ17))))</formula>
    </cfRule>
  </conditionalFormatting>
  <conditionalFormatting sqref="AZ17">
    <cfRule type="containsText" dxfId="2828" priority="209" stopIfTrue="1" operator="containsText" text="BAJO">
      <formula>NOT(ISERROR(SEARCH(("BAJO"),(AZ17))))</formula>
    </cfRule>
  </conditionalFormatting>
  <conditionalFormatting sqref="AZ17">
    <cfRule type="cellIs" dxfId="2827" priority="210" operator="equal">
      <formula>"INSIGNIFICANTE"</formula>
    </cfRule>
  </conditionalFormatting>
  <conditionalFormatting sqref="AZ17">
    <cfRule type="cellIs" dxfId="2826" priority="211" operator="equal">
      <formula>"MENOR"</formula>
    </cfRule>
  </conditionalFormatting>
  <conditionalFormatting sqref="AZ17">
    <cfRule type="cellIs" dxfId="2825" priority="212" operator="equal">
      <formula>"MODERADO"</formula>
    </cfRule>
  </conditionalFormatting>
  <conditionalFormatting sqref="AZ17">
    <cfRule type="cellIs" dxfId="2824" priority="213" operator="equal">
      <formula>"MAYOR"</formula>
    </cfRule>
  </conditionalFormatting>
  <conditionalFormatting sqref="AZ17">
    <cfRule type="cellIs" dxfId="2823" priority="214" operator="equal">
      <formula>"CATASTRÓFICO"</formula>
    </cfRule>
  </conditionalFormatting>
  <conditionalFormatting sqref="AZ18">
    <cfRule type="containsText" dxfId="2822" priority="215" stopIfTrue="1" operator="containsText" text="ALTA">
      <formula>NOT(ISERROR(SEARCH(("ALTA"),(AZ18))))</formula>
    </cfRule>
  </conditionalFormatting>
  <conditionalFormatting sqref="AZ18">
    <cfRule type="containsText" dxfId="2821" priority="216" stopIfTrue="1" operator="containsText" text="MEDIA">
      <formula>NOT(ISERROR(SEARCH(("MEDIA"),(AZ18))))</formula>
    </cfRule>
  </conditionalFormatting>
  <conditionalFormatting sqref="AZ18">
    <cfRule type="containsText" dxfId="2820" priority="217" stopIfTrue="1" operator="containsText" text="BAJA">
      <formula>NOT(ISERROR(SEARCH(("BAJA"),(AZ18))))</formula>
    </cfRule>
  </conditionalFormatting>
  <conditionalFormatting sqref="AZ18">
    <cfRule type="containsText" dxfId="2819" priority="218" stopIfTrue="1" operator="containsText" text="ALTO">
      <formula>NOT(ISERROR(SEARCH(("ALTO"),(AZ18))))</formula>
    </cfRule>
  </conditionalFormatting>
  <conditionalFormatting sqref="AZ18">
    <cfRule type="containsText" dxfId="2818" priority="219" stopIfTrue="1" operator="containsText" text="ALTO">
      <formula>NOT(ISERROR(SEARCH(("ALTO"),(AZ18))))</formula>
    </cfRule>
  </conditionalFormatting>
  <conditionalFormatting sqref="AZ18">
    <cfRule type="containsText" dxfId="2817" priority="220" stopIfTrue="1" operator="containsText" text="MEDIO">
      <formula>NOT(ISERROR(SEARCH(("MEDIO"),(AZ18))))</formula>
    </cfRule>
  </conditionalFormatting>
  <conditionalFormatting sqref="AZ18">
    <cfRule type="containsText" dxfId="2816" priority="221" stopIfTrue="1" operator="containsText" text="MEDIO">
      <formula>NOT(ISERROR(SEARCH(("MEDIO"),(AZ18))))</formula>
    </cfRule>
  </conditionalFormatting>
  <conditionalFormatting sqref="AZ18">
    <cfRule type="containsText" dxfId="2815" priority="222" stopIfTrue="1" operator="containsText" text="BAJO">
      <formula>NOT(ISERROR(SEARCH(("BAJO"),(AZ18))))</formula>
    </cfRule>
  </conditionalFormatting>
  <conditionalFormatting sqref="AZ18">
    <cfRule type="cellIs" dxfId="2814" priority="223" operator="equal">
      <formula>"INSIGNIFICANTE"</formula>
    </cfRule>
  </conditionalFormatting>
  <conditionalFormatting sqref="AZ18">
    <cfRule type="cellIs" dxfId="2813" priority="224" operator="equal">
      <formula>"MENOR"</formula>
    </cfRule>
  </conditionalFormatting>
  <conditionalFormatting sqref="AZ18">
    <cfRule type="cellIs" dxfId="2812" priority="225" operator="equal">
      <formula>"MODERADO"</formula>
    </cfRule>
  </conditionalFormatting>
  <conditionalFormatting sqref="AZ18">
    <cfRule type="cellIs" dxfId="2811" priority="226" operator="equal">
      <formula>"MAYOR"</formula>
    </cfRule>
  </conditionalFormatting>
  <conditionalFormatting sqref="AZ18">
    <cfRule type="cellIs" dxfId="2810" priority="227" operator="equal">
      <formula>"CATASTRÓFICO"</formula>
    </cfRule>
  </conditionalFormatting>
  <conditionalFormatting sqref="BA20">
    <cfRule type="cellIs" dxfId="2809" priority="228" operator="equal">
      <formula>"EXTREMA 5:5"</formula>
    </cfRule>
  </conditionalFormatting>
  <conditionalFormatting sqref="BA20">
    <cfRule type="cellIs" dxfId="2808" priority="229" operator="equal">
      <formula>"EXTREMA 4:5"</formula>
    </cfRule>
  </conditionalFormatting>
  <conditionalFormatting sqref="BA20">
    <cfRule type="cellIs" dxfId="2807" priority="230" operator="equal">
      <formula>"EXTREMA 3:5"</formula>
    </cfRule>
  </conditionalFormatting>
  <conditionalFormatting sqref="BA20">
    <cfRule type="cellIs" dxfId="2806" priority="231" operator="equal">
      <formula>"EXTREMA 2:5"</formula>
    </cfRule>
  </conditionalFormatting>
  <conditionalFormatting sqref="BA20">
    <cfRule type="cellIs" dxfId="2805" priority="232" operator="equal">
      <formula>"EXTREMA 5:4"</formula>
    </cfRule>
  </conditionalFormatting>
  <conditionalFormatting sqref="BA20">
    <cfRule type="cellIs" dxfId="2804" priority="233" operator="equal">
      <formula>"EXTREMA 4:4"</formula>
    </cfRule>
  </conditionalFormatting>
  <conditionalFormatting sqref="BA20">
    <cfRule type="cellIs" dxfId="2803" priority="234" operator="equal">
      <formula>"EXTREMA 3:4"</formula>
    </cfRule>
  </conditionalFormatting>
  <conditionalFormatting sqref="BA20">
    <cfRule type="cellIs" dxfId="2802" priority="235" operator="equal">
      <formula>"EXTREMA 5:3"</formula>
    </cfRule>
  </conditionalFormatting>
  <conditionalFormatting sqref="BA20">
    <cfRule type="cellIs" dxfId="2801" priority="236" operator="equal">
      <formula>"ALTA 1:5"</formula>
    </cfRule>
  </conditionalFormatting>
  <conditionalFormatting sqref="BA20">
    <cfRule type="cellIs" dxfId="2800" priority="237" operator="equal">
      <formula>"ALTA 2:4"</formula>
    </cfRule>
  </conditionalFormatting>
  <conditionalFormatting sqref="BA20">
    <cfRule type="cellIs" dxfId="2799" priority="238" operator="equal">
      <formula>"ALTA 1:4"</formula>
    </cfRule>
  </conditionalFormatting>
  <conditionalFormatting sqref="BA20">
    <cfRule type="cellIs" dxfId="2798" priority="239" operator="equal">
      <formula>"ALTA 4:3"</formula>
    </cfRule>
  </conditionalFormatting>
  <conditionalFormatting sqref="BA20">
    <cfRule type="cellIs" dxfId="2797" priority="240" operator="equal">
      <formula>"ALTA 3:3"</formula>
    </cfRule>
  </conditionalFormatting>
  <conditionalFormatting sqref="BA20">
    <cfRule type="cellIs" dxfId="2796" priority="241" operator="equal">
      <formula>"ALTA 5:2"</formula>
    </cfRule>
  </conditionalFormatting>
  <conditionalFormatting sqref="BA20">
    <cfRule type="cellIs" dxfId="2795" priority="242" operator="equal">
      <formula>"ALTA 4:2"</formula>
    </cfRule>
  </conditionalFormatting>
  <conditionalFormatting sqref="BA20">
    <cfRule type="cellIs" dxfId="2794" priority="243" operator="equal">
      <formula>"ALTA 5:1"</formula>
    </cfRule>
  </conditionalFormatting>
  <conditionalFormatting sqref="BA20">
    <cfRule type="cellIs" dxfId="2793" priority="244" operator="equal">
      <formula>"MODERADA 2:3"</formula>
    </cfRule>
  </conditionalFormatting>
  <conditionalFormatting sqref="BA20">
    <cfRule type="cellIs" dxfId="2792" priority="245" operator="equal">
      <formula>"MODERADA 1:3"</formula>
    </cfRule>
  </conditionalFormatting>
  <conditionalFormatting sqref="BA20">
    <cfRule type="cellIs" dxfId="2791" priority="246" operator="equal">
      <formula>"MODERADA 3:2"</formula>
    </cfRule>
  </conditionalFormatting>
  <conditionalFormatting sqref="BA20">
    <cfRule type="cellIs" dxfId="2790" priority="247" operator="equal">
      <formula>"MODERADA 4:1"</formula>
    </cfRule>
  </conditionalFormatting>
  <conditionalFormatting sqref="BA20">
    <cfRule type="cellIs" dxfId="2789" priority="248" operator="equal">
      <formula>"BAJA 2:2"</formula>
    </cfRule>
  </conditionalFormatting>
  <conditionalFormatting sqref="BA20">
    <cfRule type="cellIs" dxfId="2788" priority="249" operator="equal">
      <formula>"BAJA 1:2"</formula>
    </cfRule>
  </conditionalFormatting>
  <conditionalFormatting sqref="BA20">
    <cfRule type="cellIs" dxfId="2787" priority="250" operator="equal">
      <formula>"BAJA 3:1"</formula>
    </cfRule>
  </conditionalFormatting>
  <conditionalFormatting sqref="BA20">
    <cfRule type="cellIs" dxfId="2786" priority="251" operator="equal">
      <formula>"BAJA 2:1"</formula>
    </cfRule>
  </conditionalFormatting>
  <conditionalFormatting sqref="BA20">
    <cfRule type="cellIs" dxfId="2785" priority="252" operator="equal">
      <formula>"BAJA 1:1"</formula>
    </cfRule>
  </conditionalFormatting>
  <conditionalFormatting sqref="BA16:BA18">
    <cfRule type="cellIs" dxfId="2784" priority="253" operator="equal">
      <formula>"EXTREMA 5:5"</formula>
    </cfRule>
  </conditionalFormatting>
  <conditionalFormatting sqref="BA16:BA18">
    <cfRule type="cellIs" dxfId="2783" priority="254" operator="equal">
      <formula>"EXTREMA 4:5"</formula>
    </cfRule>
  </conditionalFormatting>
  <conditionalFormatting sqref="BA16:BA18">
    <cfRule type="cellIs" dxfId="2782" priority="255" operator="equal">
      <formula>"EXTREMA 3:5"</formula>
    </cfRule>
  </conditionalFormatting>
  <conditionalFormatting sqref="BA16:BA18">
    <cfRule type="cellIs" dxfId="2781" priority="256" operator="equal">
      <formula>"EXTREMA 2:5"</formula>
    </cfRule>
  </conditionalFormatting>
  <conditionalFormatting sqref="BA16:BA18">
    <cfRule type="cellIs" dxfId="2780" priority="257" operator="equal">
      <formula>"EXTREMA 5:4"</formula>
    </cfRule>
  </conditionalFormatting>
  <conditionalFormatting sqref="BA16:BA18">
    <cfRule type="cellIs" dxfId="2779" priority="258" operator="equal">
      <formula>"EXTREMA 4:4"</formula>
    </cfRule>
  </conditionalFormatting>
  <conditionalFormatting sqref="BA16:BA18">
    <cfRule type="cellIs" dxfId="2778" priority="259" operator="equal">
      <formula>"EXTREMA 3:4"</formula>
    </cfRule>
  </conditionalFormatting>
  <conditionalFormatting sqref="BA16:BA18">
    <cfRule type="cellIs" dxfId="2777" priority="260" operator="equal">
      <formula>"EXTREMA 5:3"</formula>
    </cfRule>
  </conditionalFormatting>
  <conditionalFormatting sqref="BA16:BA18">
    <cfRule type="cellIs" dxfId="2776" priority="261" operator="equal">
      <formula>"ALTA 1:5"</formula>
    </cfRule>
  </conditionalFormatting>
  <conditionalFormatting sqref="BA16:BA18">
    <cfRule type="cellIs" dxfId="2775" priority="262" operator="equal">
      <formula>"ALTA 2:4"</formula>
    </cfRule>
  </conditionalFormatting>
  <conditionalFormatting sqref="BA16:BA18">
    <cfRule type="cellIs" dxfId="2774" priority="263" operator="equal">
      <formula>"ALTA 1:4"</formula>
    </cfRule>
  </conditionalFormatting>
  <conditionalFormatting sqref="BA16:BA18">
    <cfRule type="cellIs" dxfId="2773" priority="264" operator="equal">
      <formula>"ALTA 4:3"</formula>
    </cfRule>
  </conditionalFormatting>
  <conditionalFormatting sqref="BA16:BA18">
    <cfRule type="cellIs" dxfId="2772" priority="265" operator="equal">
      <formula>"ALTA 3:3"</formula>
    </cfRule>
  </conditionalFormatting>
  <conditionalFormatting sqref="BA16:BA18">
    <cfRule type="cellIs" dxfId="2771" priority="266" operator="equal">
      <formula>"ALTA 5:2"</formula>
    </cfRule>
  </conditionalFormatting>
  <conditionalFormatting sqref="BA16:BA18">
    <cfRule type="cellIs" dxfId="2770" priority="267" operator="equal">
      <formula>"ALTA 4:2"</formula>
    </cfRule>
  </conditionalFormatting>
  <conditionalFormatting sqref="BA16:BA18">
    <cfRule type="cellIs" dxfId="2769" priority="268" operator="equal">
      <formula>"ALTA 5:1"</formula>
    </cfRule>
  </conditionalFormatting>
  <conditionalFormatting sqref="BA16:BA18">
    <cfRule type="cellIs" dxfId="2768" priority="269" operator="equal">
      <formula>"MODERADA 2:3"</formula>
    </cfRule>
  </conditionalFormatting>
  <conditionalFormatting sqref="BA16:BA18">
    <cfRule type="cellIs" dxfId="2767" priority="270" operator="equal">
      <formula>"MODERADA 1:3"</formula>
    </cfRule>
  </conditionalFormatting>
  <conditionalFormatting sqref="BA16:BA18">
    <cfRule type="cellIs" dxfId="2766" priority="271" operator="equal">
      <formula>"MODERADA 3:2"</formula>
    </cfRule>
  </conditionalFormatting>
  <conditionalFormatting sqref="BA16:BA18">
    <cfRule type="cellIs" dxfId="2765" priority="272" operator="equal">
      <formula>"MODERADA 4:1"</formula>
    </cfRule>
  </conditionalFormatting>
  <conditionalFormatting sqref="BA16:BA18">
    <cfRule type="cellIs" dxfId="2764" priority="273" operator="equal">
      <formula>"BAJA 2:2"</formula>
    </cfRule>
  </conditionalFormatting>
  <conditionalFormatting sqref="BA16:BA18">
    <cfRule type="cellIs" dxfId="2763" priority="274" operator="equal">
      <formula>"BAJA 1:2"</formula>
    </cfRule>
  </conditionalFormatting>
  <conditionalFormatting sqref="BA16:BA18">
    <cfRule type="cellIs" dxfId="2762" priority="275" operator="equal">
      <formula>"BAJA 3:1"</formula>
    </cfRule>
  </conditionalFormatting>
  <conditionalFormatting sqref="BA16:BA18">
    <cfRule type="cellIs" dxfId="2761" priority="276" operator="equal">
      <formula>"BAJA 2:1"</formula>
    </cfRule>
  </conditionalFormatting>
  <conditionalFormatting sqref="BA16:BA18">
    <cfRule type="cellIs" dxfId="2760" priority="277" operator="equal">
      <formula>"BAJA 1:1"</formula>
    </cfRule>
  </conditionalFormatting>
  <dataValidations disablePrompts="1" count="12">
    <dataValidation type="list" allowBlank="1" showInputMessage="1" prompt="CALIFIQUE - 1 - Rara vez_x000a_2 - Improbable_x000a_3 - Posible_x000a_4 - Probable_x000a_5 - Casi Seguro_x000a_" sqref="H8 AU8 H10 AU10 AU16:AU17 AU20">
      <formula1>$AI$29:$AI$35</formula1>
    </dataValidation>
    <dataValidation type="list" allowBlank="1" showErrorMessage="1" sqref="AE8:AE12 AE16:AE18">
      <formula1>$AE$101:$AE$102</formula1>
    </dataValidation>
    <dataValidation type="list" allowBlank="1" showErrorMessage="1" sqref="S8 S10">
      <formula1>$S$20:$S$23</formula1>
    </dataValidation>
    <dataValidation type="list" allowBlank="1" showErrorMessage="1" sqref="AT8 AW8 AT10 AW10 AT16:AT18 AW16:AW18">
      <formula1>$AT$101:$AT$103</formula1>
    </dataValidation>
    <dataValidation type="list" allowBlank="1" showInputMessage="1" showErrorMessage="1" prompt="CALIFIQUE - 1 - Insignificante_x000a_2 - Menor_x000a_3 - Moderado_x000a_4 - Mayor_x000a_5 - Catastrófico" sqref="J8 AX8 J10 AX10 J16 AX16:AX18 J20 AX20">
      <formula1>$AI$29:$AI$35</formula1>
    </dataValidation>
    <dataValidation type="list" allowBlank="1" showErrorMessage="1" sqref="AK8:AK12 AK16:AK18">
      <formula1>$AK$101:$AK$102</formula1>
    </dataValidation>
    <dataValidation type="list" allowBlank="1" showErrorMessage="1" sqref="AA8:AA12">
      <formula1>$AA$88:$AA$89</formula1>
    </dataValidation>
    <dataValidation type="list" allowBlank="1" showErrorMessage="1" sqref="AC8:AC12 AC16:AC18">
      <formula1>$AC$101:$AC$102</formula1>
    </dataValidation>
    <dataValidation type="list" allowBlank="1" showErrorMessage="1" sqref="AM8:AM12 AM16:AM18">
      <formula1>$AM$101:$AM$103</formula1>
    </dataValidation>
    <dataValidation type="list" allowBlank="1" showErrorMessage="1" sqref="AI8:AI12 AI16:AI18">
      <formula1>$AI$101:$AI$102</formula1>
    </dataValidation>
    <dataValidation type="list" allowBlank="1" showErrorMessage="1" sqref="AQ8:AS8 AQ9:AR9 AQ10:AS10 AQ11:AR12 AQ16:AS16 AQ17:AR18">
      <formula1>$AQ$101:$AQ$103</formula1>
    </dataValidation>
    <dataValidation type="list" allowBlank="1" showErrorMessage="1" sqref="AG8:AG12 AG16:AG18">
      <formula1>$AG$101:$AG$103</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B1000"/>
  <sheetViews>
    <sheetView zoomScale="55" zoomScaleNormal="55" workbookViewId="0">
      <selection activeCell="A6" sqref="A6:A20"/>
    </sheetView>
  </sheetViews>
  <sheetFormatPr baseColWidth="10" defaultColWidth="11.21875" defaultRowHeight="15" customHeight="1"/>
  <cols>
    <col min="1" max="1" width="17" customWidth="1"/>
    <col min="2" max="2" width="49.88671875" customWidth="1"/>
    <col min="3" max="3" width="22.21875" customWidth="1"/>
    <col min="4" max="4" width="41.44140625" customWidth="1"/>
    <col min="5" max="5" width="22.77734375" customWidth="1"/>
    <col min="6" max="6" width="35.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24.77734375" customWidth="1"/>
    <col min="21" max="21" width="15.5546875" customWidth="1"/>
    <col min="22" max="22" width="11.5546875" customWidth="1"/>
    <col min="23" max="23" width="29.6640625" customWidth="1"/>
    <col min="24" max="24" width="17.88671875" customWidth="1"/>
    <col min="25"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4.441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2.6640625" customWidth="1"/>
    <col min="47" max="50" width="11.5546875" customWidth="1"/>
    <col min="51" max="52" width="15" customWidth="1"/>
    <col min="53" max="53" width="12.5546875" customWidth="1"/>
    <col min="54" max="58" width="11.5546875" customWidth="1"/>
    <col min="59" max="59" width="33.6640625" customWidth="1"/>
    <col min="60" max="60" width="15" customWidth="1"/>
    <col min="61" max="62" width="11.5546875" customWidth="1"/>
    <col min="63" max="63" width="28.6640625" customWidth="1"/>
    <col min="64" max="68" width="11.5546875" customWidth="1"/>
    <col min="69" max="69" width="15.88671875" customWidth="1"/>
    <col min="70" max="70" width="34.6640625" customWidth="1"/>
    <col min="71" max="71" width="26.109375" customWidth="1"/>
    <col min="72" max="72" width="25.77734375" customWidth="1"/>
    <col min="73" max="73" width="41.44140625" customWidth="1"/>
    <col min="74" max="74" width="30.88671875" customWidth="1"/>
    <col min="75" max="75" width="25.44140625" customWidth="1"/>
    <col min="76" max="76" width="25.44140625" style="140" customWidth="1"/>
    <col min="77" max="80" width="11.5546875" customWidth="1"/>
  </cols>
  <sheetData>
    <row r="1" spans="1:80" ht="18">
      <c r="A1" s="532"/>
      <c r="B1" s="521"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2"/>
      <c r="B2" s="631"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13"/>
      <c r="B3" s="521"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79" t="s">
        <v>190</v>
      </c>
      <c r="B5" s="579" t="s">
        <v>191</v>
      </c>
      <c r="C5" s="579" t="s">
        <v>192</v>
      </c>
      <c r="D5" s="581" t="s">
        <v>193</v>
      </c>
      <c r="E5" s="505"/>
      <c r="F5" s="505"/>
      <c r="G5" s="505"/>
      <c r="H5" s="505"/>
      <c r="I5" s="505"/>
      <c r="J5" s="505"/>
      <c r="K5" s="505"/>
      <c r="L5" s="505"/>
      <c r="M5" s="506"/>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363</v>
      </c>
      <c r="BH5" s="525"/>
      <c r="BI5" s="525"/>
      <c r="BJ5" s="525"/>
      <c r="BK5" s="518"/>
      <c r="BL5" s="587" t="s">
        <v>198</v>
      </c>
      <c r="BM5" s="525"/>
      <c r="BN5" s="525"/>
      <c r="BO5" s="525"/>
      <c r="BP5" s="525"/>
      <c r="BQ5" s="518"/>
      <c r="BR5" s="585" t="s">
        <v>199</v>
      </c>
      <c r="BS5" s="525"/>
      <c r="BT5" s="518"/>
      <c r="BU5" s="593" t="s">
        <v>200</v>
      </c>
      <c r="BV5" s="594"/>
      <c r="BW5" s="594"/>
      <c r="BX5" s="595"/>
      <c r="BY5" s="585" t="s">
        <v>201</v>
      </c>
      <c r="BZ5" s="525"/>
      <c r="CA5" s="518"/>
      <c r="CB5" s="41"/>
    </row>
    <row r="6" spans="1:80">
      <c r="A6" s="512"/>
      <c r="B6" s="512"/>
      <c r="C6" s="512"/>
      <c r="D6" s="580" t="s">
        <v>202</v>
      </c>
      <c r="E6" s="580" t="s">
        <v>364</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582"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596"/>
      <c r="BV6" s="597"/>
      <c r="BW6" s="597"/>
      <c r="BX6" s="598"/>
      <c r="BY6" s="520"/>
      <c r="BZ6" s="526"/>
      <c r="CA6" s="516"/>
      <c r="CB6" s="41"/>
    </row>
    <row r="7" spans="1:80" ht="156.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50" t="s">
        <v>1697</v>
      </c>
      <c r="BY7" s="49" t="s">
        <v>249</v>
      </c>
      <c r="BZ7" s="49" t="s">
        <v>250</v>
      </c>
      <c r="CA7" s="49" t="s">
        <v>251</v>
      </c>
      <c r="CB7" s="41"/>
    </row>
    <row r="8" spans="1:80" ht="190.5" customHeight="1">
      <c r="A8" s="532" t="s">
        <v>150</v>
      </c>
      <c r="B8" s="545" t="s">
        <v>1174</v>
      </c>
      <c r="C8" s="532" t="s">
        <v>1175</v>
      </c>
      <c r="D8" s="26" t="s">
        <v>1176</v>
      </c>
      <c r="E8" s="651" t="s">
        <v>1177</v>
      </c>
      <c r="F8" s="26" t="s">
        <v>1178</v>
      </c>
      <c r="G8" s="532" t="s">
        <v>319</v>
      </c>
      <c r="H8" s="532">
        <v>3</v>
      </c>
      <c r="I8" s="633" t="str">
        <f>IF(H8=5,"CASI SEGURO",IF(H8=4,"PROBABLE",IF(H8=3,"POSIBLE",IF(H8=2,"IMPROBABLE","RARA VEZ"))))</f>
        <v>POSIBLE</v>
      </c>
      <c r="J8" s="532">
        <v>4</v>
      </c>
      <c r="K8" s="633" t="str">
        <f>IF(J8=1,"INSIGNIFICANTE",IF(J8=2,"MENOR",IF(J8=3,"MODERADO",IF(J8=4,"MAYOR","CATASTRÓFICO"))))</f>
        <v>MAYOR</v>
      </c>
      <c r="L8" s="633">
        <f>IF(J8=2,H8+20,IF(J8=3,H8+30,IF(J8=4,H8+40,IF(J8=5,H8+50,H8+10))))</f>
        <v>43</v>
      </c>
      <c r="M8" s="634" t="str">
        <f>IF(J8=1,$N$8,IF(J8=2,$O$8,IF(J8=3,$P$8,IF(J8=4,$Q$8,$R$8))))</f>
        <v>EXTREMA 3:4</v>
      </c>
      <c r="N8" s="517" t="str">
        <f>IF($L8=11,"BAJA 1:1",IF($L8=12,"BAJA 2:1",IF($L8=13,"BAJA 3:1",IF($L8=14,"MODERADA 4:1","ALTA 5:1"))))</f>
        <v>ALTA 5:1</v>
      </c>
      <c r="O8" s="517" t="str">
        <f>IF($L8=21,"BAJA 1:2",IF($L8=22,"BAJA 2:2",IF($L8=23,"MODERADA 3:2",IF($L8=24,"ALTA 4:2","ALTA 5:2"))))</f>
        <v>ALTA 5:2</v>
      </c>
      <c r="P8" s="517" t="str">
        <f>IF($L8=31,"MODERADA 1:3",IF($L8=32,"MODERADA 2:3",IF($L8=33,"ALTA 3:3",IF($L8=34,"ALTA 4:3","EXTREMA 5:3"))))</f>
        <v>EXTREMA 5:3</v>
      </c>
      <c r="Q8" s="517" t="str">
        <f>IF($L8=41,"ALTA 1:4",IF($L8=42,"ALTA 2:4",IF($L8=43,"EXTREMA 3:4",IF($L8=44,"EXTREMA 4:4","EXTREMA 5:4"))))</f>
        <v>EXTREMA 3:4</v>
      </c>
      <c r="R8" s="517" t="str">
        <f>IF($L8=51,"ALTA 1:5",IF($L8=52,"EXTREMA 2:5",IF($L8=53,"EXTREMA 3:5",IF($L8=54,"EXTREMA 4:5","EXTREMA 5:5"))))</f>
        <v>EXTREMA 5:5</v>
      </c>
      <c r="S8" s="532" t="s">
        <v>257</v>
      </c>
      <c r="T8" s="25" t="s">
        <v>1179</v>
      </c>
      <c r="U8" s="25" t="s">
        <v>1180</v>
      </c>
      <c r="V8" s="73" t="s">
        <v>295</v>
      </c>
      <c r="W8" s="25" t="s">
        <v>1181</v>
      </c>
      <c r="X8" s="25" t="s">
        <v>1182</v>
      </c>
      <c r="Y8" s="73" t="s">
        <v>1183</v>
      </c>
      <c r="Z8" s="74" t="s">
        <v>1184</v>
      </c>
      <c r="AA8" s="74" t="s">
        <v>264</v>
      </c>
      <c r="AB8" s="74">
        <f t="shared" ref="AB8:AB11" si="0">IF(AA8 = "Asignado",$AB$83,IF(AA8="No asignado",0,""))</f>
        <v>15</v>
      </c>
      <c r="AC8" s="74" t="s">
        <v>265</v>
      </c>
      <c r="AD8" s="74">
        <f t="shared" ref="AD8:AD11" si="1">IF(AC8 = "Adecuado",$AB$83,IF(AC8="No adecuado",0,""))</f>
        <v>15</v>
      </c>
      <c r="AE8" s="74" t="s">
        <v>266</v>
      </c>
      <c r="AF8" s="74">
        <f t="shared" ref="AF8:AF11" si="2">IF(AE8 = "Oportuna",$AB$83,IF(AE8="Inoportuna",0,""))</f>
        <v>15</v>
      </c>
      <c r="AG8" s="74" t="s">
        <v>337</v>
      </c>
      <c r="AH8" s="74">
        <f t="shared" ref="AH8:AH11" si="3">IF(AG8 = "Prevenir",$AB$83,IF(AG8="Detectar",$AB$84,IF(AG8="No es un control",0,"")))</f>
        <v>10</v>
      </c>
      <c r="AI8" s="74" t="s">
        <v>268</v>
      </c>
      <c r="AJ8" s="74">
        <f t="shared" ref="AJ8:AJ11" si="4">IF(AI8 = "Confiable",$AB$83,IF(AI8="No confiable",0,""))</f>
        <v>15</v>
      </c>
      <c r="AK8" s="73" t="s">
        <v>281</v>
      </c>
      <c r="AL8" s="74">
        <f t="shared" ref="AL8:AL11" si="5">IF(AK8 = "Se investigan y resuelven oportunamente",$AB$83,IF(AK8="No se investigan y resuelven oportunamente",0,""))</f>
        <v>15</v>
      </c>
      <c r="AM8" s="74" t="s">
        <v>270</v>
      </c>
      <c r="AN8" s="74">
        <f t="shared" ref="AN8:AN11" si="6">IF(AM8 = "Completa",$AB$83,IF(AM8="Incompleta",$AB$84,IF(AM8="No existe",0,"")))</f>
        <v>15</v>
      </c>
      <c r="AO8" s="74">
        <f t="shared" ref="AO8:AO11" si="7">+AB8+AD8+AF8+AH8+AJ8+AL8+AN8</f>
        <v>100</v>
      </c>
      <c r="AP8" s="74" t="str">
        <f t="shared" ref="AP8:AP10" si="8">+IF(AO8&gt;96,"Fuerte",IF(AO8&lt;86,"Débil","Moderado"))</f>
        <v>Fuerte</v>
      </c>
      <c r="AQ8" s="74" t="s">
        <v>333</v>
      </c>
      <c r="AR8" s="74" t="s">
        <v>333</v>
      </c>
      <c r="AS8" s="544" t="s">
        <v>333</v>
      </c>
      <c r="AT8" s="532" t="s">
        <v>272</v>
      </c>
      <c r="AU8" s="532">
        <v>2</v>
      </c>
      <c r="AV8" s="633" t="str">
        <f>IF(AU8=5,"CASI SEGURO",IF(AU8=4,"PROBABLE",IF(AU8=3,"POSIBLE",IF(AU8=2,"IMPROBABLE","RARA VEZ"))))</f>
        <v>IMPROBABLE</v>
      </c>
      <c r="AW8" s="532" t="s">
        <v>272</v>
      </c>
      <c r="AX8" s="532">
        <v>3</v>
      </c>
      <c r="AY8" s="633" t="str">
        <f>IF(AX8=1,"INSIGNIFICANTE",IF(AX8=2,"MENOR",IF(AX8=3,"MODERADO",IF(AX8=4,"MAYOR","CATASTRÓFICO"))))</f>
        <v>MODERADO</v>
      </c>
      <c r="AZ8" s="633">
        <f>IF(AX8=2,AU8+20,IF(AX8=3,AU8+30,IF(AX8=4,AU8+40,IF(AX8=5,AU8+50,AU8+10))))</f>
        <v>32</v>
      </c>
      <c r="BA8" s="634" t="str">
        <f>IF(AX8=1,$BB8,IF(AX8=2,$BC$8,IF(AX8=3,$BD$8,IF(AX8=4,$BE$8,$BF$8))))</f>
        <v>MODERADA 2:3</v>
      </c>
      <c r="BB8" s="29" t="str">
        <f>IF($AZ8=11,"BAJA 1:1",IF($AZ8=12,"BAJA 2:1",IF($AZ8=13,"BAJA 3:1",IF($AZ8=14,"MODERADA 4:1","ALTA 5:1"))))</f>
        <v>ALTA 5:1</v>
      </c>
      <c r="BC8" s="29" t="str">
        <f>IF($AZ8=21,"BAJA 1:2",IF($AZ8=22,"BAJA 2:2",IF($AZ8=23,"MODERADA 3:2",IF($AZ8=24,"ALTA 4:2","ALTA 5:2"))))</f>
        <v>ALTA 5:2</v>
      </c>
      <c r="BD8" s="29" t="str">
        <f>IF($AZ8=31,"MODERADA 1:3",IF($AZ8=32,"MODERADA 2:3",IF($AZ8=33,"ALTA 3:3",IF($AZ8=34,"ALTA 4:3","EXTREMA 5:3"))))</f>
        <v>MODERADA 2:3</v>
      </c>
      <c r="BE8" s="29" t="str">
        <f>IF($AZ8=41,"ALTA 1:4",IF($AZ8=42,"ALTA 2:4",IF($AZ8=43,"EXTREMA 3:4",IF($AZ8=44,"EXTREMA 4:4","EXTREMA 5:4"))))</f>
        <v>EXTREMA 5:4</v>
      </c>
      <c r="BF8" s="29" t="str">
        <f>IF($AZ8=51,"ALTA 1:5",IF($AZ8=52,"EXTREMA 2:5",IF($AZ8=53,"EXTREMA 3:5",IF($AZ8=54,"EXTREMA 4:5","EXTREMA 5:5"))))</f>
        <v>EXTREMA 5:5</v>
      </c>
      <c r="BG8" s="88" t="s">
        <v>1185</v>
      </c>
      <c r="BH8" s="88" t="s">
        <v>1180</v>
      </c>
      <c r="BI8" s="91">
        <v>43862</v>
      </c>
      <c r="BJ8" s="91">
        <v>43951</v>
      </c>
      <c r="BK8" s="87" t="s">
        <v>1186</v>
      </c>
      <c r="BL8" s="69"/>
      <c r="BM8" s="69"/>
      <c r="BN8" s="69"/>
      <c r="BO8" s="69"/>
      <c r="BP8" s="69"/>
      <c r="BQ8" s="69"/>
      <c r="BR8" s="71" t="s">
        <v>1187</v>
      </c>
      <c r="BS8" s="71" t="s">
        <v>1188</v>
      </c>
      <c r="BT8" s="71" t="s">
        <v>1189</v>
      </c>
      <c r="BU8" s="71"/>
      <c r="BV8" s="71"/>
      <c r="BW8" s="71"/>
      <c r="BX8" s="404"/>
      <c r="BY8" s="69"/>
      <c r="BZ8" s="69"/>
      <c r="CA8" s="69"/>
      <c r="CB8" s="9"/>
    </row>
    <row r="9" spans="1:80" ht="288.75" customHeight="1">
      <c r="A9" s="512"/>
      <c r="B9" s="512"/>
      <c r="C9" s="512"/>
      <c r="D9" s="26" t="s">
        <v>1190</v>
      </c>
      <c r="E9" s="512"/>
      <c r="F9" s="26" t="s">
        <v>1191</v>
      </c>
      <c r="G9" s="512"/>
      <c r="H9" s="512"/>
      <c r="I9" s="512"/>
      <c r="J9" s="512"/>
      <c r="K9" s="512"/>
      <c r="L9" s="512"/>
      <c r="M9" s="512"/>
      <c r="N9" s="519"/>
      <c r="O9" s="519"/>
      <c r="P9" s="519"/>
      <c r="Q9" s="519"/>
      <c r="R9" s="519"/>
      <c r="S9" s="512"/>
      <c r="T9" s="25" t="s">
        <v>1192</v>
      </c>
      <c r="U9" s="25" t="s">
        <v>1180</v>
      </c>
      <c r="V9" s="73" t="s">
        <v>295</v>
      </c>
      <c r="W9" s="25" t="s">
        <v>1193</v>
      </c>
      <c r="X9" s="25" t="s">
        <v>1194</v>
      </c>
      <c r="Y9" s="73" t="s">
        <v>1183</v>
      </c>
      <c r="Z9" s="74" t="s">
        <v>1184</v>
      </c>
      <c r="AA9" s="74" t="s">
        <v>264</v>
      </c>
      <c r="AB9" s="74">
        <f t="shared" si="0"/>
        <v>15</v>
      </c>
      <c r="AC9" s="74" t="s">
        <v>265</v>
      </c>
      <c r="AD9" s="74">
        <f t="shared" si="1"/>
        <v>15</v>
      </c>
      <c r="AE9" s="74" t="s">
        <v>266</v>
      </c>
      <c r="AF9" s="74">
        <f t="shared" si="2"/>
        <v>15</v>
      </c>
      <c r="AG9" s="67" t="s">
        <v>337</v>
      </c>
      <c r="AH9" s="74">
        <f t="shared" si="3"/>
        <v>10</v>
      </c>
      <c r="AI9" s="67" t="s">
        <v>268</v>
      </c>
      <c r="AJ9" s="74">
        <f t="shared" si="4"/>
        <v>15</v>
      </c>
      <c r="AK9" s="64" t="s">
        <v>281</v>
      </c>
      <c r="AL9" s="74">
        <f t="shared" si="5"/>
        <v>15</v>
      </c>
      <c r="AM9" s="74" t="s">
        <v>270</v>
      </c>
      <c r="AN9" s="74">
        <f t="shared" si="6"/>
        <v>15</v>
      </c>
      <c r="AO9" s="74">
        <f t="shared" si="7"/>
        <v>100</v>
      </c>
      <c r="AP9" s="74" t="str">
        <f t="shared" si="8"/>
        <v>Fuerte</v>
      </c>
      <c r="AQ9" s="74" t="s">
        <v>333</v>
      </c>
      <c r="AR9" s="74" t="s">
        <v>333</v>
      </c>
      <c r="AS9" s="512"/>
      <c r="AT9" s="512"/>
      <c r="AU9" s="512"/>
      <c r="AV9" s="512"/>
      <c r="AW9" s="512"/>
      <c r="AX9" s="512"/>
      <c r="AY9" s="512"/>
      <c r="AZ9" s="512"/>
      <c r="BA9" s="512"/>
      <c r="BB9" s="29"/>
      <c r="BC9" s="29"/>
      <c r="BD9" s="29"/>
      <c r="BE9" s="29"/>
      <c r="BF9" s="29"/>
      <c r="BG9" s="88" t="s">
        <v>1195</v>
      </c>
      <c r="BH9" s="88" t="s">
        <v>1180</v>
      </c>
      <c r="BI9" s="91">
        <v>43862</v>
      </c>
      <c r="BJ9" s="91">
        <v>44195</v>
      </c>
      <c r="BK9" s="87" t="s">
        <v>1196</v>
      </c>
      <c r="BL9" s="69"/>
      <c r="BM9" s="69"/>
      <c r="BN9" s="69"/>
      <c r="BO9" s="69"/>
      <c r="BP9" s="69"/>
      <c r="BQ9" s="69"/>
      <c r="BR9" s="71" t="s">
        <v>1197</v>
      </c>
      <c r="BS9" s="71" t="s">
        <v>1198</v>
      </c>
      <c r="BT9" s="71" t="s">
        <v>1199</v>
      </c>
      <c r="BU9" s="71"/>
      <c r="BV9" s="71"/>
      <c r="BW9" s="71"/>
      <c r="BX9" s="405"/>
      <c r="BY9" s="69"/>
      <c r="BZ9" s="69"/>
      <c r="CA9" s="69"/>
      <c r="CB9" s="9"/>
    </row>
    <row r="10" spans="1:80" ht="319.5" customHeight="1">
      <c r="A10" s="513"/>
      <c r="B10" s="513"/>
      <c r="C10" s="513"/>
      <c r="D10" s="26" t="s">
        <v>1200</v>
      </c>
      <c r="E10" s="513"/>
      <c r="F10" s="26" t="s">
        <v>1201</v>
      </c>
      <c r="G10" s="513"/>
      <c r="H10" s="513"/>
      <c r="I10" s="513"/>
      <c r="J10" s="513"/>
      <c r="K10" s="513"/>
      <c r="L10" s="513"/>
      <c r="M10" s="513"/>
      <c r="N10" s="520"/>
      <c r="O10" s="520"/>
      <c r="P10" s="520"/>
      <c r="Q10" s="520"/>
      <c r="R10" s="520"/>
      <c r="S10" s="513"/>
      <c r="T10" s="25" t="s">
        <v>1202</v>
      </c>
      <c r="U10" s="25" t="s">
        <v>1180</v>
      </c>
      <c r="V10" s="73" t="s">
        <v>295</v>
      </c>
      <c r="W10" s="25" t="s">
        <v>1203</v>
      </c>
      <c r="X10" s="25" t="s">
        <v>1204</v>
      </c>
      <c r="Y10" s="73" t="s">
        <v>1205</v>
      </c>
      <c r="Z10" s="74" t="s">
        <v>288</v>
      </c>
      <c r="AA10" s="74" t="s">
        <v>264</v>
      </c>
      <c r="AB10" s="74">
        <f t="shared" si="0"/>
        <v>15</v>
      </c>
      <c r="AC10" s="74" t="s">
        <v>265</v>
      </c>
      <c r="AD10" s="74">
        <f t="shared" si="1"/>
        <v>15</v>
      </c>
      <c r="AE10" s="74" t="s">
        <v>266</v>
      </c>
      <c r="AF10" s="74">
        <f t="shared" si="2"/>
        <v>15</v>
      </c>
      <c r="AG10" s="67" t="s">
        <v>267</v>
      </c>
      <c r="AH10" s="74">
        <f t="shared" si="3"/>
        <v>15</v>
      </c>
      <c r="AI10" s="67" t="s">
        <v>268</v>
      </c>
      <c r="AJ10" s="74">
        <f t="shared" si="4"/>
        <v>15</v>
      </c>
      <c r="AK10" s="64" t="s">
        <v>281</v>
      </c>
      <c r="AL10" s="74">
        <f t="shared" si="5"/>
        <v>15</v>
      </c>
      <c r="AM10" s="74" t="s">
        <v>270</v>
      </c>
      <c r="AN10" s="74">
        <f t="shared" si="6"/>
        <v>15</v>
      </c>
      <c r="AO10" s="74">
        <f t="shared" si="7"/>
        <v>105</v>
      </c>
      <c r="AP10" s="74" t="str">
        <f t="shared" si="8"/>
        <v>Fuerte</v>
      </c>
      <c r="AQ10" s="74" t="s">
        <v>333</v>
      </c>
      <c r="AR10" s="74" t="s">
        <v>333</v>
      </c>
      <c r="AS10" s="513"/>
      <c r="AT10" s="513"/>
      <c r="AU10" s="513"/>
      <c r="AV10" s="513"/>
      <c r="AW10" s="513"/>
      <c r="AX10" s="513"/>
      <c r="AY10" s="513"/>
      <c r="AZ10" s="513"/>
      <c r="BA10" s="513"/>
      <c r="BB10" s="29"/>
      <c r="BC10" s="29"/>
      <c r="BD10" s="29"/>
      <c r="BE10" s="29"/>
      <c r="BF10" s="29"/>
      <c r="BG10" s="88" t="s">
        <v>1206</v>
      </c>
      <c r="BH10" s="88" t="s">
        <v>1180</v>
      </c>
      <c r="BI10" s="91">
        <v>43862</v>
      </c>
      <c r="BJ10" s="91">
        <v>44195</v>
      </c>
      <c r="BK10" s="87" t="s">
        <v>1207</v>
      </c>
      <c r="BL10" s="69"/>
      <c r="BM10" s="69"/>
      <c r="BN10" s="69"/>
      <c r="BO10" s="69"/>
      <c r="BP10" s="69"/>
      <c r="BQ10" s="69"/>
      <c r="BR10" s="71" t="s">
        <v>1208</v>
      </c>
      <c r="BS10" s="71" t="s">
        <v>1209</v>
      </c>
      <c r="BT10" s="71" t="s">
        <v>1210</v>
      </c>
      <c r="BU10" s="71"/>
      <c r="BV10" s="71"/>
      <c r="BW10" s="71"/>
      <c r="BX10" s="406"/>
      <c r="BY10" s="69"/>
      <c r="BZ10" s="69"/>
      <c r="CA10" s="69"/>
      <c r="CB10" s="9"/>
    </row>
    <row r="11" spans="1:80" ht="220.5" customHeight="1">
      <c r="A11" s="27" t="s">
        <v>150</v>
      </c>
      <c r="B11" s="27" t="s">
        <v>1174</v>
      </c>
      <c r="C11" s="27" t="s">
        <v>1211</v>
      </c>
      <c r="D11" s="26" t="s">
        <v>1212</v>
      </c>
      <c r="E11" s="125" t="s">
        <v>1213</v>
      </c>
      <c r="F11" s="26" t="s">
        <v>1214</v>
      </c>
      <c r="G11" s="29" t="s">
        <v>57</v>
      </c>
      <c r="H11" s="27">
        <v>3</v>
      </c>
      <c r="I11" s="116" t="str">
        <f>IF(H11=5,"CASI SEGURO",IF(H11=4,"PROBABLE",IF(H11=3,"POSIBLE",IF(H11=2,"IMPROBABLE","RARA VEZ"))))</f>
        <v>POSIBLE</v>
      </c>
      <c r="J11" s="27">
        <v>5</v>
      </c>
      <c r="K11" s="116" t="str">
        <f>IF(J11=1,"INSIGNIFICANTE",IF(J11=2,"MENOR",IF(J11=3,"MODERADO",IF(J11=4,"MAYOR","CATASTRÓFICO"))))</f>
        <v>CATASTRÓFICO</v>
      </c>
      <c r="L11" s="116">
        <f>IF(J11=2,H11+20,IF(J11=3,H11+30,IF(J11=4,H11+40,IF(J11=5,H11+50,H11+10))))</f>
        <v>53</v>
      </c>
      <c r="M11" s="126" t="str">
        <f>IF(J11=1,$N$11,IF(J11=2,$O$11,IF(J11=3,$P$11,IF(J11=4,$Q$11,$R$11))))</f>
        <v>EXTREMA 3:5</v>
      </c>
      <c r="N11" s="29" t="str">
        <f>IF($L11=11,"BAJA 1:1",IF($L11=12,"BAJA 2:1",IF($L11=13,"BAJA 3:1",IF($L11=14,"MODERADA 4:1","ALTA 5:1"))))</f>
        <v>ALTA 5:1</v>
      </c>
      <c r="O11" s="29" t="str">
        <f>IF($L11=21,"BAJA 1:2",IF($L11=22,"BAJA 2:2",IF($L11=23,"MODERADA 3:2",IF($L11=24,"ALTA 4:2","ALTA 5:2"))))</f>
        <v>ALTA 5:2</v>
      </c>
      <c r="P11" s="29" t="str">
        <f>IF($L11=31,"MODERADA 1:3",IF($L11=32,"MODERADA 2:3",IF($L11=33,"ALTA 3:3",IF($L11=34,"ALTA 4:3","EXTREMA 5:3"))))</f>
        <v>EXTREMA 5:3</v>
      </c>
      <c r="Q11" s="29" t="str">
        <f>IF($L11=41,"ALTA 1:4",IF($L11=42,"ALTA 2:4",IF($L11=43,"EXTREMA 3:4",IF($L11=44,"EXTREMA 4:4","EXTREMA 5:4"))))</f>
        <v>EXTREMA 5:4</v>
      </c>
      <c r="R11" s="29" t="str">
        <f>IF($L11=51,"ALTA 1:5",IF($L11=52,"EXTREMA 2:5",IF($L11=53,"EXTREMA 3:5",IF($L11=54,"EXTREMA 4:5","EXTREMA 5:5"))))</f>
        <v>EXTREMA 3:5</v>
      </c>
      <c r="S11" s="27" t="s">
        <v>257</v>
      </c>
      <c r="T11" s="5" t="s">
        <v>1215</v>
      </c>
      <c r="U11" s="25" t="s">
        <v>1180</v>
      </c>
      <c r="V11" s="5" t="s">
        <v>373</v>
      </c>
      <c r="W11" s="25" t="s">
        <v>1216</v>
      </c>
      <c r="X11" s="25" t="s">
        <v>1217</v>
      </c>
      <c r="Y11" s="73" t="s">
        <v>1218</v>
      </c>
      <c r="Z11" s="74" t="s">
        <v>288</v>
      </c>
      <c r="AA11" s="74" t="s">
        <v>264</v>
      </c>
      <c r="AB11" s="74">
        <f t="shared" si="0"/>
        <v>15</v>
      </c>
      <c r="AC11" s="74" t="s">
        <v>265</v>
      </c>
      <c r="AD11" s="74">
        <f t="shared" si="1"/>
        <v>15</v>
      </c>
      <c r="AE11" s="74" t="s">
        <v>266</v>
      </c>
      <c r="AF11" s="74">
        <f t="shared" si="2"/>
        <v>15</v>
      </c>
      <c r="AG11" s="74" t="s">
        <v>267</v>
      </c>
      <c r="AH11" s="74">
        <f t="shared" si="3"/>
        <v>15</v>
      </c>
      <c r="AI11" s="74" t="s">
        <v>268</v>
      </c>
      <c r="AJ11" s="74">
        <f t="shared" si="4"/>
        <v>15</v>
      </c>
      <c r="AK11" s="73" t="s">
        <v>281</v>
      </c>
      <c r="AL11" s="74">
        <f t="shared" si="5"/>
        <v>15</v>
      </c>
      <c r="AM11" s="74" t="s">
        <v>270</v>
      </c>
      <c r="AN11" s="74">
        <f t="shared" si="6"/>
        <v>15</v>
      </c>
      <c r="AO11" s="74">
        <f t="shared" si="7"/>
        <v>105</v>
      </c>
      <c r="AP11" s="74" t="str">
        <f>+IF(AO11&gt;96,"Fuerte",IF(AO11&lt;85,"Débil","Moderado"))</f>
        <v>Fuerte</v>
      </c>
      <c r="AQ11" s="74" t="s">
        <v>333</v>
      </c>
      <c r="AR11" s="74" t="s">
        <v>333</v>
      </c>
      <c r="AS11" s="5" t="s">
        <v>333</v>
      </c>
      <c r="AT11" s="29" t="s">
        <v>272</v>
      </c>
      <c r="AU11" s="29">
        <v>2</v>
      </c>
      <c r="AV11" s="116" t="str">
        <f>IF(AU11=5,"CASI SEGURO",IF(AU11=4,"PROBABLE",IF(AU11=3,"POSIBLE",IF(AU11=2,"IMPROBABLE","RARA VEZ"))))</f>
        <v>IMPROBABLE</v>
      </c>
      <c r="AW11" s="29" t="s">
        <v>272</v>
      </c>
      <c r="AX11" s="29">
        <v>3</v>
      </c>
      <c r="AY11" s="116" t="str">
        <f>IF(AX11=1,"INSIGNIFICANTE",IF(AX11=2,"MENOR",IF(AX11=3,"MODERADO",IF(AX11=4,"MAYOR","CATASTRÓFICO"))))</f>
        <v>MODERADO</v>
      </c>
      <c r="AZ11" s="116">
        <f>IF(AX11=2,AU11+20,IF(AX11=3,AU11+30,IF(AX11=4,AU11+40,IF(AX11=5,AU11+50,AU11+10))))</f>
        <v>32</v>
      </c>
      <c r="BA11" s="126" t="str">
        <f>IF(AX11=1,$BB11,IF(AX11=2,$BC$11,IF(AX11=3,$BD$11,IF(AX11=4,$BE$11,$BF$11))))</f>
        <v>MODERADA 2:3</v>
      </c>
      <c r="BB11" s="29" t="str">
        <f>IF($AZ11=11,"BAJA 1:1",IF($AZ11=12,"BAJA 2:1",IF($AZ11=13,"BAJA 3:1",IF($AZ11=14,"MODERADA 4:1","ALTA 5:1"))))</f>
        <v>ALTA 5:1</v>
      </c>
      <c r="BC11" s="29" t="str">
        <f>IF($AZ11=21,"BAJA 1:2",IF($AZ11=22,"BAJA 2:2",IF($AZ11=23,"MODERADA 3:2",IF($AZ11=24,"ALTA 4:2","ALTA 5:2"))))</f>
        <v>ALTA 5:2</v>
      </c>
      <c r="BD11" s="29" t="str">
        <f>IF($AZ11=31,"MODERADA 1:3",IF($AZ11=32,"MODERADA 2:3",IF($AZ11=33,"ALTA 3:3",IF($AZ11=34,"ALTA 4:3","EXTREMA 5:3"))))</f>
        <v>MODERADA 2:3</v>
      </c>
      <c r="BE11" s="29" t="str">
        <f>IF($AZ11=41,"ALTA 1:4",IF($AZ11=42,"ALTA 2:4",IF($AZ11=43,"EXTREMA 3:4",IF($AZ11=44,"EXTREMA 4:4","EXTREMA 5:4"))))</f>
        <v>EXTREMA 5:4</v>
      </c>
      <c r="BF11" s="29" t="str">
        <f>IF($AZ11=51,"ALTA 1:5",IF($AZ11=52,"EXTREMA 2:5",IF($AZ11=53,"EXTREMA 3:5",IF($AZ11=54,"EXTREMA 4:5","EXTREMA 5:5"))))</f>
        <v>EXTREMA 5:5</v>
      </c>
      <c r="BG11" s="88" t="s">
        <v>1219</v>
      </c>
      <c r="BH11" s="88" t="s">
        <v>1180</v>
      </c>
      <c r="BI11" s="91">
        <v>43862</v>
      </c>
      <c r="BJ11" s="91">
        <v>43951</v>
      </c>
      <c r="BK11" s="87" t="s">
        <v>1220</v>
      </c>
      <c r="BL11" s="29"/>
      <c r="BM11" s="29"/>
      <c r="BN11" s="29"/>
      <c r="BO11" s="29"/>
      <c r="BP11" s="29"/>
      <c r="BQ11" s="29"/>
      <c r="BR11" s="83" t="s">
        <v>1221</v>
      </c>
      <c r="BS11" s="83" t="s">
        <v>1222</v>
      </c>
      <c r="BT11" s="83" t="s">
        <v>1223</v>
      </c>
      <c r="BU11" s="83"/>
      <c r="BV11" s="83"/>
      <c r="BW11" s="83"/>
      <c r="BX11" s="407"/>
      <c r="BY11" s="29"/>
      <c r="BZ11" s="29"/>
      <c r="CA11" s="29"/>
      <c r="CB11" s="9"/>
    </row>
    <row r="12" spans="1:80">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34"/>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407"/>
      <c r="BY12" s="9"/>
      <c r="BZ12" s="9"/>
      <c r="CA12" s="9"/>
      <c r="CB12" s="9"/>
    </row>
    <row r="13" spans="1:80" ht="45" hidden="1" customHeight="1">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t="s">
        <v>360</v>
      </c>
      <c r="AG13" s="34"/>
      <c r="AH13" s="9" t="s">
        <v>18</v>
      </c>
      <c r="AI13" s="9">
        <v>1</v>
      </c>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407"/>
      <c r="BY13" s="9"/>
      <c r="BZ13" s="9"/>
      <c r="CA13" s="9"/>
      <c r="CB13" s="9"/>
    </row>
    <row r="14" spans="1:80" ht="75" hidden="1" customHeight="1">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t="s">
        <v>10</v>
      </c>
      <c r="AD14" s="9" t="s">
        <v>40</v>
      </c>
      <c r="AE14" s="9" t="s">
        <v>27</v>
      </c>
      <c r="AF14" s="9" t="s">
        <v>361</v>
      </c>
      <c r="AG14" s="34"/>
      <c r="AH14" s="9" t="s">
        <v>362</v>
      </c>
      <c r="AI14" s="9">
        <v>2</v>
      </c>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407"/>
      <c r="BY14" s="9"/>
      <c r="BZ14" s="9"/>
      <c r="CA14" s="9"/>
      <c r="CB14" s="9"/>
    </row>
    <row r="15" spans="1:80" ht="76.5" hidden="1" customHeight="1">
      <c r="A15" s="9"/>
      <c r="B15" s="9"/>
      <c r="C15" s="9"/>
      <c r="D15" s="9"/>
      <c r="E15" s="9"/>
      <c r="F15" s="9"/>
      <c r="G15" s="9"/>
      <c r="H15" s="9"/>
      <c r="I15" s="9"/>
      <c r="J15" s="9"/>
      <c r="K15" s="9"/>
      <c r="L15" s="9"/>
      <c r="M15" s="9"/>
      <c r="N15" s="9"/>
      <c r="O15" s="9"/>
      <c r="P15" s="9"/>
      <c r="Q15" s="9"/>
      <c r="R15" s="9"/>
      <c r="S15" s="35" t="s">
        <v>1224</v>
      </c>
      <c r="T15" s="35"/>
      <c r="U15" s="9"/>
      <c r="V15" s="9"/>
      <c r="W15" s="9"/>
      <c r="X15" s="9"/>
      <c r="Y15" s="9"/>
      <c r="Z15" s="9"/>
      <c r="AA15" s="9"/>
      <c r="AB15" s="9"/>
      <c r="AC15" s="9" t="s">
        <v>13</v>
      </c>
      <c r="AD15" s="9" t="s">
        <v>20</v>
      </c>
      <c r="AE15" s="9" t="s">
        <v>119</v>
      </c>
      <c r="AF15" s="9" t="s">
        <v>318</v>
      </c>
      <c r="AG15" s="34"/>
      <c r="AH15" s="9" t="s">
        <v>319</v>
      </c>
      <c r="AI15" s="9">
        <v>3</v>
      </c>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397"/>
      <c r="BY15" s="9"/>
      <c r="BZ15" s="9"/>
      <c r="CA15" s="9"/>
      <c r="CB15" s="9"/>
    </row>
    <row r="16" spans="1:80" ht="76.5" hidden="1" customHeight="1">
      <c r="A16" s="9"/>
      <c r="B16" s="9"/>
      <c r="C16" s="9"/>
      <c r="D16" s="9"/>
      <c r="E16" s="9"/>
      <c r="F16" s="9"/>
      <c r="G16" s="9"/>
      <c r="H16" s="9"/>
      <c r="I16" s="9"/>
      <c r="J16" s="9"/>
      <c r="K16" s="9"/>
      <c r="L16" s="9"/>
      <c r="M16" s="9"/>
      <c r="N16" s="9"/>
      <c r="O16" s="9"/>
      <c r="P16" s="9"/>
      <c r="Q16" s="9"/>
      <c r="R16" s="9"/>
      <c r="S16" s="35" t="s">
        <v>1225</v>
      </c>
      <c r="T16" s="35"/>
      <c r="U16" s="9"/>
      <c r="V16" s="9"/>
      <c r="W16" s="9"/>
      <c r="X16" s="9"/>
      <c r="Y16" s="9"/>
      <c r="Z16" s="9"/>
      <c r="AA16" s="9"/>
      <c r="AB16" s="9"/>
      <c r="AC16" s="9" t="s">
        <v>33</v>
      </c>
      <c r="AD16" s="9" t="s">
        <v>43</v>
      </c>
      <c r="AE16" s="9" t="s">
        <v>25</v>
      </c>
      <c r="AF16" s="9" t="s">
        <v>321</v>
      </c>
      <c r="AG16" s="34"/>
      <c r="AH16" s="9" t="s">
        <v>40</v>
      </c>
      <c r="AI16" s="9">
        <v>4</v>
      </c>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397"/>
      <c r="BY16" s="9"/>
      <c r="BZ16" s="9"/>
      <c r="CA16" s="9"/>
      <c r="CB16" s="9"/>
    </row>
    <row r="17" spans="1:80" ht="89.25" hidden="1">
      <c r="A17" s="9"/>
      <c r="B17" s="9"/>
      <c r="C17" s="9"/>
      <c r="D17" s="9"/>
      <c r="E17" s="9"/>
      <c r="F17" s="9"/>
      <c r="G17" s="9"/>
      <c r="H17" s="9"/>
      <c r="I17" s="9"/>
      <c r="J17" s="9"/>
      <c r="K17" s="9"/>
      <c r="L17" s="9"/>
      <c r="M17" s="9"/>
      <c r="N17" s="9"/>
      <c r="O17" s="9"/>
      <c r="P17" s="9"/>
      <c r="Q17" s="9"/>
      <c r="R17" s="9"/>
      <c r="S17" s="35" t="s">
        <v>1226</v>
      </c>
      <c r="T17" s="35"/>
      <c r="U17" s="9"/>
      <c r="V17" s="9"/>
      <c r="W17" s="9"/>
      <c r="X17" s="9"/>
      <c r="Y17" s="9"/>
      <c r="Z17" s="9"/>
      <c r="AA17" s="9"/>
      <c r="AB17" s="9"/>
      <c r="AC17" s="9" t="s">
        <v>57</v>
      </c>
      <c r="AD17" s="9" t="s">
        <v>18</v>
      </c>
      <c r="AE17" s="9" t="s">
        <v>323</v>
      </c>
      <c r="AF17" s="9" t="s">
        <v>324</v>
      </c>
      <c r="AG17" s="34"/>
      <c r="AH17" s="9" t="s">
        <v>57</v>
      </c>
      <c r="AI17" s="9">
        <v>5</v>
      </c>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row>
    <row r="18" spans="1:80" ht="63.75" hidden="1">
      <c r="A18" s="9"/>
      <c r="B18" s="9"/>
      <c r="C18" s="9"/>
      <c r="D18" s="9"/>
      <c r="E18" s="9"/>
      <c r="F18" s="9"/>
      <c r="G18" s="9"/>
      <c r="H18" s="9"/>
      <c r="I18" s="9"/>
      <c r="J18" s="9"/>
      <c r="K18" s="9"/>
      <c r="L18" s="9"/>
      <c r="M18" s="9"/>
      <c r="N18" s="9"/>
      <c r="O18" s="9"/>
      <c r="P18" s="9"/>
      <c r="Q18" s="9"/>
      <c r="R18" s="9"/>
      <c r="S18" s="35" t="s">
        <v>1227</v>
      </c>
      <c r="T18" s="35"/>
      <c r="U18" s="9"/>
      <c r="V18" s="9"/>
      <c r="W18" s="9"/>
      <c r="X18" s="9"/>
      <c r="Y18" s="9"/>
      <c r="Z18" s="9"/>
      <c r="AA18" s="9"/>
      <c r="AB18" s="9"/>
      <c r="AC18" s="9" t="s">
        <v>71</v>
      </c>
      <c r="AD18" s="9" t="s">
        <v>75</v>
      </c>
      <c r="AE18" s="9" t="s">
        <v>80</v>
      </c>
      <c r="AF18" s="9" t="s">
        <v>401</v>
      </c>
      <c r="AG18" s="34"/>
      <c r="AH18" s="9" t="s">
        <v>305</v>
      </c>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row>
    <row r="19" spans="1:80" ht="105" hidden="1">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t="s">
        <v>36</v>
      </c>
      <c r="AD19" s="9" t="s">
        <v>65</v>
      </c>
      <c r="AE19" s="9" t="s">
        <v>82</v>
      </c>
      <c r="AF19" s="9" t="s">
        <v>326</v>
      </c>
      <c r="AG19" s="36"/>
      <c r="AH19" s="9" t="s">
        <v>327</v>
      </c>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row>
    <row r="20" spans="1:80" ht="60" hidden="1">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t="s">
        <v>328</v>
      </c>
      <c r="AD20" s="9" t="s">
        <v>46</v>
      </c>
      <c r="AE20" s="9" t="s">
        <v>84</v>
      </c>
      <c r="AF20" s="9" t="s">
        <v>329</v>
      </c>
      <c r="AG20" s="36"/>
      <c r="AH20" s="9" t="s">
        <v>330</v>
      </c>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row>
    <row r="21" spans="1:80" ht="15.75" hidden="1" customHeight="1">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t="s">
        <v>78</v>
      </c>
      <c r="AE21" s="9" t="s">
        <v>29</v>
      </c>
      <c r="AF21" s="9" t="s">
        <v>43</v>
      </c>
      <c r="AG21" s="36"/>
      <c r="AH21" s="9" t="s">
        <v>331</v>
      </c>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row>
    <row r="22" spans="1:80" ht="15.75" hidden="1" customHeight="1">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t="s">
        <v>115</v>
      </c>
      <c r="AE22" s="9"/>
      <c r="AF22" s="9"/>
      <c r="AG22" s="37"/>
      <c r="AH22" s="9" t="s">
        <v>71</v>
      </c>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row>
    <row r="23" spans="1:80" ht="15.75" hidden="1"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t="s">
        <v>332</v>
      </c>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row>
    <row r="24" spans="1:80"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37"/>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row>
    <row r="25" spans="1:80"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7"/>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row>
    <row r="26" spans="1:80"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37"/>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row>
    <row r="27" spans="1:80"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37"/>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row>
    <row r="28" spans="1:80" ht="15.75" customHeight="1">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37"/>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row>
    <row r="29" spans="1:80" ht="15.75" customHeight="1">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row>
    <row r="30" spans="1:80" ht="15.75" hidden="1" customHeight="1">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row>
    <row r="31" spans="1:80" ht="15.75" hidden="1" customHeight="1">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row>
    <row r="32" spans="1:80" ht="15.75" hidden="1"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t="s">
        <v>12</v>
      </c>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row>
    <row r="33" spans="1:80" ht="15.75" hidden="1"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t="s">
        <v>402</v>
      </c>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hidden="1"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hidden="1"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t="s">
        <v>23</v>
      </c>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hidden="1"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130</v>
      </c>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t="s">
        <v>264</v>
      </c>
      <c r="AB83" s="9">
        <v>15</v>
      </c>
      <c r="AC83" s="9" t="s">
        <v>265</v>
      </c>
      <c r="AD83" s="9">
        <v>15</v>
      </c>
      <c r="AE83" s="9" t="s">
        <v>266</v>
      </c>
      <c r="AF83" s="9"/>
      <c r="AG83" s="9" t="s">
        <v>267</v>
      </c>
      <c r="AH83" s="9"/>
      <c r="AI83" s="9" t="s">
        <v>268</v>
      </c>
      <c r="AJ83" s="9"/>
      <c r="AK83" s="9" t="s">
        <v>281</v>
      </c>
      <c r="AL83" s="9"/>
      <c r="AM83" s="9" t="s">
        <v>270</v>
      </c>
      <c r="AN83" s="9"/>
      <c r="AO83" s="9"/>
      <c r="AP83" s="9"/>
      <c r="AQ83" s="9" t="s">
        <v>333</v>
      </c>
      <c r="AR83" s="9"/>
      <c r="AS83" s="9"/>
      <c r="AT83" s="9" t="s">
        <v>272</v>
      </c>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t="s">
        <v>334</v>
      </c>
      <c r="AB84" s="9">
        <v>10</v>
      </c>
      <c r="AC84" s="9" t="s">
        <v>335</v>
      </c>
      <c r="AD84" s="9">
        <v>0</v>
      </c>
      <c r="AE84" s="9" t="s">
        <v>336</v>
      </c>
      <c r="AF84" s="9"/>
      <c r="AG84" s="9" t="s">
        <v>337</v>
      </c>
      <c r="AH84" s="9"/>
      <c r="AI84" s="9" t="s">
        <v>338</v>
      </c>
      <c r="AJ84" s="9"/>
      <c r="AK84" s="9" t="s">
        <v>269</v>
      </c>
      <c r="AL84" s="9"/>
      <c r="AM84" s="9" t="s">
        <v>339</v>
      </c>
      <c r="AN84" s="9"/>
      <c r="AO84" s="9"/>
      <c r="AP84" s="9"/>
      <c r="AQ84" s="9" t="s">
        <v>271</v>
      </c>
      <c r="AR84" s="9"/>
      <c r="AS84" s="9"/>
      <c r="AT84" s="9" t="s">
        <v>340</v>
      </c>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v>5</v>
      </c>
      <c r="AC85" s="9"/>
      <c r="AD85" s="9"/>
      <c r="AE85" s="9"/>
      <c r="AF85" s="9"/>
      <c r="AG85" s="9" t="s">
        <v>341</v>
      </c>
      <c r="AH85" s="9"/>
      <c r="AI85" s="9"/>
      <c r="AJ85" s="9"/>
      <c r="AK85" s="9"/>
      <c r="AL85" s="9"/>
      <c r="AM85" s="9" t="s">
        <v>342</v>
      </c>
      <c r="AN85" s="9"/>
      <c r="AO85" s="9"/>
      <c r="AP85" s="9"/>
      <c r="AQ85" s="9" t="s">
        <v>343</v>
      </c>
      <c r="AR85" s="9"/>
      <c r="AS85" s="9"/>
      <c r="AT85" s="9" t="s">
        <v>299</v>
      </c>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56">
    <mergeCell ref="K8:K10"/>
    <mergeCell ref="BA8:BA10"/>
    <mergeCell ref="AT5:BA6"/>
    <mergeCell ref="AQ6:AQ7"/>
    <mergeCell ref="AR6:AR7"/>
    <mergeCell ref="AS6:AS7"/>
    <mergeCell ref="AU7:AV7"/>
    <mergeCell ref="AX7:AY7"/>
    <mergeCell ref="AS8:AS10"/>
    <mergeCell ref="AV8:AV10"/>
    <mergeCell ref="AW8:AW10"/>
    <mergeCell ref="AX8:AX10"/>
    <mergeCell ref="AY8:AY10"/>
    <mergeCell ref="AZ8:AZ10"/>
    <mergeCell ref="AT8:AT10"/>
    <mergeCell ref="AU8:AU10"/>
    <mergeCell ref="BY5:CA6"/>
    <mergeCell ref="D6:D7"/>
    <mergeCell ref="E6:E7"/>
    <mergeCell ref="T6:Z6"/>
    <mergeCell ref="T5:AS5"/>
    <mergeCell ref="BG5:BK6"/>
    <mergeCell ref="BL5:BQ6"/>
    <mergeCell ref="BR5:BT6"/>
    <mergeCell ref="AA6:AP6"/>
    <mergeCell ref="BU5:BX6"/>
    <mergeCell ref="S5:S7"/>
    <mergeCell ref="G8:G10"/>
    <mergeCell ref="A8:A10"/>
    <mergeCell ref="B8:B10"/>
    <mergeCell ref="C8:C10"/>
    <mergeCell ref="E8:E10"/>
    <mergeCell ref="L8:L10"/>
    <mergeCell ref="R8:R10"/>
    <mergeCell ref="S8:S10"/>
    <mergeCell ref="M8:M10"/>
    <mergeCell ref="N8:N10"/>
    <mergeCell ref="O8:O10"/>
    <mergeCell ref="P8:P10"/>
    <mergeCell ref="Q8:Q10"/>
    <mergeCell ref="H8:H10"/>
    <mergeCell ref="I8:I10"/>
    <mergeCell ref="J8:J10"/>
    <mergeCell ref="A1:A3"/>
    <mergeCell ref="B1:H1"/>
    <mergeCell ref="B2:H2"/>
    <mergeCell ref="B3:H3"/>
    <mergeCell ref="A5:A7"/>
    <mergeCell ref="B5:B7"/>
    <mergeCell ref="C5:C7"/>
    <mergeCell ref="D5:M5"/>
    <mergeCell ref="M6:M7"/>
    <mergeCell ref="H6:I7"/>
    <mergeCell ref="J6:K7"/>
    <mergeCell ref="F6:F7"/>
    <mergeCell ref="G6:G7"/>
  </mergeCells>
  <conditionalFormatting sqref="I8 I11 AV11">
    <cfRule type="cellIs" dxfId="2759" priority="1" operator="equal">
      <formula>"RARA VEZ"</formula>
    </cfRule>
  </conditionalFormatting>
  <conditionalFormatting sqref="I8 I11 AV11">
    <cfRule type="cellIs" dxfId="2758" priority="2" operator="equal">
      <formula>"IMPROBABLE"</formula>
    </cfRule>
  </conditionalFormatting>
  <conditionalFormatting sqref="I8 I11 AV11">
    <cfRule type="cellIs" dxfId="2757" priority="3" operator="equal">
      <formula>"POSIBLE"</formula>
    </cfRule>
  </conditionalFormatting>
  <conditionalFormatting sqref="I8 I11 AV11">
    <cfRule type="cellIs" dxfId="2756" priority="4" operator="equal">
      <formula>"PROBABLE"</formula>
    </cfRule>
  </conditionalFormatting>
  <conditionalFormatting sqref="I8 I11 AV11">
    <cfRule type="cellIs" dxfId="2755" priority="5" operator="equal">
      <formula>"CASI SEGURO"</formula>
    </cfRule>
  </conditionalFormatting>
  <conditionalFormatting sqref="K8:L8 K11:L11 AY11:AZ11">
    <cfRule type="containsText" dxfId="2754" priority="6" stopIfTrue="1" operator="containsText" text="ALTA">
      <formula>NOT(ISERROR(SEARCH(("ALTA"),(K8))))</formula>
    </cfRule>
  </conditionalFormatting>
  <conditionalFormatting sqref="K8:L8 K11:L11 AY11:AZ11">
    <cfRule type="containsText" dxfId="2753" priority="7" stopIfTrue="1" operator="containsText" text="MEDIA">
      <formula>NOT(ISERROR(SEARCH(("MEDIA"),(K8))))</formula>
    </cfRule>
  </conditionalFormatting>
  <conditionalFormatting sqref="K8:L8 K11:L11 AY11:AZ11">
    <cfRule type="containsText" dxfId="2752" priority="8" stopIfTrue="1" operator="containsText" text="BAJA">
      <formula>NOT(ISERROR(SEARCH(("BAJA"),(K8))))</formula>
    </cfRule>
  </conditionalFormatting>
  <conditionalFormatting sqref="K8:L8 K11:L11 AY11:AZ11">
    <cfRule type="containsText" dxfId="2751" priority="9" stopIfTrue="1" operator="containsText" text="ALTO">
      <formula>NOT(ISERROR(SEARCH(("ALTO"),(K8))))</formula>
    </cfRule>
  </conditionalFormatting>
  <conditionalFormatting sqref="K8:L8 K11:L11 AY11:AZ11">
    <cfRule type="containsText" dxfId="2750" priority="10" stopIfTrue="1" operator="containsText" text="ALTO">
      <formula>NOT(ISERROR(SEARCH(("ALTO"),(K8))))</formula>
    </cfRule>
  </conditionalFormatting>
  <conditionalFormatting sqref="K8:L8 K11:L11 AY11:AZ11">
    <cfRule type="containsText" dxfId="2749" priority="11" stopIfTrue="1" operator="containsText" text="MEDIO">
      <formula>NOT(ISERROR(SEARCH(("MEDIO"),(K8))))</formula>
    </cfRule>
  </conditionalFormatting>
  <conditionalFormatting sqref="K8:L8 K11:L11 AY11:AZ11">
    <cfRule type="containsText" dxfId="2748" priority="12" stopIfTrue="1" operator="containsText" text="MEDIO">
      <formula>NOT(ISERROR(SEARCH(("MEDIO"),(K8))))</formula>
    </cfRule>
  </conditionalFormatting>
  <conditionalFormatting sqref="K8:L8 K11:L11 AY11:AZ11">
    <cfRule type="containsText" dxfId="2747" priority="13" stopIfTrue="1" operator="containsText" text="BAJO">
      <formula>NOT(ISERROR(SEARCH(("BAJO"),(K8))))</formula>
    </cfRule>
  </conditionalFormatting>
  <conditionalFormatting sqref="K8:L8 K11:L11 AY11:AZ11">
    <cfRule type="cellIs" dxfId="2746" priority="14" operator="equal">
      <formula>"INSIGNIFICANTE"</formula>
    </cfRule>
  </conditionalFormatting>
  <conditionalFormatting sqref="K8:L8 K11:L11 AY11:AZ11">
    <cfRule type="cellIs" dxfId="2745" priority="15" operator="equal">
      <formula>"MENOR"</formula>
    </cfRule>
  </conditionalFormatting>
  <conditionalFormatting sqref="K8:L8 K11:L11 AY11:AZ11">
    <cfRule type="cellIs" dxfId="2744" priority="16" operator="equal">
      <formula>"MODERADO"</formula>
    </cfRule>
  </conditionalFormatting>
  <conditionalFormatting sqref="K8:L8 K11:L11 AY11:AZ11">
    <cfRule type="cellIs" dxfId="2743" priority="17" operator="equal">
      <formula>"MAYOR"</formula>
    </cfRule>
  </conditionalFormatting>
  <conditionalFormatting sqref="K8:L8 K11:L11 AY11:AZ11">
    <cfRule type="cellIs" dxfId="2742" priority="18" operator="equal">
      <formula>"CATASTRÓFICO"</formula>
    </cfRule>
  </conditionalFormatting>
  <conditionalFormatting sqref="M8 M11 BA11">
    <cfRule type="cellIs" dxfId="2741" priority="19" operator="equal">
      <formula>"EXTREMA 5:5"</formula>
    </cfRule>
  </conditionalFormatting>
  <conditionalFormatting sqref="M8 M11 BA11">
    <cfRule type="cellIs" dxfId="2740" priority="20" operator="equal">
      <formula>"EXTREMA 4:5"</formula>
    </cfRule>
  </conditionalFormatting>
  <conditionalFormatting sqref="M8 M11 BA11">
    <cfRule type="cellIs" dxfId="2739" priority="21" operator="equal">
      <formula>"EXTREMA 3:5"</formula>
    </cfRule>
  </conditionalFormatting>
  <conditionalFormatting sqref="M8 M11 BA11">
    <cfRule type="cellIs" dxfId="2738" priority="22" operator="equal">
      <formula>"EXTREMA 2:5"</formula>
    </cfRule>
  </conditionalFormatting>
  <conditionalFormatting sqref="M8 M11 BA11">
    <cfRule type="cellIs" dxfId="2737" priority="23" operator="equal">
      <formula>"EXTREMA 5:4"</formula>
    </cfRule>
  </conditionalFormatting>
  <conditionalFormatting sqref="M8 M11 BA11">
    <cfRule type="cellIs" dxfId="2736" priority="24" operator="equal">
      <formula>"EXTREMA 4:4"</formula>
    </cfRule>
  </conditionalFormatting>
  <conditionalFormatting sqref="M8 M11 BA11">
    <cfRule type="cellIs" dxfId="2735" priority="25" operator="equal">
      <formula>"EXTREMA 3:4"</formula>
    </cfRule>
  </conditionalFormatting>
  <conditionalFormatting sqref="M8 M11 BA11">
    <cfRule type="cellIs" dxfId="2734" priority="26" operator="equal">
      <formula>"EXTREMA 5:3"</formula>
    </cfRule>
  </conditionalFormatting>
  <conditionalFormatting sqref="M8 M11 BA11">
    <cfRule type="cellIs" dxfId="2733" priority="27" operator="equal">
      <formula>"ALTA 1:5"</formula>
    </cfRule>
  </conditionalFormatting>
  <conditionalFormatting sqref="M8 M11 BA11">
    <cfRule type="cellIs" dxfId="2732" priority="28" operator="equal">
      <formula>"ALTA 2:4"</formula>
    </cfRule>
  </conditionalFormatting>
  <conditionalFormatting sqref="M8 M11 BA11">
    <cfRule type="cellIs" dxfId="2731" priority="29" operator="equal">
      <formula>"ALTA 1:4"</formula>
    </cfRule>
  </conditionalFormatting>
  <conditionalFormatting sqref="M8 M11 BA11">
    <cfRule type="cellIs" dxfId="2730" priority="30" operator="equal">
      <formula>"ALTA 4:3"</formula>
    </cfRule>
  </conditionalFormatting>
  <conditionalFormatting sqref="M8 M11 BA11">
    <cfRule type="cellIs" dxfId="2729" priority="31" operator="equal">
      <formula>"ALTA 3:3"</formula>
    </cfRule>
  </conditionalFormatting>
  <conditionalFormatting sqref="M8 M11 BA11">
    <cfRule type="cellIs" dxfId="2728" priority="32" operator="equal">
      <formula>"ALTA 5:2"</formula>
    </cfRule>
  </conditionalFormatting>
  <conditionalFormatting sqref="M8 M11 BA11">
    <cfRule type="cellIs" dxfId="2727" priority="33" operator="equal">
      <formula>"ALTA 4:2"</formula>
    </cfRule>
  </conditionalFormatting>
  <conditionalFormatting sqref="M8 M11 BA11">
    <cfRule type="cellIs" dxfId="2726" priority="34" operator="equal">
      <formula>"ALTA 5:1"</formula>
    </cfRule>
  </conditionalFormatting>
  <conditionalFormatting sqref="M8 M11 BA11">
    <cfRule type="cellIs" dxfId="2725" priority="35" operator="equal">
      <formula>"MODERADA 2:3"</formula>
    </cfRule>
  </conditionalFormatting>
  <conditionalFormatting sqref="M8 M11 BA11">
    <cfRule type="cellIs" dxfId="2724" priority="36" operator="equal">
      <formula>"MODERADA 1:3"</formula>
    </cfRule>
  </conditionalFormatting>
  <conditionalFormatting sqref="M8 M11 BA11">
    <cfRule type="cellIs" dxfId="2723" priority="37" operator="equal">
      <formula>"MODERADA 3:2"</formula>
    </cfRule>
  </conditionalFormatting>
  <conditionalFormatting sqref="M8 M11 BA11">
    <cfRule type="cellIs" dxfId="2722" priority="38" operator="equal">
      <formula>"MODERADA 4:1"</formula>
    </cfRule>
  </conditionalFormatting>
  <conditionalFormatting sqref="M8 M11 BA11">
    <cfRule type="cellIs" dxfId="2721" priority="39" operator="equal">
      <formula>"BAJA 2:2"</formula>
    </cfRule>
  </conditionalFormatting>
  <conditionalFormatting sqref="M8 M11 BA11">
    <cfRule type="cellIs" dxfId="2720" priority="40" operator="equal">
      <formula>"BAJA 1:2"</formula>
    </cfRule>
  </conditionalFormatting>
  <conditionalFormatting sqref="M8 M11 BA11">
    <cfRule type="cellIs" dxfId="2719" priority="41" operator="equal">
      <formula>"BAJA 3:1"</formula>
    </cfRule>
  </conditionalFormatting>
  <conditionalFormatting sqref="M8 M11 BA11">
    <cfRule type="cellIs" dxfId="2718" priority="42" operator="equal">
      <formula>"BAJA 2:1"</formula>
    </cfRule>
  </conditionalFormatting>
  <conditionalFormatting sqref="M8 M11 BA11">
    <cfRule type="cellIs" dxfId="2717" priority="43" operator="equal">
      <formula>"BAJA 1:1"</formula>
    </cfRule>
  </conditionalFormatting>
  <conditionalFormatting sqref="AV8">
    <cfRule type="cellIs" dxfId="2716" priority="44" operator="equal">
      <formula>"RARA VEZ"</formula>
    </cfRule>
  </conditionalFormatting>
  <conditionalFormatting sqref="AV8">
    <cfRule type="cellIs" dxfId="2715" priority="45" operator="equal">
      <formula>"IMPROBABLE"</formula>
    </cfRule>
  </conditionalFormatting>
  <conditionalFormatting sqref="AV8">
    <cfRule type="cellIs" dxfId="2714" priority="46" operator="equal">
      <formula>"POSIBLE"</formula>
    </cfRule>
  </conditionalFormatting>
  <conditionalFormatting sqref="AV8">
    <cfRule type="cellIs" dxfId="2713" priority="47" operator="equal">
      <formula>"PROBABLE"</formula>
    </cfRule>
  </conditionalFormatting>
  <conditionalFormatting sqref="AV8">
    <cfRule type="cellIs" dxfId="2712" priority="48" operator="equal">
      <formula>"CASI SEGURO"</formula>
    </cfRule>
  </conditionalFormatting>
  <conditionalFormatting sqref="AY8">
    <cfRule type="containsText" dxfId="2711" priority="49" stopIfTrue="1" operator="containsText" text="ALTA">
      <formula>NOT(ISERROR(SEARCH(("ALTA"),(AY8))))</formula>
    </cfRule>
  </conditionalFormatting>
  <conditionalFormatting sqref="AY8">
    <cfRule type="containsText" dxfId="2710" priority="50" stopIfTrue="1" operator="containsText" text="MEDIA">
      <formula>NOT(ISERROR(SEARCH(("MEDIA"),(AY8))))</formula>
    </cfRule>
  </conditionalFormatting>
  <conditionalFormatting sqref="AY8">
    <cfRule type="containsText" dxfId="2709" priority="51" stopIfTrue="1" operator="containsText" text="BAJA">
      <formula>NOT(ISERROR(SEARCH(("BAJA"),(AY8))))</formula>
    </cfRule>
  </conditionalFormatting>
  <conditionalFormatting sqref="AY8">
    <cfRule type="containsText" dxfId="2708" priority="52" stopIfTrue="1" operator="containsText" text="ALTO">
      <formula>NOT(ISERROR(SEARCH(("ALTO"),(AY8))))</formula>
    </cfRule>
  </conditionalFormatting>
  <conditionalFormatting sqref="AY8">
    <cfRule type="containsText" dxfId="2707" priority="53" stopIfTrue="1" operator="containsText" text="ALTO">
      <formula>NOT(ISERROR(SEARCH(("ALTO"),(AY8))))</formula>
    </cfRule>
  </conditionalFormatting>
  <conditionalFormatting sqref="AY8">
    <cfRule type="containsText" dxfId="2706" priority="54" stopIfTrue="1" operator="containsText" text="MEDIO">
      <formula>NOT(ISERROR(SEARCH(("MEDIO"),(AY8))))</formula>
    </cfRule>
  </conditionalFormatting>
  <conditionalFormatting sqref="AY8">
    <cfRule type="containsText" dxfId="2705" priority="55" stopIfTrue="1" operator="containsText" text="MEDIO">
      <formula>NOT(ISERROR(SEARCH(("MEDIO"),(AY8))))</formula>
    </cfRule>
  </conditionalFormatting>
  <conditionalFormatting sqref="AY8">
    <cfRule type="containsText" dxfId="2704" priority="56" stopIfTrue="1" operator="containsText" text="BAJO">
      <formula>NOT(ISERROR(SEARCH(("BAJO"),(AY8))))</formula>
    </cfRule>
  </conditionalFormatting>
  <conditionalFormatting sqref="AY8">
    <cfRule type="cellIs" dxfId="2703" priority="57" operator="equal">
      <formula>"INSIGNIFICANTE"</formula>
    </cfRule>
  </conditionalFormatting>
  <conditionalFormatting sqref="AY8">
    <cfRule type="cellIs" dxfId="2702" priority="58" operator="equal">
      <formula>"MENOR"</formula>
    </cfRule>
  </conditionalFormatting>
  <conditionalFormatting sqref="AY8">
    <cfRule type="cellIs" dxfId="2701" priority="59" operator="equal">
      <formula>"MODERADO"</formula>
    </cfRule>
  </conditionalFormatting>
  <conditionalFormatting sqref="AY8">
    <cfRule type="cellIs" dxfId="2700" priority="60" operator="equal">
      <formula>"MAYOR"</formula>
    </cfRule>
  </conditionalFormatting>
  <conditionalFormatting sqref="AY8">
    <cfRule type="cellIs" dxfId="2699" priority="61" operator="equal">
      <formula>"CATASTRÓFICO"</formula>
    </cfRule>
  </conditionalFormatting>
  <conditionalFormatting sqref="BA8">
    <cfRule type="cellIs" dxfId="2698" priority="62" operator="equal">
      <formula>"EXTREMA 5:5"</formula>
    </cfRule>
  </conditionalFormatting>
  <conditionalFormatting sqref="BA8">
    <cfRule type="cellIs" dxfId="2697" priority="63" operator="equal">
      <formula>"EXTREMA 4:5"</formula>
    </cfRule>
  </conditionalFormatting>
  <conditionalFormatting sqref="BA8">
    <cfRule type="cellIs" dxfId="2696" priority="64" operator="equal">
      <formula>"EXTREMA 3:5"</formula>
    </cfRule>
  </conditionalFormatting>
  <conditionalFormatting sqref="BA8">
    <cfRule type="cellIs" dxfId="2695" priority="65" operator="equal">
      <formula>"EXTREMA 2:5"</formula>
    </cfRule>
  </conditionalFormatting>
  <conditionalFormatting sqref="BA8">
    <cfRule type="cellIs" dxfId="2694" priority="66" operator="equal">
      <formula>"EXTREMA 5:4"</formula>
    </cfRule>
  </conditionalFormatting>
  <conditionalFormatting sqref="BA8">
    <cfRule type="cellIs" dxfId="2693" priority="67" operator="equal">
      <formula>"EXTREMA 4:4"</formula>
    </cfRule>
  </conditionalFormatting>
  <conditionalFormatting sqref="BA8">
    <cfRule type="cellIs" dxfId="2692" priority="68" operator="equal">
      <formula>"EXTREMA 3:4"</formula>
    </cfRule>
  </conditionalFormatting>
  <conditionalFormatting sqref="BA8">
    <cfRule type="cellIs" dxfId="2691" priority="69" operator="equal">
      <formula>"EXTREMA 5:3"</formula>
    </cfRule>
  </conditionalFormatting>
  <conditionalFormatting sqref="BA8">
    <cfRule type="cellIs" dxfId="2690" priority="70" operator="equal">
      <formula>"ALTA 1:5"</formula>
    </cfRule>
  </conditionalFormatting>
  <conditionalFormatting sqref="BA8">
    <cfRule type="cellIs" dxfId="2689" priority="71" operator="equal">
      <formula>"ALTA 2:4"</formula>
    </cfRule>
  </conditionalFormatting>
  <conditionalFormatting sqref="BA8">
    <cfRule type="cellIs" dxfId="2688" priority="72" operator="equal">
      <formula>"ALTA 1:4"</formula>
    </cfRule>
  </conditionalFormatting>
  <conditionalFormatting sqref="BA8">
    <cfRule type="cellIs" dxfId="2687" priority="73" operator="equal">
      <formula>"ALTA 4:3"</formula>
    </cfRule>
  </conditionalFormatting>
  <conditionalFormatting sqref="BA8">
    <cfRule type="cellIs" dxfId="2686" priority="74" operator="equal">
      <formula>"ALTA 3:3"</formula>
    </cfRule>
  </conditionalFormatting>
  <conditionalFormatting sqref="BA8">
    <cfRule type="cellIs" dxfId="2685" priority="75" operator="equal">
      <formula>"ALTA 5:2"</formula>
    </cfRule>
  </conditionalFormatting>
  <conditionalFormatting sqref="BA8">
    <cfRule type="cellIs" dxfId="2684" priority="76" operator="equal">
      <formula>"ALTA 4:2"</formula>
    </cfRule>
  </conditionalFormatting>
  <conditionalFormatting sqref="BA8">
    <cfRule type="cellIs" dxfId="2683" priority="77" operator="equal">
      <formula>"ALTA 5:1"</formula>
    </cfRule>
  </conditionalFormatting>
  <conditionalFormatting sqref="BA8">
    <cfRule type="cellIs" dxfId="2682" priority="78" operator="equal">
      <formula>"MODERADA 2:3"</formula>
    </cfRule>
  </conditionalFormatting>
  <conditionalFormatting sqref="BA8">
    <cfRule type="cellIs" dxfId="2681" priority="79" operator="equal">
      <formula>"MODERADA 1:3"</formula>
    </cfRule>
  </conditionalFormatting>
  <conditionalFormatting sqref="BA8">
    <cfRule type="cellIs" dxfId="2680" priority="80" operator="equal">
      <formula>"MODERADA 3:2"</formula>
    </cfRule>
  </conditionalFormatting>
  <conditionalFormatting sqref="BA8">
    <cfRule type="cellIs" dxfId="2679" priority="81" operator="equal">
      <formula>"MODERADA 4:1"</formula>
    </cfRule>
  </conditionalFormatting>
  <conditionalFormatting sqref="BA8">
    <cfRule type="cellIs" dxfId="2678" priority="82" operator="equal">
      <formula>"BAJA 2:2"</formula>
    </cfRule>
  </conditionalFormatting>
  <conditionalFormatting sqref="BA8">
    <cfRule type="cellIs" dxfId="2677" priority="83" operator="equal">
      <formula>"BAJA 1:2"</formula>
    </cfRule>
  </conditionalFormatting>
  <conditionalFormatting sqref="BA8">
    <cfRule type="cellIs" dxfId="2676" priority="84" operator="equal">
      <formula>"BAJA 3:1"</formula>
    </cfRule>
  </conditionalFormatting>
  <conditionalFormatting sqref="BA8">
    <cfRule type="cellIs" dxfId="2675" priority="85" operator="equal">
      <formula>"BAJA 2:1"</formula>
    </cfRule>
  </conditionalFormatting>
  <conditionalFormatting sqref="BA8">
    <cfRule type="cellIs" dxfId="2674" priority="86" operator="equal">
      <formula>"BAJA 1:1"</formula>
    </cfRule>
  </conditionalFormatting>
  <conditionalFormatting sqref="AZ8">
    <cfRule type="containsText" dxfId="2673" priority="87" stopIfTrue="1" operator="containsText" text="ALTA">
      <formula>NOT(ISERROR(SEARCH(("ALTA"),(AZ8))))</formula>
    </cfRule>
  </conditionalFormatting>
  <conditionalFormatting sqref="AZ8">
    <cfRule type="containsText" dxfId="2672" priority="88" stopIfTrue="1" operator="containsText" text="MEDIA">
      <formula>NOT(ISERROR(SEARCH(("MEDIA"),(AZ8))))</formula>
    </cfRule>
  </conditionalFormatting>
  <conditionalFormatting sqref="AZ8">
    <cfRule type="containsText" dxfId="2671" priority="89" stopIfTrue="1" operator="containsText" text="BAJA">
      <formula>NOT(ISERROR(SEARCH(("BAJA"),(AZ8))))</formula>
    </cfRule>
  </conditionalFormatting>
  <conditionalFormatting sqref="AZ8">
    <cfRule type="containsText" dxfId="2670" priority="90" stopIfTrue="1" operator="containsText" text="ALTO">
      <formula>NOT(ISERROR(SEARCH(("ALTO"),(AZ8))))</formula>
    </cfRule>
  </conditionalFormatting>
  <conditionalFormatting sqref="AZ8">
    <cfRule type="containsText" dxfId="2669" priority="91" stopIfTrue="1" operator="containsText" text="ALTO">
      <formula>NOT(ISERROR(SEARCH(("ALTO"),(AZ8))))</formula>
    </cfRule>
  </conditionalFormatting>
  <conditionalFormatting sqref="AZ8">
    <cfRule type="containsText" dxfId="2668" priority="92" stopIfTrue="1" operator="containsText" text="MEDIO">
      <formula>NOT(ISERROR(SEARCH(("MEDIO"),(AZ8))))</formula>
    </cfRule>
  </conditionalFormatting>
  <conditionalFormatting sqref="AZ8">
    <cfRule type="containsText" dxfId="2667" priority="93" stopIfTrue="1" operator="containsText" text="MEDIO">
      <formula>NOT(ISERROR(SEARCH(("MEDIO"),(AZ8))))</formula>
    </cfRule>
  </conditionalFormatting>
  <conditionalFormatting sqref="AZ8">
    <cfRule type="containsText" dxfId="2666" priority="94" stopIfTrue="1" operator="containsText" text="BAJO">
      <formula>NOT(ISERROR(SEARCH(("BAJO"),(AZ8))))</formula>
    </cfRule>
  </conditionalFormatting>
  <conditionalFormatting sqref="AZ8">
    <cfRule type="cellIs" dxfId="2665" priority="95" operator="equal">
      <formula>"INSIGNIFICANTE"</formula>
    </cfRule>
  </conditionalFormatting>
  <conditionalFormatting sqref="AZ8">
    <cfRule type="cellIs" dxfId="2664" priority="96" operator="equal">
      <formula>"MENOR"</formula>
    </cfRule>
  </conditionalFormatting>
  <conditionalFormatting sqref="AZ8">
    <cfRule type="cellIs" dxfId="2663" priority="97" operator="equal">
      <formula>"MODERADO"</formula>
    </cfRule>
  </conditionalFormatting>
  <conditionalFormatting sqref="AZ8">
    <cfRule type="cellIs" dxfId="2662" priority="98" operator="equal">
      <formula>"MAYOR"</formula>
    </cfRule>
  </conditionalFormatting>
  <conditionalFormatting sqref="AZ8">
    <cfRule type="cellIs" dxfId="2661" priority="99" operator="equal">
      <formula>"CATASTRÓFICO"</formula>
    </cfRule>
  </conditionalFormatting>
  <dataValidations disablePrompts="1" count="13">
    <dataValidation type="list" allowBlank="1" showInputMessage="1" showErrorMessage="1" prompt="CALIFIQUE - 1 - Insignificante_x000a_2 - Menor_x000a_3 - Moderado_x000a_4 - Mayor_x000a_5 - Catastrófico" sqref="J8 AX8 J11 AX11">
      <formula1>$AI$13:$AI$17</formula1>
    </dataValidation>
    <dataValidation type="list" allowBlank="1" showErrorMessage="1" sqref="AM8:AM11">
      <formula1>$AM$83:$AM$85</formula1>
    </dataValidation>
    <dataValidation type="list" allowBlank="1" showInputMessage="1" showErrorMessage="1" prompt="Seleccione el tipo de riesgo de acuerdo a la lista desplegable" sqref="G8 G11">
      <formula1>$AH$13:$AH$22</formula1>
    </dataValidation>
    <dataValidation type="list" allowBlank="1" showErrorMessage="1" sqref="AQ8:AS8 AQ9:AR10 AQ11:AS11">
      <formula1>$AQ$83:$AQ$85</formula1>
    </dataValidation>
    <dataValidation type="list" allowBlank="1" showErrorMessage="1" sqref="AG8:AG11">
      <formula1>$AG$83:$AG$85</formula1>
    </dataValidation>
    <dataValidation type="list" allowBlank="1" showErrorMessage="1" sqref="AI8:AI11">
      <formula1>$AI$83:$AI$84</formula1>
    </dataValidation>
    <dataValidation type="list" allowBlank="1" showErrorMessage="1" sqref="AT8 AW8 AT11 AW11">
      <formula1>$AT$83:$AT$85</formula1>
    </dataValidation>
    <dataValidation type="list" allowBlank="1" showErrorMessage="1" sqref="AK8:AK11">
      <formula1>$AK$83:$AK$84</formula1>
    </dataValidation>
    <dataValidation type="list" allowBlank="1" showErrorMessage="1" sqref="AA8:AA11">
      <formula1>$AA$83:$AA$84</formula1>
    </dataValidation>
    <dataValidation type="list" allowBlank="1" showInputMessage="1" prompt="CALIFIQUE - 1 - Rara vez_x000a_2 - Improbable_x000a_3 - Posible_x000a_4 - Probable_x000a_5 - Casi Seguro_x000a_" sqref="H8 AU8 H11 AU11">
      <formula1>$AI$13:$AI$17</formula1>
    </dataValidation>
    <dataValidation type="list" allowBlank="1" showErrorMessage="1" sqref="S8 S11">
      <formula1>$S$15:$S$18</formula1>
    </dataValidation>
    <dataValidation type="list" allowBlank="1" showErrorMessage="1" sqref="AE8:AE11">
      <formula1>$AE$83:$AE$84</formula1>
    </dataValidation>
    <dataValidation type="list" allowBlank="1" showErrorMessage="1" sqref="AC8:AC11">
      <formula1>$AC$83:$AC$84</formula1>
    </dataValidation>
  </dataValidations>
  <pageMargins left="0.7" right="0.7" top="0.75" bottom="0.75"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C1000"/>
  <sheetViews>
    <sheetView topLeftCell="T1" zoomScale="55" zoomScaleNormal="55" workbookViewId="0">
      <selection activeCell="A6" sqref="A6:A20"/>
    </sheetView>
  </sheetViews>
  <sheetFormatPr baseColWidth="10" defaultColWidth="11.21875" defaultRowHeight="15" customHeight="1"/>
  <cols>
    <col min="1" max="1" width="17" customWidth="1"/>
    <col min="2" max="2" width="27.5546875" customWidth="1"/>
    <col min="3" max="3" width="22.21875" customWidth="1"/>
    <col min="4" max="4" width="26.44140625" customWidth="1"/>
    <col min="5" max="6" width="22.77734375" customWidth="1"/>
    <col min="7" max="7" width="19.44140625" customWidth="1"/>
    <col min="8" max="9" width="17.44140625" customWidth="1"/>
    <col min="10" max="10" width="11.5546875" customWidth="1"/>
    <col min="11" max="12" width="15" customWidth="1"/>
    <col min="13" max="13" width="13.88671875" customWidth="1"/>
    <col min="14" max="18" width="11.5546875" customWidth="1"/>
    <col min="19" max="19" width="29.44140625" customWidth="1"/>
    <col min="20" max="20" width="35.6640625" customWidth="1"/>
    <col min="21" max="21" width="16.88671875" customWidth="1"/>
    <col min="22" max="22" width="19" customWidth="1"/>
    <col min="23" max="23" width="29.6640625" customWidth="1"/>
    <col min="24" max="24" width="28.5546875" customWidth="1"/>
    <col min="25" max="25" width="20.33203125" customWidth="1"/>
    <col min="26" max="26" width="11.5546875" customWidth="1"/>
    <col min="27" max="27" width="16.33203125" customWidth="1"/>
    <col min="28" max="28" width="4.5546875" customWidth="1"/>
    <col min="29" max="29" width="13.33203125" customWidth="1"/>
    <col min="30" max="30" width="4.6640625" customWidth="1"/>
    <col min="31" max="31" width="14.33203125" customWidth="1"/>
    <col min="32" max="32" width="4.5546875" customWidth="1"/>
    <col min="33" max="33" width="20.21875" customWidth="1"/>
    <col min="34" max="34" width="5.6640625" customWidth="1"/>
    <col min="35" max="35" width="13.6640625" customWidth="1"/>
    <col min="36" max="36" width="5.109375" customWidth="1"/>
    <col min="37" max="37" width="17.21875" customWidth="1"/>
    <col min="38" max="38" width="3.77734375" customWidth="1"/>
    <col min="39" max="39" width="16.109375" customWidth="1"/>
    <col min="40" max="40" width="4.88671875" customWidth="1"/>
    <col min="41" max="42" width="11.5546875" customWidth="1"/>
    <col min="43" max="43" width="12.77734375" customWidth="1"/>
    <col min="44" max="44" width="11.5546875" customWidth="1"/>
    <col min="45" max="45" width="15.44140625" customWidth="1"/>
    <col min="46" max="46" width="15.6640625" customWidth="1"/>
    <col min="47" max="48" width="11.5546875" customWidth="1"/>
    <col min="49" max="49" width="13.21875" customWidth="1"/>
    <col min="50" max="50" width="11.5546875" customWidth="1"/>
    <col min="51" max="52" width="15" customWidth="1"/>
    <col min="53" max="53" width="12.5546875" customWidth="1"/>
    <col min="54" max="58" width="11.5546875" customWidth="1"/>
    <col min="59" max="59" width="20.109375" customWidth="1"/>
    <col min="60" max="62" width="11.5546875" customWidth="1"/>
    <col min="63" max="63" width="16.5546875" customWidth="1"/>
    <col min="64" max="68" width="11.5546875" customWidth="1"/>
    <col min="69" max="69" width="15.88671875" customWidth="1"/>
    <col min="70" max="70" width="34.109375" customWidth="1"/>
    <col min="71" max="71" width="23.21875" customWidth="1"/>
    <col min="72" max="72" width="24.109375" customWidth="1"/>
    <col min="73" max="73" width="56.109375" customWidth="1"/>
    <col min="74" max="74" width="31.88671875" customWidth="1"/>
    <col min="75" max="75" width="35.21875" customWidth="1"/>
    <col min="76" max="76" width="35.21875" style="439" customWidth="1"/>
    <col min="77" max="81" width="11.5546875" customWidth="1"/>
  </cols>
  <sheetData>
    <row r="1" spans="1:81" ht="18">
      <c r="A1" s="532"/>
      <c r="B1" s="521"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row>
    <row r="2" spans="1:81" ht="18">
      <c r="A2" s="512"/>
      <c r="B2" s="631"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row>
    <row r="3" spans="1:81" ht="18">
      <c r="A3" s="513"/>
      <c r="B3" s="521"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row>
    <row r="4" spans="1:81"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row>
    <row r="5" spans="1:81" ht="15" customHeight="1">
      <c r="A5" s="579" t="s">
        <v>190</v>
      </c>
      <c r="B5" s="579" t="s">
        <v>191</v>
      </c>
      <c r="C5" s="579" t="s">
        <v>192</v>
      </c>
      <c r="D5" s="581" t="s">
        <v>193</v>
      </c>
      <c r="E5" s="505"/>
      <c r="F5" s="505"/>
      <c r="G5" s="505"/>
      <c r="H5" s="505"/>
      <c r="I5" s="505"/>
      <c r="J5" s="505"/>
      <c r="K5" s="505"/>
      <c r="L5" s="505"/>
      <c r="M5" s="506"/>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363</v>
      </c>
      <c r="BH5" s="525"/>
      <c r="BI5" s="525"/>
      <c r="BJ5" s="525"/>
      <c r="BK5" s="518"/>
      <c r="BL5" s="587" t="s">
        <v>198</v>
      </c>
      <c r="BM5" s="525"/>
      <c r="BN5" s="525"/>
      <c r="BO5" s="525"/>
      <c r="BP5" s="525"/>
      <c r="BQ5" s="518"/>
      <c r="BR5" s="585" t="s">
        <v>199</v>
      </c>
      <c r="BS5" s="525"/>
      <c r="BT5" s="518"/>
      <c r="BU5" s="611" t="s">
        <v>200</v>
      </c>
      <c r="BV5" s="612"/>
      <c r="BW5" s="612"/>
      <c r="BX5" s="613"/>
      <c r="BY5" s="585" t="s">
        <v>201</v>
      </c>
      <c r="BZ5" s="525"/>
      <c r="CA5" s="518"/>
      <c r="CB5" s="41"/>
      <c r="CC5" s="41"/>
    </row>
    <row r="6" spans="1:81">
      <c r="A6" s="512"/>
      <c r="B6" s="512"/>
      <c r="C6" s="512"/>
      <c r="D6" s="580" t="s">
        <v>202</v>
      </c>
      <c r="E6" s="580" t="s">
        <v>364</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582"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614"/>
      <c r="BV6" s="615"/>
      <c r="BW6" s="615"/>
      <c r="BX6" s="616"/>
      <c r="BY6" s="520"/>
      <c r="BZ6" s="526"/>
      <c r="CA6" s="516"/>
      <c r="CB6" s="41"/>
      <c r="CC6" s="41"/>
    </row>
    <row r="7" spans="1:81" ht="156.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3" t="s">
        <v>228</v>
      </c>
      <c r="AD7" s="44" t="s">
        <v>227</v>
      </c>
      <c r="AE7" s="43" t="s">
        <v>229</v>
      </c>
      <c r="AF7" s="44" t="s">
        <v>227</v>
      </c>
      <c r="AG7" s="43" t="s">
        <v>230</v>
      </c>
      <c r="AH7" s="44" t="s">
        <v>227</v>
      </c>
      <c r="AI7" s="43" t="s">
        <v>231</v>
      </c>
      <c r="AJ7" s="44" t="s">
        <v>227</v>
      </c>
      <c r="AK7" s="44"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77" t="s">
        <v>249</v>
      </c>
      <c r="BV7" s="77" t="s">
        <v>250</v>
      </c>
      <c r="BW7" s="77" t="s">
        <v>251</v>
      </c>
      <c r="BX7" s="77" t="s">
        <v>1697</v>
      </c>
      <c r="BY7" s="49" t="s">
        <v>249</v>
      </c>
      <c r="BZ7" s="49" t="s">
        <v>250</v>
      </c>
      <c r="CA7" s="49" t="s">
        <v>251</v>
      </c>
      <c r="CB7" s="41"/>
      <c r="CC7" s="41"/>
    </row>
    <row r="8" spans="1:81" ht="75">
      <c r="A8" s="541" t="s">
        <v>160</v>
      </c>
      <c r="B8" s="541" t="s">
        <v>1228</v>
      </c>
      <c r="C8" s="541" t="s">
        <v>1229</v>
      </c>
      <c r="D8" s="541" t="s">
        <v>1230</v>
      </c>
      <c r="E8" s="541" t="s">
        <v>1231</v>
      </c>
      <c r="F8" s="676" t="s">
        <v>1232</v>
      </c>
      <c r="G8" s="541" t="s">
        <v>305</v>
      </c>
      <c r="H8" s="541">
        <v>3</v>
      </c>
      <c r="I8" s="665" t="str">
        <f>IF(H8=5,"CASI SEGURO",IF(H8=4,"PROBABLE",IF(H8=3,"POSIBLE",IF(H8=2,"IMPROBABLE","RARA VEZ"))))</f>
        <v>POSIBLE</v>
      </c>
      <c r="J8" s="541">
        <v>3</v>
      </c>
      <c r="K8" s="665" t="str">
        <f>IF(J8=1,"INSIGNIFICANTE",IF(J8=2,"MENOR",IF(J8=3,"MODERADO",IF(J8=4,"MAYOR","CATASTRÓFICO"))))</f>
        <v>MODERADO</v>
      </c>
      <c r="L8" s="665">
        <f>IF(J8=2,H8+20,IF(J8=3,H8+30,IF(J8=4,H8+40,IF(J8=5,H8+50,H8+10))))</f>
        <v>33</v>
      </c>
      <c r="M8" s="669" t="str">
        <f>IF(J8=1,$N$8,IF(J8=2,$O$8,IF(J8=3,$P$8,IF(J8=4,$Q$8,$R$8))))</f>
        <v>ALTA 3:3</v>
      </c>
      <c r="N8" s="661" t="str">
        <f>IF($L8=11,"BAJA 1:1",IF($L8=12,"BAJA 2:1",IF($L8=13,"BAJA 3:1",IF($L8=14,"MODERADA 4:1","ALTA 5:1"))))</f>
        <v>ALTA 5:1</v>
      </c>
      <c r="O8" s="662" t="str">
        <f>IF($L8=21,"BAJA 1:2",IF($L8=22,"BAJA 2:2",IF($L8=23,"MODERADA 3:2",IF($L8=24,"ALTA 4:2","ALTA 5:2"))))</f>
        <v>ALTA 5:2</v>
      </c>
      <c r="P8" s="662" t="str">
        <f>IF($L8=31,"MODERADA 1:3",IF($L8=32,"MODERADA 2:3",IF($L8=33,"ALTA 3:3",IF($L8=34,"ALTA 4:3","EXTREMA 5:3"))))</f>
        <v>ALTA 3:3</v>
      </c>
      <c r="Q8" s="662" t="str">
        <f>IF($L8=41,"ALTA 1:4",IF($L8=42,"ALTA 2:4",IF($L8=43,"EXTREMA 3:4",IF($L8=44,"EXTREMA 4:4","EXTREMA 5:4"))))</f>
        <v>EXTREMA 5:4</v>
      </c>
      <c r="R8" s="663" t="str">
        <f>IF($L8=51,"ALTA 1:5",IF($L8=52,"EXTREMA 2:5",IF($L8=53,"EXTREMA 3:5",IF($L8=54,"EXTREMA 4:5","EXTREMA 5:5"))))</f>
        <v>EXTREMA 5:5</v>
      </c>
      <c r="S8" s="675" t="s">
        <v>257</v>
      </c>
      <c r="T8" s="127" t="s">
        <v>1233</v>
      </c>
      <c r="U8" s="5" t="s">
        <v>1234</v>
      </c>
      <c r="V8" s="24" t="s">
        <v>434</v>
      </c>
      <c r="W8" s="5" t="s">
        <v>1235</v>
      </c>
      <c r="X8" s="5" t="s">
        <v>1236</v>
      </c>
      <c r="Y8" s="128" t="s">
        <v>1237</v>
      </c>
      <c r="Z8" s="66" t="s">
        <v>267</v>
      </c>
      <c r="AA8" s="67" t="s">
        <v>334</v>
      </c>
      <c r="AB8" s="67">
        <f t="shared" ref="AB8:AB10" si="0">IF(AA8 = "Asignado",$AB$96,IF(AA8="No asignado",0,""))</f>
        <v>0</v>
      </c>
      <c r="AC8" s="67" t="s">
        <v>335</v>
      </c>
      <c r="AD8" s="67">
        <f t="shared" ref="AD8:AD10" si="1">IF(AC8 = "Adecuado",$AB$96,IF(AC8="No adecuado",0,""))</f>
        <v>0</v>
      </c>
      <c r="AE8" s="67" t="s">
        <v>336</v>
      </c>
      <c r="AF8" s="67">
        <f t="shared" ref="AF8:AF10" si="2">IF(AE8 = "Oportuna",$AB$96,IF(AE8="Inoportuna",0,""))</f>
        <v>0</v>
      </c>
      <c r="AG8" s="67" t="s">
        <v>267</v>
      </c>
      <c r="AH8" s="67">
        <f t="shared" ref="AH8:AH10" si="3">IF(AG8 = "Prevenir",$AB$96,IF(AG8="Detectar",$AB$97,IF(AG8="No es un control",0,"")))</f>
        <v>15</v>
      </c>
      <c r="AI8" s="67" t="s">
        <v>268</v>
      </c>
      <c r="AJ8" s="67">
        <f t="shared" ref="AJ8:AJ10" si="4">IF(AI8 = "Confiable",$AB$96,IF(AI8="No confiable",0,""))</f>
        <v>15</v>
      </c>
      <c r="AK8" s="65" t="s">
        <v>281</v>
      </c>
      <c r="AL8" s="67">
        <f t="shared" ref="AL8:AL10" si="5">IF(AK8 = "Se investigan y resuelven oportunamente",$AB$96,IF(AK8="No se investigan y resuelven oportunamente",0,""))</f>
        <v>15</v>
      </c>
      <c r="AM8" s="67" t="s">
        <v>270</v>
      </c>
      <c r="AN8" s="67">
        <f t="shared" ref="AN8:AN10" si="6">IF(AM8 = "Completa",$AB$96,IF(AM8="Incompleta",$AB$97,IF(AM8="No existe",0,"")))</f>
        <v>15</v>
      </c>
      <c r="AO8" s="67">
        <f t="shared" ref="AO8:AO10" si="7">+AB8+AD8+AF8+AH8+AJ8+AL8+AN8</f>
        <v>60</v>
      </c>
      <c r="AP8" s="67" t="str">
        <f>+IF(AO8&gt;96,"Fuerte",IF(AO8&lt;86,"Débil","Moderado"))</f>
        <v>Débil</v>
      </c>
      <c r="AQ8" s="67" t="s">
        <v>333</v>
      </c>
      <c r="AR8" s="67" t="s">
        <v>343</v>
      </c>
      <c r="AS8" s="664" t="s">
        <v>271</v>
      </c>
      <c r="AT8" s="541" t="s">
        <v>340</v>
      </c>
      <c r="AU8" s="541">
        <v>2</v>
      </c>
      <c r="AV8" s="665" t="str">
        <f>IF(AU8=5,"CASI SEGURO",IF(AU8=4,"PROBABLE",IF(AU8=3,"POSIBLE",IF(AU8=2,"IMPROBABLE","RARA VEZ"))))</f>
        <v>IMPROBABLE</v>
      </c>
      <c r="AW8" s="541" t="s">
        <v>340</v>
      </c>
      <c r="AX8" s="541">
        <v>3</v>
      </c>
      <c r="AY8" s="665" t="str">
        <f>IF(AX8=1,"INSIGNIFICANTE",IF(AX8=2,"MENOR",IF(AX8=3,"MODERADO",IF(AX8=4,"MAYOR","CATASTRÓFICO"))))</f>
        <v>MODERADO</v>
      </c>
      <c r="AZ8" s="665">
        <f>IF(AX8=2,AU8+20,IF(AX8=3,AU8+30,IF(AX8=4,AU8+40,IF(AX8=5,AU8+50,AU8+10))))</f>
        <v>32</v>
      </c>
      <c r="BA8" s="669" t="str">
        <f>IF(AX8=1,$BB8,IF(AX8=2,$BC$8,IF(AX8=3,$BD$8,IF(AX8=4,$BE$8,$BF$8))))</f>
        <v>MODERADA 2:3</v>
      </c>
      <c r="BB8" s="661" t="str">
        <f>IF($AZ8=11,"BAJA 1:1",IF($AZ8=12,"BAJA 2:1",IF($AZ8=13,"BAJA 3:1",IF($AZ8=14,"MODERADA 4:1","ALTA 5:1"))))</f>
        <v>ALTA 5:1</v>
      </c>
      <c r="BC8" s="662" t="str">
        <f>IF($AZ8=21,"BAJA 1:2",IF($AZ8=22,"BAJA 2:2",IF($AZ8=23,"MODERADA 3:2",IF($AZ8=24,"ALTA 4:2","ALTA 5:2"))))</f>
        <v>ALTA 5:2</v>
      </c>
      <c r="BD8" s="662" t="str">
        <f>IF($AZ8=31,"MODERADA 1:3",IF($AZ8=32,"MODERADA 2:3",IF($AZ8=33,"ALTA 3:3",IF($AZ8=34,"ALTA 4:3","EXTREMA 5:3"))))</f>
        <v>MODERADA 2:3</v>
      </c>
      <c r="BE8" s="662" t="str">
        <f>IF($AZ8=41,"ALTA 1:4",IF($AZ8=42,"ALTA 2:4",IF($AZ8=43,"EXTREMA 3:4",IF($AZ8=44,"EXTREMA 4:4","EXTREMA 5:4"))))</f>
        <v>EXTREMA 5:4</v>
      </c>
      <c r="BF8" s="663" t="str">
        <f>IF($AZ8=51,"ALTA 1:5",IF($AZ8=52,"EXTREMA 2:5",IF($AZ8=53,"EXTREMA 3:5",IF($AZ8=54,"EXTREMA 4:5","EXTREMA 5:5"))))</f>
        <v>EXTREMA 5:5</v>
      </c>
      <c r="BG8" s="660" t="s">
        <v>1238</v>
      </c>
      <c r="BH8" s="660" t="s">
        <v>1239</v>
      </c>
      <c r="BI8" s="672">
        <v>43832</v>
      </c>
      <c r="BJ8" s="672">
        <v>44196</v>
      </c>
      <c r="BK8" s="660" t="s">
        <v>1240</v>
      </c>
      <c r="BL8" s="541" t="s">
        <v>1241</v>
      </c>
      <c r="BM8" s="541" t="s">
        <v>1242</v>
      </c>
      <c r="BN8" s="541" t="s">
        <v>1239</v>
      </c>
      <c r="BO8" s="541" t="s">
        <v>1243</v>
      </c>
      <c r="BP8" s="541" t="s">
        <v>1244</v>
      </c>
      <c r="BQ8" s="541" t="s">
        <v>1245</v>
      </c>
      <c r="BR8" s="671" t="s">
        <v>1246</v>
      </c>
      <c r="BS8" s="673" t="s">
        <v>1247</v>
      </c>
      <c r="BT8" s="671" t="s">
        <v>1248</v>
      </c>
      <c r="BU8" s="671"/>
      <c r="BV8" s="671"/>
      <c r="BW8" s="671"/>
      <c r="BX8" s="652"/>
      <c r="BY8" s="541"/>
      <c r="BZ8" s="541"/>
      <c r="CA8" s="541"/>
      <c r="CB8" s="9"/>
      <c r="CC8" s="9"/>
    </row>
    <row r="9" spans="1:81" ht="60">
      <c r="A9" s="512"/>
      <c r="B9" s="512"/>
      <c r="C9" s="512"/>
      <c r="D9" s="512"/>
      <c r="E9" s="512"/>
      <c r="F9" s="512"/>
      <c r="G9" s="512"/>
      <c r="H9" s="512"/>
      <c r="I9" s="512"/>
      <c r="J9" s="512"/>
      <c r="K9" s="512"/>
      <c r="L9" s="512"/>
      <c r="M9" s="512"/>
      <c r="N9" s="519"/>
      <c r="O9" s="568"/>
      <c r="P9" s="568"/>
      <c r="Q9" s="568"/>
      <c r="R9" s="515"/>
      <c r="S9" s="512"/>
      <c r="T9" s="85" t="s">
        <v>1249</v>
      </c>
      <c r="U9" s="5" t="s">
        <v>1234</v>
      </c>
      <c r="V9" s="24" t="s">
        <v>434</v>
      </c>
      <c r="W9" s="5" t="s">
        <v>1235</v>
      </c>
      <c r="X9" s="5" t="s">
        <v>1250</v>
      </c>
      <c r="Y9" s="128" t="s">
        <v>1237</v>
      </c>
      <c r="Z9" s="66" t="s">
        <v>267</v>
      </c>
      <c r="AA9" s="66" t="s">
        <v>264</v>
      </c>
      <c r="AB9" s="67">
        <f t="shared" si="0"/>
        <v>15</v>
      </c>
      <c r="AC9" s="66" t="s">
        <v>265</v>
      </c>
      <c r="AD9" s="67">
        <f t="shared" si="1"/>
        <v>15</v>
      </c>
      <c r="AE9" s="66" t="s">
        <v>266</v>
      </c>
      <c r="AF9" s="67">
        <f t="shared" si="2"/>
        <v>15</v>
      </c>
      <c r="AG9" s="66" t="s">
        <v>267</v>
      </c>
      <c r="AH9" s="67">
        <f t="shared" si="3"/>
        <v>15</v>
      </c>
      <c r="AI9" s="66" t="s">
        <v>268</v>
      </c>
      <c r="AJ9" s="67">
        <f t="shared" si="4"/>
        <v>15</v>
      </c>
      <c r="AK9" s="65" t="s">
        <v>281</v>
      </c>
      <c r="AL9" s="67">
        <f t="shared" si="5"/>
        <v>15</v>
      </c>
      <c r="AM9" s="66" t="s">
        <v>270</v>
      </c>
      <c r="AN9" s="67">
        <f t="shared" si="6"/>
        <v>15</v>
      </c>
      <c r="AO9" s="66">
        <f t="shared" si="7"/>
        <v>105</v>
      </c>
      <c r="AP9" s="66" t="str">
        <f t="shared" ref="AP9:AP10" si="8">+IF(AO9&gt;96,"Fuerte",IF(AO9&lt;85,"Débil","Moderado"))</f>
        <v>Fuerte</v>
      </c>
      <c r="AQ9" s="66" t="s">
        <v>271</v>
      </c>
      <c r="AR9" s="67" t="s">
        <v>271</v>
      </c>
      <c r="AS9" s="512"/>
      <c r="AT9" s="512"/>
      <c r="AU9" s="512"/>
      <c r="AV9" s="512"/>
      <c r="AW9" s="512"/>
      <c r="AX9" s="512"/>
      <c r="AY9" s="512"/>
      <c r="AZ9" s="512"/>
      <c r="BA9" s="512"/>
      <c r="BB9" s="519"/>
      <c r="BC9" s="568"/>
      <c r="BD9" s="568"/>
      <c r="BE9" s="568"/>
      <c r="BF9" s="515"/>
      <c r="BG9" s="512"/>
      <c r="BH9" s="512"/>
      <c r="BI9" s="512"/>
      <c r="BJ9" s="512"/>
      <c r="BK9" s="512"/>
      <c r="BL9" s="512"/>
      <c r="BM9" s="512"/>
      <c r="BN9" s="512"/>
      <c r="BO9" s="512"/>
      <c r="BP9" s="512"/>
      <c r="BQ9" s="512"/>
      <c r="BR9" s="512"/>
      <c r="BS9" s="512"/>
      <c r="BT9" s="512"/>
      <c r="BU9" s="512"/>
      <c r="BV9" s="512"/>
      <c r="BW9" s="512"/>
      <c r="BX9" s="653"/>
      <c r="BY9" s="512"/>
      <c r="BZ9" s="512"/>
      <c r="CA9" s="512"/>
      <c r="CB9" s="9"/>
      <c r="CC9" s="9"/>
    </row>
    <row r="10" spans="1:81">
      <c r="A10" s="512"/>
      <c r="B10" s="512"/>
      <c r="C10" s="512"/>
      <c r="D10" s="512"/>
      <c r="E10" s="512"/>
      <c r="F10" s="512"/>
      <c r="G10" s="512"/>
      <c r="H10" s="512"/>
      <c r="I10" s="512"/>
      <c r="J10" s="512"/>
      <c r="K10" s="512"/>
      <c r="L10" s="512"/>
      <c r="M10" s="512"/>
      <c r="N10" s="519"/>
      <c r="O10" s="568"/>
      <c r="P10" s="568"/>
      <c r="Q10" s="568"/>
      <c r="R10" s="515"/>
      <c r="S10" s="512"/>
      <c r="T10" s="666" t="s">
        <v>1251</v>
      </c>
      <c r="U10" s="511" t="s">
        <v>1234</v>
      </c>
      <c r="V10" s="511" t="s">
        <v>830</v>
      </c>
      <c r="W10" s="511" t="s">
        <v>1251</v>
      </c>
      <c r="X10" s="511" t="s">
        <v>1252</v>
      </c>
      <c r="Y10" s="667" t="s">
        <v>830</v>
      </c>
      <c r="Z10" s="668" t="s">
        <v>267</v>
      </c>
      <c r="AA10" s="668" t="s">
        <v>264</v>
      </c>
      <c r="AB10" s="668">
        <f t="shared" si="0"/>
        <v>15</v>
      </c>
      <c r="AC10" s="668" t="s">
        <v>265</v>
      </c>
      <c r="AD10" s="668">
        <f t="shared" si="1"/>
        <v>15</v>
      </c>
      <c r="AE10" s="668" t="s">
        <v>266</v>
      </c>
      <c r="AF10" s="668">
        <f t="shared" si="2"/>
        <v>15</v>
      </c>
      <c r="AG10" s="668" t="s">
        <v>267</v>
      </c>
      <c r="AH10" s="668">
        <f t="shared" si="3"/>
        <v>15</v>
      </c>
      <c r="AI10" s="668" t="s">
        <v>268</v>
      </c>
      <c r="AJ10" s="668">
        <f t="shared" si="4"/>
        <v>15</v>
      </c>
      <c r="AK10" s="668" t="s">
        <v>281</v>
      </c>
      <c r="AL10" s="668">
        <f t="shared" si="5"/>
        <v>15</v>
      </c>
      <c r="AM10" s="668" t="s">
        <v>270</v>
      </c>
      <c r="AN10" s="668">
        <f t="shared" si="6"/>
        <v>15</v>
      </c>
      <c r="AO10" s="668">
        <f t="shared" si="7"/>
        <v>105</v>
      </c>
      <c r="AP10" s="668" t="str">
        <f t="shared" si="8"/>
        <v>Fuerte</v>
      </c>
      <c r="AQ10" s="668" t="s">
        <v>271</v>
      </c>
      <c r="AR10" s="668" t="s">
        <v>271</v>
      </c>
      <c r="AS10" s="512"/>
      <c r="AT10" s="512"/>
      <c r="AU10" s="512"/>
      <c r="AV10" s="512"/>
      <c r="AW10" s="512"/>
      <c r="AX10" s="512"/>
      <c r="AY10" s="512"/>
      <c r="AZ10" s="512"/>
      <c r="BA10" s="512"/>
      <c r="BB10" s="519"/>
      <c r="BC10" s="568"/>
      <c r="BD10" s="568"/>
      <c r="BE10" s="568"/>
      <c r="BF10" s="515"/>
      <c r="BG10" s="512"/>
      <c r="BH10" s="512"/>
      <c r="BI10" s="512"/>
      <c r="BJ10" s="512"/>
      <c r="BK10" s="512"/>
      <c r="BL10" s="512"/>
      <c r="BM10" s="512"/>
      <c r="BN10" s="512"/>
      <c r="BO10" s="512"/>
      <c r="BP10" s="512"/>
      <c r="BQ10" s="512"/>
      <c r="BR10" s="512"/>
      <c r="BS10" s="512"/>
      <c r="BT10" s="512"/>
      <c r="BU10" s="512"/>
      <c r="BV10" s="512"/>
      <c r="BW10" s="512"/>
      <c r="BX10" s="653"/>
      <c r="BY10" s="512"/>
      <c r="BZ10" s="512"/>
      <c r="CA10" s="512"/>
      <c r="CB10" s="9"/>
      <c r="CC10" s="9"/>
    </row>
    <row r="11" spans="1:81">
      <c r="A11" s="512"/>
      <c r="B11" s="512"/>
      <c r="C11" s="512"/>
      <c r="D11" s="512"/>
      <c r="E11" s="512"/>
      <c r="F11" s="512"/>
      <c r="G11" s="512"/>
      <c r="H11" s="512"/>
      <c r="I11" s="512"/>
      <c r="J11" s="512"/>
      <c r="K11" s="512"/>
      <c r="L11" s="512"/>
      <c r="M11" s="512"/>
      <c r="N11" s="519"/>
      <c r="O11" s="568"/>
      <c r="P11" s="568"/>
      <c r="Q11" s="568"/>
      <c r="R11" s="515"/>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9"/>
      <c r="BC11" s="568"/>
      <c r="BD11" s="568"/>
      <c r="BE11" s="568"/>
      <c r="BF11" s="515"/>
      <c r="BG11" s="512"/>
      <c r="BH11" s="512"/>
      <c r="BI11" s="512"/>
      <c r="BJ11" s="512"/>
      <c r="BK11" s="512"/>
      <c r="BL11" s="512"/>
      <c r="BM11" s="512"/>
      <c r="BN11" s="512"/>
      <c r="BO11" s="512"/>
      <c r="BP11" s="512"/>
      <c r="BQ11" s="512"/>
      <c r="BR11" s="512"/>
      <c r="BS11" s="512"/>
      <c r="BT11" s="512"/>
      <c r="BU11" s="512"/>
      <c r="BV11" s="512"/>
      <c r="BW11" s="512"/>
      <c r="BX11" s="653"/>
      <c r="BY11" s="512"/>
      <c r="BZ11" s="512"/>
      <c r="CA11" s="512"/>
      <c r="CB11" s="9"/>
      <c r="CC11" s="9"/>
    </row>
    <row r="12" spans="1:81" ht="165.75" customHeight="1">
      <c r="A12" s="513"/>
      <c r="B12" s="513"/>
      <c r="C12" s="512"/>
      <c r="D12" s="512"/>
      <c r="E12" s="512"/>
      <c r="F12" s="512"/>
      <c r="G12" s="512"/>
      <c r="H12" s="512"/>
      <c r="I12" s="559"/>
      <c r="J12" s="512"/>
      <c r="K12" s="559"/>
      <c r="L12" s="559"/>
      <c r="M12" s="559"/>
      <c r="N12" s="519"/>
      <c r="O12" s="568"/>
      <c r="P12" s="568"/>
      <c r="Q12" s="568"/>
      <c r="R12" s="515"/>
      <c r="S12" s="512"/>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9"/>
      <c r="BC12" s="568"/>
      <c r="BD12" s="568"/>
      <c r="BE12" s="568"/>
      <c r="BF12" s="515"/>
      <c r="BG12" s="513"/>
      <c r="BH12" s="513"/>
      <c r="BI12" s="513"/>
      <c r="BJ12" s="513"/>
      <c r="BK12" s="513"/>
      <c r="BL12" s="513"/>
      <c r="BM12" s="513"/>
      <c r="BN12" s="513"/>
      <c r="BO12" s="513"/>
      <c r="BP12" s="513"/>
      <c r="BQ12" s="513"/>
      <c r="BR12" s="513"/>
      <c r="BS12" s="513"/>
      <c r="BT12" s="513"/>
      <c r="BU12" s="513"/>
      <c r="BV12" s="513"/>
      <c r="BW12" s="513"/>
      <c r="BX12" s="653"/>
      <c r="BY12" s="513"/>
      <c r="BZ12" s="513"/>
      <c r="CA12" s="513"/>
      <c r="CB12" s="9"/>
      <c r="CC12" s="9"/>
    </row>
    <row r="13" spans="1:81" ht="75" customHeight="1">
      <c r="A13" s="541" t="s">
        <v>160</v>
      </c>
      <c r="B13" s="541" t="s">
        <v>1228</v>
      </c>
      <c r="C13" s="532" t="s">
        <v>1253</v>
      </c>
      <c r="D13" s="532" t="s">
        <v>1254</v>
      </c>
      <c r="E13" s="532" t="s">
        <v>1255</v>
      </c>
      <c r="F13" s="532" t="s">
        <v>1256</v>
      </c>
      <c r="G13" s="532" t="s">
        <v>305</v>
      </c>
      <c r="H13" s="532">
        <v>3</v>
      </c>
      <c r="I13" s="633" t="str">
        <f>IF(H13=5,"CASI SEGURO",IF(H13=4,"PROBABLE",IF(H13=3,"POSIBLE",IF(H13=2,"IMPROBABLE","RARA VEZ"))))</f>
        <v>POSIBLE</v>
      </c>
      <c r="J13" s="532">
        <v>3</v>
      </c>
      <c r="K13" s="633" t="str">
        <f>IF(J13=1,"INSIGNIFICANTE",IF(J13=2,"MENOR",IF(J13=3,"MODERADO",IF(J13=4,"MAYOR","CATASTRÓFICO"))))</f>
        <v>MODERADO</v>
      </c>
      <c r="L13" s="633">
        <f>IF(J13=2,H13+20,IF(J13=3,H13+30,IF(J13=4,H13+40,IF(J13=5,H13+50,H13+10))))</f>
        <v>33</v>
      </c>
      <c r="M13" s="634" t="str">
        <f>IF(J13=1,N13,IF(J13=2,O13,IF(J13=3,P13,IF(J13=4,Q13,R13))))</f>
        <v>ALTA 3:3</v>
      </c>
      <c r="N13" s="661" t="str">
        <f>IF($L13=11,"BAJA 1:1",IF($L13=12,"BAJA 2:1",IF($L13=13,"BAJA 3:1",IF($L13=14,"MODERADA 4:1","ALTA 5:1"))))</f>
        <v>ALTA 5:1</v>
      </c>
      <c r="O13" s="662" t="str">
        <f>IF($L13=21,"BAJA 1:2",IF($L13=22,"BAJA 2:2",IF($L13=23,"MODERADA 3:2",IF($L13=24,"ALTA 4:2","ALTA 5:2"))))</f>
        <v>ALTA 5:2</v>
      </c>
      <c r="P13" s="662" t="str">
        <f>IF($L13=31,"MODERADA 1:3",IF($L13=32,"MODERADA 2:3",IF($L13=33,"ALTA 3:3",IF($L13=34,"ALTA 4:3","EXTREMA 5:3"))))</f>
        <v>ALTA 3:3</v>
      </c>
      <c r="Q13" s="662" t="str">
        <f>IF($L13=41,"ALTA 1:4",IF($L13=42,"ALTA 2:4",IF($L13=43,"EXTREMA 3:4",IF($L13=44,"EXTREMA 4:4","EXTREMA 5:4"))))</f>
        <v>EXTREMA 5:4</v>
      </c>
      <c r="R13" s="663" t="str">
        <f>IF($L13=51,"ALTA 1:5",IF($L13=52,"EXTREMA 2:5",IF($L13=53,"EXTREMA 3:5",IF($L13=54,"EXTREMA 4:5","EXTREMA 5:5"))))</f>
        <v>EXTREMA 5:5</v>
      </c>
      <c r="S13" s="532" t="s">
        <v>257</v>
      </c>
      <c r="T13" s="6" t="s">
        <v>1257</v>
      </c>
      <c r="U13" s="5" t="s">
        <v>1258</v>
      </c>
      <c r="V13" s="30" t="s">
        <v>295</v>
      </c>
      <c r="W13" s="5" t="s">
        <v>1259</v>
      </c>
      <c r="X13" s="5" t="s">
        <v>1260</v>
      </c>
      <c r="Y13" s="128" t="s">
        <v>1237</v>
      </c>
      <c r="Z13" s="66" t="s">
        <v>267</v>
      </c>
      <c r="AA13" s="7" t="s">
        <v>334</v>
      </c>
      <c r="AB13" s="67">
        <f t="shared" ref="AB13:AB22" si="9">IF(AA13 = "Asignado",$AB$96,IF(AA13="No asignado",0,""))</f>
        <v>0</v>
      </c>
      <c r="AC13" s="38" t="s">
        <v>335</v>
      </c>
      <c r="AD13" s="67">
        <f t="shared" ref="AD13:AD22" si="10">IF(AC13 = "Adecuado",$AB$96,IF(AC13="No adecuado",0,""))</f>
        <v>0</v>
      </c>
      <c r="AE13" s="38" t="s">
        <v>336</v>
      </c>
      <c r="AF13" s="67">
        <f t="shared" ref="AF13:AF22" si="11">IF(AE13 = "Oportuna",$AB$96,IF(AE13="Inoportuna",0,""))</f>
        <v>0</v>
      </c>
      <c r="AG13" s="38" t="s">
        <v>267</v>
      </c>
      <c r="AH13" s="67">
        <f t="shared" ref="AH13:AH22" si="12">IF(AG13 = "Prevenir",$AB$96,IF(AG13="Detectar",$AB$97,IF(AG13="No es un control",0,"")))</f>
        <v>15</v>
      </c>
      <c r="AI13" s="38" t="s">
        <v>268</v>
      </c>
      <c r="AJ13" s="67">
        <f t="shared" ref="AJ13:AJ22" si="13">IF(AI13 = "Confiable",$AB$96,IF(AI13="No confiable",0,""))</f>
        <v>15</v>
      </c>
      <c r="AK13" s="65" t="s">
        <v>269</v>
      </c>
      <c r="AL13" s="67">
        <f t="shared" ref="AL13:AL22" si="14">IF(AK13 = "Se investigan y resuelven oportunamente",$AB$96,IF(AK13="No se investigan y resuelven oportunamente",0,""))</f>
        <v>0</v>
      </c>
      <c r="AM13" s="66" t="s">
        <v>339</v>
      </c>
      <c r="AN13" s="67">
        <f t="shared" ref="AN13:AN22" si="15">IF(AM13 = "Completa",$AB$96,IF(AM13="Incompleta",$AB$97,IF(AM13="No existe",0,"")))</f>
        <v>10</v>
      </c>
      <c r="AO13" s="66">
        <f t="shared" ref="AO13:AO22" si="16">+AB13+AD13+AF13+AH13+AJ13+AL13+AN13</f>
        <v>40</v>
      </c>
      <c r="AP13" s="66" t="str">
        <f t="shared" ref="AP13:AP22" si="17">+IF(AO13&gt;96,"Fuerte",IF(AO13&lt;85,"Débil","Moderado"))</f>
        <v>Débil</v>
      </c>
      <c r="AQ13" s="66" t="s">
        <v>343</v>
      </c>
      <c r="AR13" s="67" t="s">
        <v>343</v>
      </c>
      <c r="AS13" s="544" t="s">
        <v>271</v>
      </c>
      <c r="AT13" s="532" t="s">
        <v>272</v>
      </c>
      <c r="AU13" s="532">
        <v>2</v>
      </c>
      <c r="AV13" s="633" t="str">
        <f>IF(AU13=5,"CASI SEGURO",IF(AU13=4,"PROBABLE",IF(AU13=3,"POSIBLE",IF(AU13=2,"IMPROBABLE","RARA VEZ"))))</f>
        <v>IMPROBABLE</v>
      </c>
      <c r="AW13" s="532" t="s">
        <v>340</v>
      </c>
      <c r="AX13" s="532">
        <v>2</v>
      </c>
      <c r="AY13" s="633" t="str">
        <f>IF(AX13=1,"INSIGNIFICANTE",IF(AX13=2,"MENOR",IF(AX13=3,"MODERADO",IF(AX13=4,"MAYOR","CATASTRÓFICO"))))</f>
        <v>MENOR</v>
      </c>
      <c r="AZ13" s="633">
        <f>IF(AX13=2,AU13+20,IF(AX13=3,AU13+30,IF(AX13=4,AU13+40,IF(AX13=5,AU13+50,AU13+10))))</f>
        <v>22</v>
      </c>
      <c r="BA13" s="669" t="str">
        <f>IF(AX13=1,$BB13,IF(AX13=2,$BC$13,IF(AX13=3,$BD$13,IF(AX13=4,$BE$13,$BF$13))))</f>
        <v>BAJA 2:2</v>
      </c>
      <c r="BB13" s="661" t="str">
        <f>IF($AZ13=11,"BAJA 1:1",IF($AZ13=12,"BAJA 2:1",IF($AZ13=13,"BAJA 3:1",IF($AZ13=14,"MODERADA 4:1","ALTA 5:1"))))</f>
        <v>ALTA 5:1</v>
      </c>
      <c r="BC13" s="662" t="str">
        <f>IF($AZ13=21,"BAJA 1:2",IF($AZ13=22,"BAJA 2:2",IF($AZ13=23,"MODERADA 3:2",IF($AZ13=24,"ALTA 4:2","ALTA 5:2"))))</f>
        <v>BAJA 2:2</v>
      </c>
      <c r="BD13" s="662" t="str">
        <f>IF($AZ13=31,"MODERADA 1:3",IF($AZ13=32,"MODERADA 2:3",IF($AZ13=33,"ALTA 3:3",IF($AZ13=34,"ALTA 4:3","EXTREMA 5:3"))))</f>
        <v>EXTREMA 5:3</v>
      </c>
      <c r="BE13" s="662" t="str">
        <f>IF($AZ13=41,"ALTA 1:4",IF($AZ13=42,"ALTA 2:4",IF($AZ13=43,"EXTREMA 3:4",IF($AZ13=44,"EXTREMA 4:4","EXTREMA 5:4"))))</f>
        <v>EXTREMA 5:4</v>
      </c>
      <c r="BF13" s="663" t="str">
        <f>IF($AZ13=51,"ALTA 1:5",IF($AZ13=52,"EXTREMA 2:5",IF($AZ13=53,"EXTREMA 3:5",IF($AZ13=54,"EXTREMA 4:5","EXTREMA 5:5"))))</f>
        <v>EXTREMA 5:5</v>
      </c>
      <c r="BG13" s="609" t="s">
        <v>1261</v>
      </c>
      <c r="BH13" s="609" t="s">
        <v>1239</v>
      </c>
      <c r="BI13" s="672">
        <v>43832</v>
      </c>
      <c r="BJ13" s="672">
        <v>44196</v>
      </c>
      <c r="BK13" s="609" t="s">
        <v>1262</v>
      </c>
      <c r="BL13" s="532"/>
      <c r="BM13" s="532"/>
      <c r="BN13" s="532"/>
      <c r="BO13" s="532"/>
      <c r="BP13" s="532"/>
      <c r="BQ13" s="532"/>
      <c r="BR13" s="670" t="s">
        <v>1263</v>
      </c>
      <c r="BS13" s="674" t="s">
        <v>1264</v>
      </c>
      <c r="BT13" s="632" t="s">
        <v>1265</v>
      </c>
      <c r="BU13" s="632"/>
      <c r="BV13" s="632"/>
      <c r="BW13" s="632"/>
      <c r="BX13" s="654"/>
      <c r="BY13" s="532"/>
      <c r="BZ13" s="532"/>
      <c r="CA13" s="532"/>
      <c r="CB13" s="9"/>
      <c r="CC13" s="9"/>
    </row>
    <row r="14" spans="1:81" ht="60" customHeight="1">
      <c r="A14" s="512"/>
      <c r="B14" s="512"/>
      <c r="C14" s="512"/>
      <c r="D14" s="512"/>
      <c r="E14" s="512"/>
      <c r="F14" s="512"/>
      <c r="G14" s="512"/>
      <c r="H14" s="512"/>
      <c r="I14" s="512"/>
      <c r="J14" s="512"/>
      <c r="K14" s="512"/>
      <c r="L14" s="512"/>
      <c r="M14" s="512"/>
      <c r="N14" s="519"/>
      <c r="O14" s="568"/>
      <c r="P14" s="568"/>
      <c r="Q14" s="568"/>
      <c r="R14" s="515"/>
      <c r="S14" s="512"/>
      <c r="T14" s="6" t="s">
        <v>1266</v>
      </c>
      <c r="U14" s="5" t="s">
        <v>1234</v>
      </c>
      <c r="V14" s="30" t="s">
        <v>295</v>
      </c>
      <c r="W14" s="5" t="s">
        <v>1267</v>
      </c>
      <c r="X14" s="5" t="s">
        <v>1268</v>
      </c>
      <c r="Y14" s="128" t="s">
        <v>1269</v>
      </c>
      <c r="Z14" s="66" t="s">
        <v>267</v>
      </c>
      <c r="AA14" s="7" t="s">
        <v>264</v>
      </c>
      <c r="AB14" s="67">
        <f t="shared" si="9"/>
        <v>15</v>
      </c>
      <c r="AC14" s="38" t="s">
        <v>265</v>
      </c>
      <c r="AD14" s="67">
        <f t="shared" si="10"/>
        <v>15</v>
      </c>
      <c r="AE14" s="38" t="s">
        <v>266</v>
      </c>
      <c r="AF14" s="67">
        <f t="shared" si="11"/>
        <v>15</v>
      </c>
      <c r="AG14" s="38" t="s">
        <v>267</v>
      </c>
      <c r="AH14" s="67">
        <f t="shared" si="12"/>
        <v>15</v>
      </c>
      <c r="AI14" s="38" t="s">
        <v>268</v>
      </c>
      <c r="AJ14" s="67">
        <f t="shared" si="13"/>
        <v>15</v>
      </c>
      <c r="AK14" s="65" t="s">
        <v>281</v>
      </c>
      <c r="AL14" s="67">
        <f t="shared" si="14"/>
        <v>15</v>
      </c>
      <c r="AM14" s="38" t="s">
        <v>270</v>
      </c>
      <c r="AN14" s="67">
        <f t="shared" si="15"/>
        <v>15</v>
      </c>
      <c r="AO14" s="66">
        <f t="shared" si="16"/>
        <v>105</v>
      </c>
      <c r="AP14" s="66" t="str">
        <f t="shared" si="17"/>
        <v>Fuerte</v>
      </c>
      <c r="AQ14" s="66" t="s">
        <v>333</v>
      </c>
      <c r="AR14" s="67" t="s">
        <v>333</v>
      </c>
      <c r="AS14" s="512"/>
      <c r="AT14" s="512"/>
      <c r="AU14" s="512"/>
      <c r="AV14" s="512"/>
      <c r="AW14" s="512"/>
      <c r="AX14" s="512"/>
      <c r="AY14" s="512"/>
      <c r="AZ14" s="512"/>
      <c r="BA14" s="512"/>
      <c r="BB14" s="519"/>
      <c r="BC14" s="568"/>
      <c r="BD14" s="568"/>
      <c r="BE14" s="568"/>
      <c r="BF14" s="515"/>
      <c r="BG14" s="512"/>
      <c r="BH14" s="512"/>
      <c r="BI14" s="512"/>
      <c r="BJ14" s="512"/>
      <c r="BK14" s="512"/>
      <c r="BL14" s="512"/>
      <c r="BM14" s="512"/>
      <c r="BN14" s="512"/>
      <c r="BO14" s="512"/>
      <c r="BP14" s="512"/>
      <c r="BQ14" s="512"/>
      <c r="BR14" s="512"/>
      <c r="BS14" s="512"/>
      <c r="BT14" s="512"/>
      <c r="BU14" s="512"/>
      <c r="BV14" s="512"/>
      <c r="BW14" s="512"/>
      <c r="BX14" s="655"/>
      <c r="BY14" s="512"/>
      <c r="BZ14" s="512"/>
      <c r="CA14" s="512"/>
      <c r="CB14" s="9"/>
      <c r="CC14" s="9"/>
    </row>
    <row r="15" spans="1:81" ht="45">
      <c r="A15" s="512"/>
      <c r="B15" s="512"/>
      <c r="C15" s="512"/>
      <c r="D15" s="512"/>
      <c r="E15" s="512"/>
      <c r="F15" s="512"/>
      <c r="G15" s="512"/>
      <c r="H15" s="512"/>
      <c r="I15" s="512"/>
      <c r="J15" s="512"/>
      <c r="K15" s="512"/>
      <c r="L15" s="512"/>
      <c r="M15" s="512"/>
      <c r="N15" s="519"/>
      <c r="O15" s="568"/>
      <c r="P15" s="568"/>
      <c r="Q15" s="568"/>
      <c r="R15" s="515"/>
      <c r="S15" s="512"/>
      <c r="T15" s="6" t="s">
        <v>1270</v>
      </c>
      <c r="U15" s="5" t="s">
        <v>1234</v>
      </c>
      <c r="V15" s="30" t="s">
        <v>566</v>
      </c>
      <c r="W15" s="5" t="s">
        <v>1271</v>
      </c>
      <c r="X15" s="5" t="s">
        <v>1272</v>
      </c>
      <c r="Y15" s="128" t="s">
        <v>1273</v>
      </c>
      <c r="Z15" s="66" t="s">
        <v>267</v>
      </c>
      <c r="AA15" s="7" t="s">
        <v>264</v>
      </c>
      <c r="AB15" s="67">
        <f t="shared" si="9"/>
        <v>15</v>
      </c>
      <c r="AC15" s="38" t="s">
        <v>265</v>
      </c>
      <c r="AD15" s="67">
        <f t="shared" si="10"/>
        <v>15</v>
      </c>
      <c r="AE15" s="38" t="s">
        <v>266</v>
      </c>
      <c r="AF15" s="67">
        <f t="shared" si="11"/>
        <v>15</v>
      </c>
      <c r="AG15" s="38" t="s">
        <v>267</v>
      </c>
      <c r="AH15" s="67">
        <f t="shared" si="12"/>
        <v>15</v>
      </c>
      <c r="AI15" s="38" t="s">
        <v>268</v>
      </c>
      <c r="AJ15" s="67">
        <f t="shared" si="13"/>
        <v>15</v>
      </c>
      <c r="AK15" s="65" t="s">
        <v>281</v>
      </c>
      <c r="AL15" s="67">
        <f t="shared" si="14"/>
        <v>15</v>
      </c>
      <c r="AM15" s="38" t="s">
        <v>270</v>
      </c>
      <c r="AN15" s="67">
        <f t="shared" si="15"/>
        <v>15</v>
      </c>
      <c r="AO15" s="66">
        <f t="shared" si="16"/>
        <v>105</v>
      </c>
      <c r="AP15" s="66" t="str">
        <f t="shared" si="17"/>
        <v>Fuerte</v>
      </c>
      <c r="AQ15" s="66" t="s">
        <v>333</v>
      </c>
      <c r="AR15" s="67" t="s">
        <v>333</v>
      </c>
      <c r="AS15" s="512"/>
      <c r="AT15" s="512"/>
      <c r="AU15" s="512"/>
      <c r="AV15" s="512"/>
      <c r="AW15" s="512"/>
      <c r="AX15" s="512"/>
      <c r="AY15" s="512"/>
      <c r="AZ15" s="512"/>
      <c r="BA15" s="512"/>
      <c r="BB15" s="519"/>
      <c r="BC15" s="568"/>
      <c r="BD15" s="568"/>
      <c r="BE15" s="568"/>
      <c r="BF15" s="515"/>
      <c r="BG15" s="513"/>
      <c r="BH15" s="512"/>
      <c r="BI15" s="512"/>
      <c r="BJ15" s="512"/>
      <c r="BK15" s="513"/>
      <c r="BL15" s="512"/>
      <c r="BM15" s="512"/>
      <c r="BN15" s="512"/>
      <c r="BO15" s="512"/>
      <c r="BP15" s="512"/>
      <c r="BQ15" s="512"/>
      <c r="BR15" s="512"/>
      <c r="BS15" s="512"/>
      <c r="BT15" s="512"/>
      <c r="BU15" s="512"/>
      <c r="BV15" s="512"/>
      <c r="BW15" s="512"/>
      <c r="BX15" s="655"/>
      <c r="BY15" s="512"/>
      <c r="BZ15" s="512"/>
      <c r="CA15" s="512"/>
      <c r="CB15" s="9"/>
      <c r="CC15" s="9"/>
    </row>
    <row r="16" spans="1:81" ht="180">
      <c r="A16" s="513"/>
      <c r="B16" s="513"/>
      <c r="C16" s="512"/>
      <c r="D16" s="512"/>
      <c r="E16" s="512"/>
      <c r="F16" s="512"/>
      <c r="G16" s="512"/>
      <c r="H16" s="512"/>
      <c r="I16" s="559"/>
      <c r="J16" s="512"/>
      <c r="K16" s="559"/>
      <c r="L16" s="559"/>
      <c r="M16" s="559"/>
      <c r="N16" s="519"/>
      <c r="O16" s="568"/>
      <c r="P16" s="568"/>
      <c r="Q16" s="568"/>
      <c r="R16" s="515"/>
      <c r="S16" s="512"/>
      <c r="T16" s="6" t="s">
        <v>1274</v>
      </c>
      <c r="U16" s="5" t="s">
        <v>1234</v>
      </c>
      <c r="V16" s="5" t="s">
        <v>1275</v>
      </c>
      <c r="W16" s="5" t="s">
        <v>1276</v>
      </c>
      <c r="X16" s="5" t="s">
        <v>1277</v>
      </c>
      <c r="Y16" s="128" t="s">
        <v>1278</v>
      </c>
      <c r="Z16" s="66" t="s">
        <v>267</v>
      </c>
      <c r="AA16" s="7" t="s">
        <v>264</v>
      </c>
      <c r="AB16" s="67">
        <f t="shared" si="9"/>
        <v>15</v>
      </c>
      <c r="AC16" s="38" t="s">
        <v>265</v>
      </c>
      <c r="AD16" s="67">
        <f t="shared" si="10"/>
        <v>15</v>
      </c>
      <c r="AE16" s="38" t="s">
        <v>266</v>
      </c>
      <c r="AF16" s="67">
        <f t="shared" si="11"/>
        <v>15</v>
      </c>
      <c r="AG16" s="38" t="s">
        <v>267</v>
      </c>
      <c r="AH16" s="67">
        <f t="shared" si="12"/>
        <v>15</v>
      </c>
      <c r="AI16" s="38" t="s">
        <v>268</v>
      </c>
      <c r="AJ16" s="67">
        <f t="shared" si="13"/>
        <v>15</v>
      </c>
      <c r="AK16" s="65" t="s">
        <v>281</v>
      </c>
      <c r="AL16" s="67">
        <f t="shared" si="14"/>
        <v>15</v>
      </c>
      <c r="AM16" s="38" t="s">
        <v>270</v>
      </c>
      <c r="AN16" s="67">
        <f t="shared" si="15"/>
        <v>15</v>
      </c>
      <c r="AO16" s="66">
        <f t="shared" si="16"/>
        <v>105</v>
      </c>
      <c r="AP16" s="66" t="str">
        <f t="shared" si="17"/>
        <v>Fuerte</v>
      </c>
      <c r="AQ16" s="66" t="s">
        <v>333</v>
      </c>
      <c r="AR16" s="67" t="s">
        <v>333</v>
      </c>
      <c r="AS16" s="513"/>
      <c r="AT16" s="513"/>
      <c r="AU16" s="513"/>
      <c r="AV16" s="513"/>
      <c r="AW16" s="513"/>
      <c r="AX16" s="513"/>
      <c r="AY16" s="513"/>
      <c r="AZ16" s="513"/>
      <c r="BA16" s="513"/>
      <c r="BB16" s="519"/>
      <c r="BC16" s="568"/>
      <c r="BD16" s="568"/>
      <c r="BE16" s="568"/>
      <c r="BF16" s="515"/>
      <c r="BG16" s="129" t="s">
        <v>1279</v>
      </c>
      <c r="BH16" s="513"/>
      <c r="BI16" s="513"/>
      <c r="BJ16" s="513"/>
      <c r="BK16" s="87" t="s">
        <v>1280</v>
      </c>
      <c r="BL16" s="513"/>
      <c r="BM16" s="513"/>
      <c r="BN16" s="513"/>
      <c r="BO16" s="513"/>
      <c r="BP16" s="513"/>
      <c r="BQ16" s="513"/>
      <c r="BR16" s="513"/>
      <c r="BS16" s="513"/>
      <c r="BT16" s="513"/>
      <c r="BU16" s="513"/>
      <c r="BV16" s="513"/>
      <c r="BW16" s="513"/>
      <c r="BX16" s="656"/>
      <c r="BY16" s="513"/>
      <c r="BZ16" s="513"/>
      <c r="CA16" s="513"/>
      <c r="CB16" s="9"/>
      <c r="CC16" s="9"/>
    </row>
    <row r="17" spans="1:81" ht="195" customHeight="1">
      <c r="A17" s="541" t="s">
        <v>160</v>
      </c>
      <c r="B17" s="532" t="s">
        <v>1281</v>
      </c>
      <c r="C17" s="532" t="s">
        <v>1281</v>
      </c>
      <c r="D17" s="532" t="s">
        <v>1282</v>
      </c>
      <c r="E17" s="532" t="s">
        <v>1283</v>
      </c>
      <c r="F17" s="532" t="s">
        <v>1284</v>
      </c>
      <c r="G17" s="532" t="s">
        <v>330</v>
      </c>
      <c r="H17" s="532">
        <v>3</v>
      </c>
      <c r="I17" s="633" t="str">
        <f>IF(H17=5,"CASI SEGURO",IF(H17=4,"PROBABLE",IF(H17=3,"POSIBLE",IF(H17=2,"IMPROBABLE","RARA VEZ"))))</f>
        <v>POSIBLE</v>
      </c>
      <c r="J17" s="532">
        <v>5</v>
      </c>
      <c r="K17" s="633" t="str">
        <f>IF(J17=1,"INSIGNIFICANTE",IF(J17=2,"MENOR",IF(J17=3,"MODERADO",IF(J17=4,"MAYOR","CATASTRÓFICO"))))</f>
        <v>CATASTRÓFICO</v>
      </c>
      <c r="L17" s="633">
        <f>IF(J17=2,H17+20,IF(J17=3,H17+30,IF(J17=4,H17+40,IF(J17=5,H17+50,H17+10))))</f>
        <v>53</v>
      </c>
      <c r="M17" s="634" t="str">
        <f>IF(J17=1,N17,IF(J17=2,O17,IF(J17=3,P17,IF(J17=4,Q17,R17))))</f>
        <v>EXTREMA 3:5</v>
      </c>
      <c r="N17" s="661" t="str">
        <f>IF($L17=11,"BAJA 1:1",IF($L17=12,"BAJA 2:1",IF($L17=13,"BAJA 3:1",IF($L17=14,"MODERADA 4:1","ALTA 5:1"))))</f>
        <v>ALTA 5:1</v>
      </c>
      <c r="O17" s="662" t="str">
        <f>IF($L17=21,"BAJA 1:2",IF($L17=22,"BAJA 2:2",IF($L17=23,"MODERADA 3:2",IF($L17=24,"ALTA 4:2","ALTA 5:2"))))</f>
        <v>ALTA 5:2</v>
      </c>
      <c r="P17" s="662" t="str">
        <f>IF($L17=31,"MODERADA 1:3",IF($L17=32,"MODERADA 2:3",IF($L17=33,"ALTA 3:3",IF($L17=34,"ALTA 4:3","EXTREMA 5:3"))))</f>
        <v>EXTREMA 5:3</v>
      </c>
      <c r="Q17" s="662" t="str">
        <f>IF($L17=41,"ALTA 1:4",IF($L17=42,"ALTA 2:4",IF($L17=43,"EXTREMA 3:4",IF($L17=44,"EXTREMA 4:4","EXTREMA 5:4"))))</f>
        <v>EXTREMA 5:4</v>
      </c>
      <c r="R17" s="663" t="str">
        <f>IF($L17=51,"ALTA 1:5",IF($L17=52,"EXTREMA 2:5",IF($L17=53,"EXTREMA 3:5",IF($L17=54,"EXTREMA 4:5","EXTREMA 5:5"))))</f>
        <v>EXTREMA 3:5</v>
      </c>
      <c r="S17" s="532" t="s">
        <v>257</v>
      </c>
      <c r="T17" s="6" t="s">
        <v>1285</v>
      </c>
      <c r="U17" s="5" t="s">
        <v>1234</v>
      </c>
      <c r="V17" s="5" t="s">
        <v>1286</v>
      </c>
      <c r="W17" s="5" t="s">
        <v>1287</v>
      </c>
      <c r="X17" s="5" t="s">
        <v>1288</v>
      </c>
      <c r="Y17" s="128" t="s">
        <v>1289</v>
      </c>
      <c r="Z17" s="66" t="s">
        <v>267</v>
      </c>
      <c r="AA17" s="66" t="s">
        <v>264</v>
      </c>
      <c r="AB17" s="67">
        <f t="shared" si="9"/>
        <v>15</v>
      </c>
      <c r="AC17" s="66" t="s">
        <v>265</v>
      </c>
      <c r="AD17" s="67">
        <f t="shared" si="10"/>
        <v>15</v>
      </c>
      <c r="AE17" s="66" t="s">
        <v>266</v>
      </c>
      <c r="AF17" s="67">
        <f t="shared" si="11"/>
        <v>15</v>
      </c>
      <c r="AG17" s="66" t="s">
        <v>267</v>
      </c>
      <c r="AH17" s="67">
        <f t="shared" si="12"/>
        <v>15</v>
      </c>
      <c r="AI17" s="66" t="s">
        <v>268</v>
      </c>
      <c r="AJ17" s="67">
        <f t="shared" si="13"/>
        <v>15</v>
      </c>
      <c r="AK17" s="65" t="s">
        <v>281</v>
      </c>
      <c r="AL17" s="67">
        <f t="shared" si="14"/>
        <v>15</v>
      </c>
      <c r="AM17" s="66" t="s">
        <v>270</v>
      </c>
      <c r="AN17" s="67">
        <f t="shared" si="15"/>
        <v>15</v>
      </c>
      <c r="AO17" s="66">
        <f t="shared" si="16"/>
        <v>105</v>
      </c>
      <c r="AP17" s="66" t="str">
        <f t="shared" si="17"/>
        <v>Fuerte</v>
      </c>
      <c r="AQ17" s="66" t="s">
        <v>333</v>
      </c>
      <c r="AR17" s="67" t="s">
        <v>333</v>
      </c>
      <c r="AS17" s="544" t="s">
        <v>333</v>
      </c>
      <c r="AT17" s="532" t="s">
        <v>272</v>
      </c>
      <c r="AU17" s="532">
        <v>3</v>
      </c>
      <c r="AV17" s="633" t="str">
        <f>IF(AU17=5,"CASI SEGURO",IF(AU17=4,"PROBABLE",IF(AU17=3,"POSIBLE",IF(AU17=2,"IMPROBABLE","RARA VEZ"))))</f>
        <v>POSIBLE</v>
      </c>
      <c r="AW17" s="532" t="s">
        <v>340</v>
      </c>
      <c r="AX17" s="532">
        <v>3</v>
      </c>
      <c r="AY17" s="633" t="str">
        <f>IF(AX17=1,"INSIGNIFICANTE",IF(AX17=2,"MENOR",IF(AX17=3,"MODERADO",IF(AX17=4,"MAYOR","CATASTRÓFICO"))))</f>
        <v>MODERADO</v>
      </c>
      <c r="AZ17" s="633">
        <f>IF(AX17=2,AU17+20,IF(AX17=3,AU17+30,IF(AX17=4,AU17+40,IF(AX17=5,AU17+50,AU17+10))))</f>
        <v>33</v>
      </c>
      <c r="BA17" s="634" t="str">
        <f>IF(AX17=1,$BB17,IF(AX17=2,$BC$17,IF(AX17=3,$BD$17,IF(AX17=4,$BE$17,$BF$17))))</f>
        <v>ALTA 3:3</v>
      </c>
      <c r="BB17" s="661" t="str">
        <f>IF($AZ17=11,"BAJA 1:1",IF($AZ17=12,"BAJA 2:1",IF($AZ17=13,"BAJA 3:1",IF($AZ17=14,"MODERADA 4:1","ALTA 5:1"))))</f>
        <v>ALTA 5:1</v>
      </c>
      <c r="BC17" s="662" t="str">
        <f>IF($AZ17=21,"BAJA 1:2",IF($AZ17=22,"BAJA 2:2",IF($AZ17=23,"MODERADA 3:2",IF($AZ17=24,"ALTA 4:2","ALTA 5:2"))))</f>
        <v>ALTA 5:2</v>
      </c>
      <c r="BD17" s="662" t="str">
        <f>IF($AZ17=31,"MODERADA 1:3",IF($AZ17=32,"MODERADA 2:3",IF($AZ17=33,"ALTA 3:3",IF($AZ17=34,"ALTA 4:3","EXTREMA 5:3"))))</f>
        <v>ALTA 3:3</v>
      </c>
      <c r="BE17" s="662" t="str">
        <f>IF($AZ17=41,"ALTA 1:4",IF($AZ17=42,"ALTA 2:4",IF($AZ17=43,"EXTREMA 3:4",IF($AZ17=44,"EXTREMA 4:4","EXTREMA 5:4"))))</f>
        <v>EXTREMA 5:4</v>
      </c>
      <c r="BF17" s="663" t="str">
        <f>IF($AZ17=51,"ALTA 1:5",IF($AZ17=52,"EXTREMA 2:5",IF($AZ17=53,"EXTREMA 3:5",IF($AZ17=54,"EXTREMA 4:5","EXTREMA 5:5"))))</f>
        <v>EXTREMA 5:5</v>
      </c>
      <c r="BG17" s="609" t="s">
        <v>1290</v>
      </c>
      <c r="BH17" s="609" t="s">
        <v>1239</v>
      </c>
      <c r="BI17" s="610">
        <v>43832</v>
      </c>
      <c r="BJ17" s="610">
        <v>44196</v>
      </c>
      <c r="BK17" s="609" t="s">
        <v>1291</v>
      </c>
      <c r="BL17" s="532" t="s">
        <v>1292</v>
      </c>
      <c r="BM17" s="532" t="s">
        <v>1293</v>
      </c>
      <c r="BN17" s="532" t="s">
        <v>1294</v>
      </c>
      <c r="BO17" s="532" t="s">
        <v>1295</v>
      </c>
      <c r="BP17" s="532" t="s">
        <v>1296</v>
      </c>
      <c r="BQ17" s="532" t="s">
        <v>1297</v>
      </c>
      <c r="BR17" s="632" t="s">
        <v>1298</v>
      </c>
      <c r="BS17" s="632" t="s">
        <v>1299</v>
      </c>
      <c r="BT17" s="632" t="s">
        <v>830</v>
      </c>
      <c r="BU17" s="632"/>
      <c r="BV17" s="632"/>
      <c r="BW17" s="632"/>
      <c r="BX17" s="657"/>
      <c r="BY17" s="532"/>
      <c r="BZ17" s="532"/>
      <c r="CA17" s="532"/>
      <c r="CB17" s="9"/>
      <c r="CC17" s="9"/>
    </row>
    <row r="18" spans="1:81" ht="225">
      <c r="A18" s="512"/>
      <c r="B18" s="512"/>
      <c r="C18" s="512"/>
      <c r="D18" s="512"/>
      <c r="E18" s="512"/>
      <c r="F18" s="512"/>
      <c r="G18" s="512"/>
      <c r="H18" s="512"/>
      <c r="I18" s="512"/>
      <c r="J18" s="512"/>
      <c r="K18" s="512"/>
      <c r="L18" s="512"/>
      <c r="M18" s="512"/>
      <c r="N18" s="519"/>
      <c r="O18" s="568"/>
      <c r="P18" s="568"/>
      <c r="Q18" s="568"/>
      <c r="R18" s="515"/>
      <c r="S18" s="512"/>
      <c r="T18" s="7" t="s">
        <v>1300</v>
      </c>
      <c r="U18" s="5" t="s">
        <v>1234</v>
      </c>
      <c r="V18" s="30" t="s">
        <v>1152</v>
      </c>
      <c r="W18" s="5" t="s">
        <v>1301</v>
      </c>
      <c r="X18" s="5" t="s">
        <v>1302</v>
      </c>
      <c r="Y18" s="128" t="s">
        <v>1303</v>
      </c>
      <c r="Z18" s="66" t="s">
        <v>267</v>
      </c>
      <c r="AA18" s="66" t="s">
        <v>264</v>
      </c>
      <c r="AB18" s="67">
        <f t="shared" si="9"/>
        <v>15</v>
      </c>
      <c r="AC18" s="66" t="s">
        <v>265</v>
      </c>
      <c r="AD18" s="67">
        <f t="shared" si="10"/>
        <v>15</v>
      </c>
      <c r="AE18" s="66" t="s">
        <v>266</v>
      </c>
      <c r="AF18" s="67">
        <f t="shared" si="11"/>
        <v>15</v>
      </c>
      <c r="AG18" s="66" t="s">
        <v>267</v>
      </c>
      <c r="AH18" s="67">
        <f t="shared" si="12"/>
        <v>15</v>
      </c>
      <c r="AI18" s="66" t="s">
        <v>268</v>
      </c>
      <c r="AJ18" s="67">
        <f t="shared" si="13"/>
        <v>15</v>
      </c>
      <c r="AK18" s="65" t="s">
        <v>281</v>
      </c>
      <c r="AL18" s="67">
        <f t="shared" si="14"/>
        <v>15</v>
      </c>
      <c r="AM18" s="66" t="s">
        <v>270</v>
      </c>
      <c r="AN18" s="67">
        <f t="shared" si="15"/>
        <v>15</v>
      </c>
      <c r="AO18" s="66">
        <f t="shared" si="16"/>
        <v>105</v>
      </c>
      <c r="AP18" s="66" t="str">
        <f t="shared" si="17"/>
        <v>Fuerte</v>
      </c>
      <c r="AQ18" s="66" t="s">
        <v>333</v>
      </c>
      <c r="AR18" s="67" t="s">
        <v>333</v>
      </c>
      <c r="AS18" s="512"/>
      <c r="AT18" s="512"/>
      <c r="AU18" s="512"/>
      <c r="AV18" s="512"/>
      <c r="AW18" s="512"/>
      <c r="AX18" s="512"/>
      <c r="AY18" s="512"/>
      <c r="AZ18" s="512"/>
      <c r="BA18" s="512"/>
      <c r="BB18" s="519"/>
      <c r="BC18" s="568"/>
      <c r="BD18" s="568"/>
      <c r="BE18" s="568"/>
      <c r="BF18" s="515"/>
      <c r="BG18" s="512"/>
      <c r="BH18" s="512"/>
      <c r="BI18" s="512"/>
      <c r="BJ18" s="512"/>
      <c r="BK18" s="512"/>
      <c r="BL18" s="512"/>
      <c r="BM18" s="512"/>
      <c r="BN18" s="512"/>
      <c r="BO18" s="512"/>
      <c r="BP18" s="512"/>
      <c r="BQ18" s="512"/>
      <c r="BR18" s="512"/>
      <c r="BS18" s="512"/>
      <c r="BT18" s="512"/>
      <c r="BU18" s="512"/>
      <c r="BV18" s="512"/>
      <c r="BW18" s="512"/>
      <c r="BX18" s="658"/>
      <c r="BY18" s="512"/>
      <c r="BZ18" s="512"/>
      <c r="CA18" s="512"/>
      <c r="CB18" s="9"/>
      <c r="CC18" s="9"/>
    </row>
    <row r="19" spans="1:81" ht="120">
      <c r="A19" s="513"/>
      <c r="B19" s="513"/>
      <c r="C19" s="512"/>
      <c r="D19" s="512"/>
      <c r="E19" s="512"/>
      <c r="F19" s="512"/>
      <c r="G19" s="512"/>
      <c r="H19" s="512"/>
      <c r="I19" s="559"/>
      <c r="J19" s="512"/>
      <c r="K19" s="559"/>
      <c r="L19" s="559"/>
      <c r="M19" s="559"/>
      <c r="N19" s="519"/>
      <c r="O19" s="568"/>
      <c r="P19" s="568"/>
      <c r="Q19" s="568"/>
      <c r="R19" s="515"/>
      <c r="S19" s="512"/>
      <c r="T19" s="7" t="s">
        <v>1304</v>
      </c>
      <c r="U19" s="5" t="s">
        <v>1234</v>
      </c>
      <c r="V19" s="5" t="s">
        <v>1275</v>
      </c>
      <c r="W19" s="5" t="s">
        <v>1305</v>
      </c>
      <c r="X19" s="5" t="s">
        <v>1306</v>
      </c>
      <c r="Y19" s="128" t="s">
        <v>1307</v>
      </c>
      <c r="Z19" s="66" t="s">
        <v>267</v>
      </c>
      <c r="AA19" s="66" t="s">
        <v>264</v>
      </c>
      <c r="AB19" s="67">
        <f t="shared" si="9"/>
        <v>15</v>
      </c>
      <c r="AC19" s="66" t="s">
        <v>265</v>
      </c>
      <c r="AD19" s="67">
        <f t="shared" si="10"/>
        <v>15</v>
      </c>
      <c r="AE19" s="66" t="s">
        <v>266</v>
      </c>
      <c r="AF19" s="67">
        <f t="shared" si="11"/>
        <v>15</v>
      </c>
      <c r="AG19" s="66" t="s">
        <v>267</v>
      </c>
      <c r="AH19" s="67">
        <f t="shared" si="12"/>
        <v>15</v>
      </c>
      <c r="AI19" s="66" t="s">
        <v>268</v>
      </c>
      <c r="AJ19" s="67">
        <f t="shared" si="13"/>
        <v>15</v>
      </c>
      <c r="AK19" s="65" t="s">
        <v>281</v>
      </c>
      <c r="AL19" s="67">
        <f t="shared" si="14"/>
        <v>15</v>
      </c>
      <c r="AM19" s="66" t="s">
        <v>270</v>
      </c>
      <c r="AN19" s="67">
        <f t="shared" si="15"/>
        <v>15</v>
      </c>
      <c r="AO19" s="66">
        <f t="shared" si="16"/>
        <v>105</v>
      </c>
      <c r="AP19" s="66" t="str">
        <f t="shared" si="17"/>
        <v>Fuerte</v>
      </c>
      <c r="AQ19" s="66" t="s">
        <v>333</v>
      </c>
      <c r="AR19" s="67" t="s">
        <v>333</v>
      </c>
      <c r="AS19" s="513"/>
      <c r="AT19" s="513"/>
      <c r="AU19" s="513"/>
      <c r="AV19" s="513"/>
      <c r="AW19" s="513"/>
      <c r="AX19" s="513"/>
      <c r="AY19" s="513"/>
      <c r="AZ19" s="513"/>
      <c r="BA19" s="513"/>
      <c r="BB19" s="519"/>
      <c r="BC19" s="568"/>
      <c r="BD19" s="568"/>
      <c r="BE19" s="568"/>
      <c r="BF19" s="515"/>
      <c r="BG19" s="513"/>
      <c r="BH19" s="512"/>
      <c r="BI19" s="512"/>
      <c r="BJ19" s="512"/>
      <c r="BK19" s="513"/>
      <c r="BL19" s="513"/>
      <c r="BM19" s="513"/>
      <c r="BN19" s="513"/>
      <c r="BO19" s="513"/>
      <c r="BP19" s="513"/>
      <c r="BQ19" s="513"/>
      <c r="BR19" s="513"/>
      <c r="BS19" s="513"/>
      <c r="BT19" s="513"/>
      <c r="BU19" s="513"/>
      <c r="BV19" s="513"/>
      <c r="BW19" s="513"/>
      <c r="BX19" s="659"/>
      <c r="BY19" s="513"/>
      <c r="BZ19" s="513"/>
      <c r="CA19" s="513"/>
      <c r="CB19" s="9"/>
      <c r="CC19" s="9"/>
    </row>
    <row r="20" spans="1:81" ht="195">
      <c r="A20" s="541" t="s">
        <v>160</v>
      </c>
      <c r="B20" s="532" t="s">
        <v>1281</v>
      </c>
      <c r="C20" s="532" t="s">
        <v>1308</v>
      </c>
      <c r="D20" s="532" t="s">
        <v>1309</v>
      </c>
      <c r="E20" s="532" t="s">
        <v>1310</v>
      </c>
      <c r="F20" s="532" t="s">
        <v>1284</v>
      </c>
      <c r="G20" s="532" t="s">
        <v>330</v>
      </c>
      <c r="H20" s="532">
        <v>3</v>
      </c>
      <c r="I20" s="633" t="str">
        <f>IF(H20=5,"CASI SEGURO",IF(H20=4,"PROBABLE",IF(H20=3,"POSIBLE",IF(H20=2,"IMPROBABLE","RARA VEZ"))))</f>
        <v>POSIBLE</v>
      </c>
      <c r="J20" s="532">
        <v>5</v>
      </c>
      <c r="K20" s="633" t="str">
        <f>IF(J20=1,"INSIGNIFICANTE",IF(J20=2,"MENOR",IF(J20=3,"MODERADO",IF(J20=4,"MAYOR","CATASTRÓFICO"))))</f>
        <v>CATASTRÓFICO</v>
      </c>
      <c r="L20" s="633">
        <f>IF(J20=2,H20+20,IF(J20=3,H20+30,IF(J20=4,H20+40,IF(J20=5,H20+50,H20+10))))</f>
        <v>53</v>
      </c>
      <c r="M20" s="634" t="str">
        <f>IF(J20=1,N20,IF(J20=2,O20,IF(J20=3,P20,IF(J20=4,Q20,R20))))</f>
        <v>EXTREMA 3:5</v>
      </c>
      <c r="N20" s="532" t="str">
        <f>IF($L20=11,"BAJA 1:1",IF($L20=12,"BAJA 2:1",IF($L20=13,"BAJA 3:1",IF($L20=14,"MODERADA 4:1","ALTA 5:1"))))</f>
        <v>ALTA 5:1</v>
      </c>
      <c r="O20" s="532" t="str">
        <f>IF($L20=21,"BAJA 1:2",IF($L20=22,"BAJA 2:2",IF($L20=23,"MODERADA 3:2",IF($L20=24,"ALTA 4:2","ALTA 5:2"))))</f>
        <v>ALTA 5:2</v>
      </c>
      <c r="P20" s="532" t="str">
        <f>IF($L20=31,"MODERADA 1:3",IF($L20=32,"MODERADA 2:3",IF($L20=33,"ALTA 3:3",IF($L20=34,"ALTA 4:3","EXTREMA 5:3"))))</f>
        <v>EXTREMA 5:3</v>
      </c>
      <c r="Q20" s="532" t="str">
        <f>IF($L20=41,"ALTA 1:4",IF($L20=42,"ALTA 2:4",IF($L20=43,"EXTREMA 3:4",IF($L20=44,"EXTREMA 4:4","EXTREMA 5:4"))))</f>
        <v>EXTREMA 5:4</v>
      </c>
      <c r="R20" s="532" t="str">
        <f>IF($L20=51,"ALTA 1:5",IF($L20=52,"EXTREMA 2:5",IF($L20=53,"EXTREMA 3:5",IF($L20=54,"EXTREMA 4:5","EXTREMA 5:5"))))</f>
        <v>EXTREMA 3:5</v>
      </c>
      <c r="S20" s="532" t="s">
        <v>257</v>
      </c>
      <c r="T20" s="6" t="s">
        <v>1285</v>
      </c>
      <c r="U20" s="5" t="s">
        <v>1234</v>
      </c>
      <c r="V20" s="5" t="s">
        <v>1286</v>
      </c>
      <c r="W20" s="5" t="s">
        <v>1287</v>
      </c>
      <c r="X20" s="5" t="s">
        <v>1311</v>
      </c>
      <c r="Y20" s="128" t="s">
        <v>1289</v>
      </c>
      <c r="Z20" s="66" t="s">
        <v>267</v>
      </c>
      <c r="AA20" s="66" t="s">
        <v>264</v>
      </c>
      <c r="AB20" s="67">
        <f t="shared" si="9"/>
        <v>15</v>
      </c>
      <c r="AC20" s="66" t="s">
        <v>265</v>
      </c>
      <c r="AD20" s="67">
        <f t="shared" si="10"/>
        <v>15</v>
      </c>
      <c r="AE20" s="66" t="s">
        <v>336</v>
      </c>
      <c r="AF20" s="67">
        <f t="shared" si="11"/>
        <v>0</v>
      </c>
      <c r="AG20" s="66" t="s">
        <v>267</v>
      </c>
      <c r="AH20" s="67">
        <f t="shared" si="12"/>
        <v>15</v>
      </c>
      <c r="AI20" s="66" t="s">
        <v>268</v>
      </c>
      <c r="AJ20" s="67">
        <f t="shared" si="13"/>
        <v>15</v>
      </c>
      <c r="AK20" s="66" t="s">
        <v>281</v>
      </c>
      <c r="AL20" s="67">
        <f t="shared" si="14"/>
        <v>15</v>
      </c>
      <c r="AM20" s="66" t="s">
        <v>270</v>
      </c>
      <c r="AN20" s="67">
        <f t="shared" si="15"/>
        <v>15</v>
      </c>
      <c r="AO20" s="66">
        <f t="shared" si="16"/>
        <v>90</v>
      </c>
      <c r="AP20" s="66" t="str">
        <f t="shared" si="17"/>
        <v>Moderado</v>
      </c>
      <c r="AQ20" s="66" t="s">
        <v>271</v>
      </c>
      <c r="AR20" s="67" t="s">
        <v>271</v>
      </c>
      <c r="AS20" s="544" t="s">
        <v>271</v>
      </c>
      <c r="AT20" s="532" t="s">
        <v>340</v>
      </c>
      <c r="AU20" s="532">
        <v>2</v>
      </c>
      <c r="AV20" s="633" t="str">
        <f>IF(AU20=5,"CASI SEGURO",IF(AU20=4,"PROBABLE",IF(AU20=3,"POSIBLE",IF(AU20=2,"IMPROBABLE","RARA VEZ"))))</f>
        <v>IMPROBABLE</v>
      </c>
      <c r="AW20" s="532" t="s">
        <v>340</v>
      </c>
      <c r="AX20" s="532">
        <v>3</v>
      </c>
      <c r="AY20" s="633" t="str">
        <f>IF(AX20=1,"INSIGNIFICANTE",IF(AX20=2,"MENOR",IF(AX20=3,"MODERADO",IF(AX20=4,"MAYOR","CATASTRÓFICO"))))</f>
        <v>MODERADO</v>
      </c>
      <c r="AZ20" s="633">
        <f>IF(AX20=2,AU20+20,IF(AX20=3,AU20+30,IF(AX20=4,AU20+40,IF(AX20=5,AU20+50,AU20+10))))</f>
        <v>32</v>
      </c>
      <c r="BA20" s="634" t="str">
        <f>IF(AX20=1,$BB20,IF(AX20=2,$BC$20,IF(AX20=3,$BD$20,IF(AX20=4,$BE$20,$BF$20))))</f>
        <v>MODERADA 2:3</v>
      </c>
      <c r="BB20" s="661" t="str">
        <f>IF($AZ20=11,"BAJA 1:1",IF($AZ20=12,"BAJA 2:1",IF($AZ20=13,"BAJA 3:1",IF($AZ20=14,"MODERADA 4:1","ALTA 5:1"))))</f>
        <v>ALTA 5:1</v>
      </c>
      <c r="BC20" s="662" t="str">
        <f>IF($AZ20=21,"BAJA 1:2",IF($AZ20=22,"BAJA 2:2",IF($AZ20=23,"MODERADA 3:2",IF($AZ20=24,"ALTA 4:2","ALTA 5:2"))))</f>
        <v>ALTA 5:2</v>
      </c>
      <c r="BD20" s="662" t="str">
        <f>IF($AZ20=31,"MODERADA 1:3",IF($AZ20=32,"MODERADA 2:3",IF($AZ20=33,"ALTA 3:3",IF($AZ20=34,"ALTA 4:3","EXTREMA 5:3"))))</f>
        <v>MODERADA 2:3</v>
      </c>
      <c r="BE20" s="662" t="str">
        <f>IF($AZ20=41,"ALTA 1:4",IF($AZ20=42,"ALTA 2:4",IF($AZ20=43,"EXTREMA 3:4",IF($AZ20=44,"EXTREMA 4:4","EXTREMA 5:4"))))</f>
        <v>EXTREMA 5:4</v>
      </c>
      <c r="BF20" s="663" t="str">
        <f>IF($AZ20=51,"ALTA 1:5",IF($AZ20=52,"EXTREMA 2:5",IF($AZ20=53,"EXTREMA 3:5",IF($AZ20=54,"EXTREMA 4:5","EXTREMA 5:5"))))</f>
        <v>EXTREMA 5:5</v>
      </c>
      <c r="BG20" s="660" t="s">
        <v>1312</v>
      </c>
      <c r="BH20" s="512"/>
      <c r="BI20" s="512"/>
      <c r="BJ20" s="512"/>
      <c r="BK20" s="609" t="s">
        <v>1313</v>
      </c>
      <c r="BL20" s="532" t="s">
        <v>1314</v>
      </c>
      <c r="BM20" s="532" t="s">
        <v>1293</v>
      </c>
      <c r="BN20" s="532" t="s">
        <v>1315</v>
      </c>
      <c r="BO20" s="532" t="s">
        <v>1295</v>
      </c>
      <c r="BP20" s="532" t="s">
        <v>1296</v>
      </c>
      <c r="BQ20" s="532" t="s">
        <v>1297</v>
      </c>
      <c r="BR20" s="632" t="s">
        <v>1316</v>
      </c>
      <c r="BS20" s="674" t="s">
        <v>1317</v>
      </c>
      <c r="BT20" s="632" t="s">
        <v>1318</v>
      </c>
      <c r="BU20" s="632"/>
      <c r="BV20" s="632"/>
      <c r="BW20" s="632"/>
      <c r="BX20" s="657"/>
      <c r="BY20" s="532"/>
      <c r="BZ20" s="532"/>
      <c r="CA20" s="532"/>
      <c r="CB20" s="9"/>
      <c r="CC20" s="9"/>
    </row>
    <row r="21" spans="1:81" ht="15.75" customHeight="1">
      <c r="A21" s="512"/>
      <c r="B21" s="512"/>
      <c r="C21" s="512"/>
      <c r="D21" s="512"/>
      <c r="E21" s="512"/>
      <c r="F21" s="512"/>
      <c r="G21" s="512"/>
      <c r="H21" s="512"/>
      <c r="I21" s="512"/>
      <c r="J21" s="512"/>
      <c r="K21" s="512"/>
      <c r="L21" s="512"/>
      <c r="M21" s="512"/>
      <c r="N21" s="512"/>
      <c r="O21" s="512"/>
      <c r="P21" s="512"/>
      <c r="Q21" s="512"/>
      <c r="R21" s="512"/>
      <c r="S21" s="512"/>
      <c r="T21" s="7" t="s">
        <v>1300</v>
      </c>
      <c r="U21" s="5" t="s">
        <v>1234</v>
      </c>
      <c r="V21" s="30" t="s">
        <v>1152</v>
      </c>
      <c r="W21" s="5" t="s">
        <v>1301</v>
      </c>
      <c r="X21" s="5" t="s">
        <v>1319</v>
      </c>
      <c r="Y21" s="128" t="s">
        <v>1320</v>
      </c>
      <c r="Z21" s="38" t="s">
        <v>267</v>
      </c>
      <c r="AA21" s="38" t="s">
        <v>264</v>
      </c>
      <c r="AB21" s="74">
        <f t="shared" si="9"/>
        <v>15</v>
      </c>
      <c r="AC21" s="38" t="s">
        <v>265</v>
      </c>
      <c r="AD21" s="74">
        <f t="shared" si="10"/>
        <v>15</v>
      </c>
      <c r="AE21" s="38" t="s">
        <v>266</v>
      </c>
      <c r="AF21" s="74">
        <f t="shared" si="11"/>
        <v>15</v>
      </c>
      <c r="AG21" s="38" t="s">
        <v>267</v>
      </c>
      <c r="AH21" s="74">
        <f t="shared" si="12"/>
        <v>15</v>
      </c>
      <c r="AI21" s="38" t="s">
        <v>268</v>
      </c>
      <c r="AJ21" s="74">
        <f t="shared" si="13"/>
        <v>15</v>
      </c>
      <c r="AK21" s="7" t="s">
        <v>281</v>
      </c>
      <c r="AL21" s="74">
        <f t="shared" si="14"/>
        <v>15</v>
      </c>
      <c r="AM21" s="38" t="s">
        <v>270</v>
      </c>
      <c r="AN21" s="74">
        <f t="shared" si="15"/>
        <v>15</v>
      </c>
      <c r="AO21" s="38">
        <f t="shared" si="16"/>
        <v>105</v>
      </c>
      <c r="AP21" s="38" t="str">
        <f t="shared" si="17"/>
        <v>Fuerte</v>
      </c>
      <c r="AQ21" s="38" t="s">
        <v>333</v>
      </c>
      <c r="AR21" s="74" t="s">
        <v>333</v>
      </c>
      <c r="AS21" s="512"/>
      <c r="AT21" s="512"/>
      <c r="AU21" s="512"/>
      <c r="AV21" s="512"/>
      <c r="AW21" s="512"/>
      <c r="AX21" s="512"/>
      <c r="AY21" s="512"/>
      <c r="AZ21" s="512"/>
      <c r="BA21" s="512"/>
      <c r="BB21" s="519"/>
      <c r="BC21" s="568"/>
      <c r="BD21" s="568"/>
      <c r="BE21" s="568"/>
      <c r="BF21" s="515"/>
      <c r="BG21" s="512"/>
      <c r="BH21" s="512"/>
      <c r="BI21" s="512"/>
      <c r="BJ21" s="512"/>
      <c r="BK21" s="512"/>
      <c r="BL21" s="512"/>
      <c r="BM21" s="512"/>
      <c r="BN21" s="512"/>
      <c r="BO21" s="512"/>
      <c r="BP21" s="512"/>
      <c r="BQ21" s="512"/>
      <c r="BR21" s="512"/>
      <c r="BS21" s="512"/>
      <c r="BT21" s="512"/>
      <c r="BU21" s="512"/>
      <c r="BV21" s="512"/>
      <c r="BW21" s="512"/>
      <c r="BX21" s="658"/>
      <c r="BY21" s="512"/>
      <c r="BZ21" s="512"/>
      <c r="CA21" s="512"/>
      <c r="CB21" s="9"/>
      <c r="CC21" s="9"/>
    </row>
    <row r="22" spans="1:81" ht="15.75" customHeight="1">
      <c r="A22" s="513"/>
      <c r="B22" s="513"/>
      <c r="C22" s="513"/>
      <c r="D22" s="513"/>
      <c r="E22" s="513"/>
      <c r="F22" s="513"/>
      <c r="G22" s="513"/>
      <c r="H22" s="513"/>
      <c r="I22" s="513"/>
      <c r="J22" s="513"/>
      <c r="K22" s="513"/>
      <c r="L22" s="513"/>
      <c r="M22" s="513"/>
      <c r="N22" s="513"/>
      <c r="O22" s="513"/>
      <c r="P22" s="513"/>
      <c r="Q22" s="513"/>
      <c r="R22" s="513"/>
      <c r="S22" s="513"/>
      <c r="T22" s="7" t="s">
        <v>1304</v>
      </c>
      <c r="U22" s="5" t="s">
        <v>1234</v>
      </c>
      <c r="V22" s="5" t="s">
        <v>1321</v>
      </c>
      <c r="W22" s="5" t="s">
        <v>1322</v>
      </c>
      <c r="X22" s="5" t="s">
        <v>1306</v>
      </c>
      <c r="Y22" s="128" t="s">
        <v>1323</v>
      </c>
      <c r="Z22" s="38" t="s">
        <v>267</v>
      </c>
      <c r="AA22" s="38" t="s">
        <v>264</v>
      </c>
      <c r="AB22" s="74">
        <f t="shared" si="9"/>
        <v>15</v>
      </c>
      <c r="AC22" s="38" t="s">
        <v>265</v>
      </c>
      <c r="AD22" s="74">
        <f t="shared" si="10"/>
        <v>15</v>
      </c>
      <c r="AE22" s="38" t="s">
        <v>266</v>
      </c>
      <c r="AF22" s="74">
        <f t="shared" si="11"/>
        <v>15</v>
      </c>
      <c r="AG22" s="38" t="s">
        <v>267</v>
      </c>
      <c r="AH22" s="74">
        <f t="shared" si="12"/>
        <v>15</v>
      </c>
      <c r="AI22" s="38" t="s">
        <v>268</v>
      </c>
      <c r="AJ22" s="74">
        <f t="shared" si="13"/>
        <v>15</v>
      </c>
      <c r="AK22" s="7" t="s">
        <v>281</v>
      </c>
      <c r="AL22" s="74">
        <f t="shared" si="14"/>
        <v>15</v>
      </c>
      <c r="AM22" s="38" t="s">
        <v>270</v>
      </c>
      <c r="AN22" s="74">
        <f t="shared" si="15"/>
        <v>15</v>
      </c>
      <c r="AO22" s="38">
        <f t="shared" si="16"/>
        <v>105</v>
      </c>
      <c r="AP22" s="38" t="str">
        <f t="shared" si="17"/>
        <v>Fuerte</v>
      </c>
      <c r="AQ22" s="38" t="s">
        <v>333</v>
      </c>
      <c r="AR22" s="74" t="s">
        <v>333</v>
      </c>
      <c r="AS22" s="513"/>
      <c r="AT22" s="513"/>
      <c r="AU22" s="513"/>
      <c r="AV22" s="513"/>
      <c r="AW22" s="513"/>
      <c r="AX22" s="513"/>
      <c r="AY22" s="513"/>
      <c r="AZ22" s="513"/>
      <c r="BA22" s="513"/>
      <c r="BB22" s="519"/>
      <c r="BC22" s="568"/>
      <c r="BD22" s="568"/>
      <c r="BE22" s="568"/>
      <c r="BF22" s="515"/>
      <c r="BG22" s="513"/>
      <c r="BH22" s="513"/>
      <c r="BI22" s="513"/>
      <c r="BJ22" s="513"/>
      <c r="BK22" s="513"/>
      <c r="BL22" s="513"/>
      <c r="BM22" s="513"/>
      <c r="BN22" s="513"/>
      <c r="BO22" s="513"/>
      <c r="BP22" s="513"/>
      <c r="BQ22" s="513"/>
      <c r="BR22" s="513"/>
      <c r="BS22" s="513"/>
      <c r="BT22" s="513"/>
      <c r="BU22" s="513"/>
      <c r="BV22" s="513"/>
      <c r="BW22" s="513"/>
      <c r="BX22" s="659"/>
      <c r="BY22" s="513"/>
      <c r="BZ22" s="513"/>
      <c r="CA22" s="513"/>
      <c r="CB22" s="9"/>
      <c r="CC22" s="9"/>
    </row>
    <row r="23" spans="1:81" ht="15.75" customHeight="1">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ht="15.75" customHeight="1">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ht="15.75" customHeight="1">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34"/>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ht="15.75" customHeight="1">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t="s">
        <v>360</v>
      </c>
      <c r="AG26" s="34"/>
      <c r="AH26" s="9" t="s">
        <v>18</v>
      </c>
      <c r="AI26" s="9">
        <v>1</v>
      </c>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ht="15.75" customHeight="1">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t="s">
        <v>10</v>
      </c>
      <c r="AD27" s="9" t="s">
        <v>40</v>
      </c>
      <c r="AE27" s="9" t="s">
        <v>27</v>
      </c>
      <c r="AF27" s="9" t="s">
        <v>361</v>
      </c>
      <c r="AG27" s="34"/>
      <c r="AH27" s="9" t="s">
        <v>362</v>
      </c>
      <c r="AI27" s="9">
        <v>2</v>
      </c>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row>
    <row r="28" spans="1:81" ht="15.75" customHeight="1">
      <c r="A28" s="9"/>
      <c r="B28" s="9"/>
      <c r="C28" s="9"/>
      <c r="D28" s="9"/>
      <c r="E28" s="9"/>
      <c r="F28" s="9"/>
      <c r="G28" s="9"/>
      <c r="H28" s="9"/>
      <c r="I28" s="9"/>
      <c r="J28" s="9"/>
      <c r="K28" s="9"/>
      <c r="L28" s="9"/>
      <c r="M28" s="9"/>
      <c r="N28" s="9"/>
      <c r="O28" s="9"/>
      <c r="P28" s="9"/>
      <c r="Q28" s="9"/>
      <c r="R28" s="9"/>
      <c r="S28" s="35" t="s">
        <v>1324</v>
      </c>
      <c r="T28" s="35"/>
      <c r="U28" s="9"/>
      <c r="V28" s="9"/>
      <c r="W28" s="9"/>
      <c r="X28" s="9"/>
      <c r="Y28" s="9"/>
      <c r="Z28" s="9"/>
      <c r="AA28" s="9"/>
      <c r="AB28" s="9"/>
      <c r="AC28" s="9" t="s">
        <v>13</v>
      </c>
      <c r="AD28" s="9" t="s">
        <v>20</v>
      </c>
      <c r="AE28" s="9" t="s">
        <v>119</v>
      </c>
      <c r="AF28" s="9" t="s">
        <v>318</v>
      </c>
      <c r="AG28" s="34"/>
      <c r="AH28" s="9" t="s">
        <v>319</v>
      </c>
      <c r="AI28" s="9">
        <v>3</v>
      </c>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row>
    <row r="29" spans="1:81" ht="15.75" customHeight="1">
      <c r="A29" s="9"/>
      <c r="B29" s="9"/>
      <c r="C29" s="9"/>
      <c r="D29" s="9"/>
      <c r="E29" s="9"/>
      <c r="F29" s="9"/>
      <c r="G29" s="9"/>
      <c r="H29" s="9"/>
      <c r="I29" s="9"/>
      <c r="J29" s="9"/>
      <c r="K29" s="9"/>
      <c r="L29" s="9"/>
      <c r="M29" s="9"/>
      <c r="N29" s="9"/>
      <c r="O29" s="9"/>
      <c r="P29" s="9"/>
      <c r="Q29" s="9"/>
      <c r="R29" s="9"/>
      <c r="S29" s="35" t="s">
        <v>1325</v>
      </c>
      <c r="T29" s="35"/>
      <c r="U29" s="9"/>
      <c r="V29" s="9"/>
      <c r="W29" s="9"/>
      <c r="X29" s="9"/>
      <c r="Y29" s="9"/>
      <c r="Z29" s="9"/>
      <c r="AA29" s="9"/>
      <c r="AB29" s="9"/>
      <c r="AC29" s="9" t="s">
        <v>33</v>
      </c>
      <c r="AD29" s="9" t="s">
        <v>43</v>
      </c>
      <c r="AE29" s="9" t="s">
        <v>25</v>
      </c>
      <c r="AF29" s="9" t="s">
        <v>321</v>
      </c>
      <c r="AG29" s="34"/>
      <c r="AH29" s="9" t="s">
        <v>40</v>
      </c>
      <c r="AI29" s="9">
        <v>4</v>
      </c>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row>
    <row r="30" spans="1:81" ht="15.75" customHeight="1">
      <c r="A30" s="9"/>
      <c r="B30" s="9"/>
      <c r="C30" s="9"/>
      <c r="D30" s="9"/>
      <c r="E30" s="9"/>
      <c r="F30" s="9"/>
      <c r="G30" s="9"/>
      <c r="H30" s="9"/>
      <c r="I30" s="9"/>
      <c r="J30" s="9"/>
      <c r="K30" s="9"/>
      <c r="L30" s="9"/>
      <c r="M30" s="9"/>
      <c r="N30" s="9"/>
      <c r="O30" s="9"/>
      <c r="P30" s="9"/>
      <c r="Q30" s="9"/>
      <c r="R30" s="9"/>
      <c r="S30" s="35" t="s">
        <v>1326</v>
      </c>
      <c r="T30" s="35"/>
      <c r="U30" s="9"/>
      <c r="V30" s="9"/>
      <c r="W30" s="9"/>
      <c r="X30" s="9"/>
      <c r="Y30" s="9"/>
      <c r="Z30" s="9"/>
      <c r="AA30" s="9"/>
      <c r="AB30" s="9"/>
      <c r="AC30" s="9" t="s">
        <v>57</v>
      </c>
      <c r="AD30" s="9" t="s">
        <v>18</v>
      </c>
      <c r="AE30" s="9" t="s">
        <v>323</v>
      </c>
      <c r="AF30" s="9" t="s">
        <v>324</v>
      </c>
      <c r="AG30" s="34"/>
      <c r="AH30" s="9" t="s">
        <v>57</v>
      </c>
      <c r="AI30" s="9">
        <v>5</v>
      </c>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row>
    <row r="31" spans="1:81" ht="15.75" customHeight="1">
      <c r="A31" s="9"/>
      <c r="B31" s="9"/>
      <c r="C31" s="9"/>
      <c r="D31" s="9"/>
      <c r="E31" s="9"/>
      <c r="F31" s="9"/>
      <c r="G31" s="9"/>
      <c r="H31" s="9"/>
      <c r="I31" s="9"/>
      <c r="J31" s="9"/>
      <c r="K31" s="9"/>
      <c r="L31" s="9"/>
      <c r="M31" s="9"/>
      <c r="N31" s="9"/>
      <c r="O31" s="9"/>
      <c r="P31" s="9"/>
      <c r="Q31" s="9"/>
      <c r="R31" s="9"/>
      <c r="S31" s="35" t="s">
        <v>1327</v>
      </c>
      <c r="T31" s="35"/>
      <c r="U31" s="9"/>
      <c r="V31" s="9"/>
      <c r="W31" s="9"/>
      <c r="X31" s="9"/>
      <c r="Y31" s="9"/>
      <c r="Z31" s="9"/>
      <c r="AA31" s="9"/>
      <c r="AB31" s="9"/>
      <c r="AC31" s="9" t="s">
        <v>71</v>
      </c>
      <c r="AD31" s="9" t="s">
        <v>75</v>
      </c>
      <c r="AE31" s="9" t="s">
        <v>80</v>
      </c>
      <c r="AF31" s="9" t="s">
        <v>401</v>
      </c>
      <c r="AG31" s="34"/>
      <c r="AH31" s="9" t="s">
        <v>305</v>
      </c>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row>
    <row r="32" spans="1:81" ht="15.75" customHeight="1">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t="s">
        <v>36</v>
      </c>
      <c r="AD32" s="9" t="s">
        <v>65</v>
      </c>
      <c r="AE32" s="9" t="s">
        <v>82</v>
      </c>
      <c r="AF32" s="9" t="s">
        <v>326</v>
      </c>
      <c r="AG32" s="36"/>
      <c r="AH32" s="9" t="s">
        <v>327</v>
      </c>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row>
    <row r="33" spans="1:81"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t="s">
        <v>328</v>
      </c>
      <c r="AD33" s="9" t="s">
        <v>46</v>
      </c>
      <c r="AE33" s="9" t="s">
        <v>84</v>
      </c>
      <c r="AF33" s="9" t="s">
        <v>329</v>
      </c>
      <c r="AG33" s="36"/>
      <c r="AH33" s="9" t="s">
        <v>330</v>
      </c>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row>
    <row r="34" spans="1:81"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t="s">
        <v>78</v>
      </c>
      <c r="AE34" s="9" t="s">
        <v>29</v>
      </c>
      <c r="AF34" s="9" t="s">
        <v>43</v>
      </c>
      <c r="AG34" s="36"/>
      <c r="AH34" s="9" t="s">
        <v>331</v>
      </c>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t="s">
        <v>115</v>
      </c>
      <c r="AE35" s="9"/>
      <c r="AF35" s="9"/>
      <c r="AG35" s="37"/>
      <c r="AH35" s="9" t="s">
        <v>71</v>
      </c>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t="s">
        <v>332</v>
      </c>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37"/>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row>
    <row r="38" spans="1:81" ht="15.75" customHeight="1">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37"/>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row>
    <row r="39" spans="1:81" ht="15.75" customHeight="1">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37"/>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row>
    <row r="40" spans="1:81" ht="15.75" customHeight="1">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37"/>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row>
    <row r="41" spans="1:81" ht="15.75" customHeight="1">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37"/>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row>
    <row r="42" spans="1:81"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row>
    <row r="43" spans="1:81"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row>
    <row r="44" spans="1:81"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t="s">
        <v>12</v>
      </c>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t="s">
        <v>402</v>
      </c>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t="s">
        <v>23</v>
      </c>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t="s">
        <v>130</v>
      </c>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row>
    <row r="51" spans="1:81"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row>
    <row r="52" spans="1:81"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row>
    <row r="53" spans="1:81"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row>
    <row r="54" spans="1:81"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row>
    <row r="55" spans="1:81"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row>
    <row r="56" spans="1:81"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row>
    <row r="57" spans="1:81"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row>
    <row r="58" spans="1:81"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row>
    <row r="59" spans="1:81"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row>
    <row r="60" spans="1:81"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row>
    <row r="61" spans="1:81"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row>
    <row r="62" spans="1:81"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row>
    <row r="63" spans="1:81"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row>
    <row r="64" spans="1:81"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row>
    <row r="65" spans="1:81"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row>
    <row r="66" spans="1:81"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row>
    <row r="67" spans="1:81"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row>
    <row r="68" spans="1:81"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row>
    <row r="69" spans="1:81"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row>
    <row r="70" spans="1:81"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row>
    <row r="71" spans="1:81"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row>
    <row r="72" spans="1:81"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row>
    <row r="73" spans="1:81"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row>
    <row r="74" spans="1:81"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row>
    <row r="75" spans="1:81"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row>
    <row r="76" spans="1:81"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row>
    <row r="77" spans="1:81"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row>
    <row r="78" spans="1:81"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row>
    <row r="79" spans="1:81"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row>
    <row r="80" spans="1:81"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row>
    <row r="81" spans="1:81"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row>
    <row r="82" spans="1:81"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row>
    <row r="83" spans="1:81"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1:81"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1:81"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1:81"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1:81"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1:81"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1:81"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1:81"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1:81"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1:81"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1:81"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1:81"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1:81"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1:81"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t="s">
        <v>264</v>
      </c>
      <c r="AB96" s="9">
        <v>15</v>
      </c>
      <c r="AC96" s="9" t="s">
        <v>265</v>
      </c>
      <c r="AD96" s="9">
        <v>15</v>
      </c>
      <c r="AE96" s="9" t="s">
        <v>266</v>
      </c>
      <c r="AF96" s="9"/>
      <c r="AG96" s="9" t="s">
        <v>267</v>
      </c>
      <c r="AH96" s="9"/>
      <c r="AI96" s="9" t="s">
        <v>268</v>
      </c>
      <c r="AJ96" s="9"/>
      <c r="AK96" s="9" t="s">
        <v>281</v>
      </c>
      <c r="AL96" s="9"/>
      <c r="AM96" s="9" t="s">
        <v>270</v>
      </c>
      <c r="AN96" s="9"/>
      <c r="AO96" s="9"/>
      <c r="AP96" s="9"/>
      <c r="AQ96" s="9" t="s">
        <v>333</v>
      </c>
      <c r="AR96" s="9"/>
      <c r="AS96" s="9"/>
      <c r="AT96" s="9" t="s">
        <v>272</v>
      </c>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1:81"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t="s">
        <v>334</v>
      </c>
      <c r="AB97" s="9">
        <v>10</v>
      </c>
      <c r="AC97" s="9" t="s">
        <v>335</v>
      </c>
      <c r="AD97" s="9">
        <v>0</v>
      </c>
      <c r="AE97" s="9" t="s">
        <v>336</v>
      </c>
      <c r="AF97" s="9"/>
      <c r="AG97" s="9" t="s">
        <v>337</v>
      </c>
      <c r="AH97" s="9"/>
      <c r="AI97" s="9" t="s">
        <v>338</v>
      </c>
      <c r="AJ97" s="9"/>
      <c r="AK97" s="9" t="s">
        <v>269</v>
      </c>
      <c r="AL97" s="9"/>
      <c r="AM97" s="9" t="s">
        <v>339</v>
      </c>
      <c r="AN97" s="9"/>
      <c r="AO97" s="9"/>
      <c r="AP97" s="9"/>
      <c r="AQ97" s="9" t="s">
        <v>271</v>
      </c>
      <c r="AR97" s="9"/>
      <c r="AS97" s="9"/>
      <c r="AT97" s="9" t="s">
        <v>340</v>
      </c>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1:81"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v>5</v>
      </c>
      <c r="AC98" s="9"/>
      <c r="AD98" s="9"/>
      <c r="AE98" s="9"/>
      <c r="AF98" s="9"/>
      <c r="AG98" s="9" t="s">
        <v>341</v>
      </c>
      <c r="AH98" s="9"/>
      <c r="AI98" s="9"/>
      <c r="AJ98" s="9"/>
      <c r="AK98" s="9"/>
      <c r="AL98" s="9"/>
      <c r="AM98" s="9" t="s">
        <v>342</v>
      </c>
      <c r="AN98" s="9"/>
      <c r="AO98" s="9"/>
      <c r="AP98" s="9"/>
      <c r="AQ98" s="9" t="s">
        <v>343</v>
      </c>
      <c r="AR98" s="9"/>
      <c r="AS98" s="9"/>
      <c r="AT98" s="9" t="s">
        <v>299</v>
      </c>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1:81"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1:81"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1:81"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1:81"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1:81"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1:81"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1:81"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1:81"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1:81"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1:81"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1:81"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1:81"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1:81"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1:81"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1:81"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1:81"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row>
    <row r="115" spans="1:81"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row>
    <row r="116" spans="1:81"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row>
    <row r="117" spans="1:81"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row>
    <row r="118" spans="1:81"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row>
    <row r="119" spans="1:81"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row>
    <row r="120" spans="1:81"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row>
    <row r="121" spans="1:81"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row>
    <row r="122" spans="1:81"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row>
    <row r="123" spans="1:81"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row>
    <row r="124" spans="1:81"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row>
    <row r="125" spans="1:81"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row>
    <row r="126" spans="1:81"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row>
    <row r="127" spans="1:81"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row>
    <row r="128" spans="1:81"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row>
    <row r="129" spans="1:81"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row>
    <row r="130" spans="1:81"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row>
    <row r="131" spans="1:81"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row>
    <row r="132" spans="1:81"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row>
    <row r="133" spans="1:81"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row>
    <row r="134" spans="1:81"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row>
    <row r="135" spans="1:81"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row>
    <row r="136" spans="1:81"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row>
    <row r="137" spans="1:81"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row>
    <row r="138" spans="1:81"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row>
    <row r="139" spans="1:81"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row>
    <row r="140" spans="1:81"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row>
    <row r="141" spans="1:81"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row>
    <row r="142" spans="1:81"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row>
    <row r="143" spans="1:81"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row>
    <row r="144" spans="1:81"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row>
    <row r="145" spans="1:81"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row>
    <row r="146" spans="1:81"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row>
    <row r="147" spans="1:81"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row>
    <row r="148" spans="1:81"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row>
    <row r="149" spans="1:81"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row>
    <row r="150" spans="1:81"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row>
    <row r="151" spans="1:81"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row>
    <row r="152" spans="1:81"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row>
    <row r="153" spans="1:81"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row>
    <row r="154" spans="1:81"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row>
    <row r="155" spans="1:81"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row>
    <row r="156" spans="1:81"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row>
    <row r="157" spans="1:81"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row>
    <row r="158" spans="1:81"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row>
    <row r="159" spans="1:81"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row>
    <row r="160" spans="1:81"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row>
    <row r="161" spans="1:81"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row>
    <row r="162" spans="1:81"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row>
    <row r="163" spans="1:81"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row>
    <row r="164" spans="1:81"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row>
    <row r="165" spans="1:81"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row>
    <row r="166" spans="1:81"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row>
    <row r="167" spans="1:81"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row>
    <row r="168" spans="1:81"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row>
    <row r="169" spans="1:81"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row>
    <row r="170" spans="1:81"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row>
    <row r="171" spans="1:81"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row>
    <row r="172" spans="1:81"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row>
    <row r="173" spans="1:81"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row>
    <row r="174" spans="1:81"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row>
    <row r="175" spans="1:81"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row>
    <row r="176" spans="1:81"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row>
    <row r="177" spans="1:81"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row>
    <row r="178" spans="1:81"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row>
    <row r="179" spans="1:81"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row>
    <row r="180" spans="1:81"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row>
    <row r="181" spans="1:81"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row>
    <row r="182" spans="1:81"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row>
    <row r="183" spans="1:81"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row>
    <row r="184" spans="1:81"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row>
    <row r="185" spans="1:81"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row>
    <row r="186" spans="1:81"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row>
    <row r="187" spans="1:81"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row>
    <row r="188" spans="1:81"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row>
    <row r="189" spans="1:81"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row>
    <row r="190" spans="1:81"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row>
    <row r="191" spans="1:81"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row>
    <row r="192" spans="1:81"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row>
    <row r="193" spans="1:81"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row>
    <row r="194" spans="1:81"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row>
    <row r="195" spans="1:81"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row>
    <row r="196" spans="1:81"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row>
    <row r="197" spans="1:81"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row>
    <row r="198" spans="1:81"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row>
    <row r="199" spans="1:81"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row>
    <row r="200" spans="1:81"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row>
    <row r="201" spans="1:81"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row>
    <row r="202" spans="1:81"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row>
    <row r="203" spans="1:81"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row>
    <row r="204" spans="1:81"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row>
    <row r="205" spans="1:81"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row>
    <row r="206" spans="1:81"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row>
    <row r="207" spans="1:81"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row>
    <row r="208" spans="1:81"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row>
    <row r="209" spans="1:81"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row>
    <row r="210" spans="1:81"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row>
    <row r="211" spans="1:81"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row>
    <row r="212" spans="1:81"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row>
    <row r="213" spans="1:81"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row>
    <row r="214" spans="1:81"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row>
    <row r="215" spans="1:81"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row>
    <row r="216" spans="1:81"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row>
    <row r="217" spans="1:81"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row>
    <row r="218" spans="1:81"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row>
    <row r="219" spans="1:81"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row>
    <row r="220" spans="1:81"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row>
    <row r="221" spans="1:81"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row>
    <row r="222" spans="1:81"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row>
    <row r="223" spans="1:81"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row>
    <row r="224" spans="1:81"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row>
    <row r="225" spans="1:81"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row>
    <row r="226" spans="1:81"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row>
    <row r="227" spans="1:81"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row>
    <row r="228" spans="1:81"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row>
    <row r="229" spans="1:81"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row>
    <row r="230" spans="1:81"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row>
    <row r="231" spans="1:81"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row>
    <row r="232" spans="1:81"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row>
    <row r="233" spans="1:81"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row>
    <row r="234" spans="1:81"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row>
    <row r="235" spans="1:81"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row>
    <row r="236" spans="1:81"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row>
    <row r="237" spans="1:81"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row>
    <row r="238" spans="1:81"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row>
    <row r="239" spans="1:81"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row>
    <row r="240" spans="1:81"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row>
    <row r="241" spans="1:81"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row>
    <row r="242" spans="1:81"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row>
    <row r="243" spans="1:81"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row>
    <row r="244" spans="1:81"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row>
    <row r="245" spans="1:81"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row>
    <row r="246" spans="1:81"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row>
    <row r="247" spans="1:81"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row>
    <row r="248" spans="1:81"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row>
    <row r="249" spans="1:81"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row>
    <row r="250" spans="1:81"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row>
    <row r="251" spans="1:81"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row>
    <row r="252" spans="1:81"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row>
    <row r="253" spans="1:81"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row>
    <row r="254" spans="1:81"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row>
    <row r="255" spans="1:81"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row>
    <row r="256" spans="1:81"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row>
    <row r="257" spans="1:81"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row>
    <row r="258" spans="1:81"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row>
    <row r="259" spans="1:81"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row>
    <row r="260" spans="1:81"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row>
    <row r="261" spans="1:81"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row>
    <row r="262" spans="1:81"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row>
    <row r="263" spans="1:81"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row>
    <row r="264" spans="1:81"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row>
    <row r="265" spans="1:81"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row>
    <row r="266" spans="1:81"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row>
    <row r="267" spans="1:81"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row>
    <row r="268" spans="1:81"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row>
    <row r="269" spans="1:81"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row>
    <row r="270" spans="1:81"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row>
    <row r="271" spans="1:81"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row>
    <row r="272" spans="1:81"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row>
    <row r="273" spans="1:81"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row>
    <row r="274" spans="1:81"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row>
    <row r="275" spans="1:81"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row>
    <row r="276" spans="1:81"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row>
    <row r="277" spans="1:81"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row>
    <row r="278" spans="1:81"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row>
    <row r="279" spans="1:81"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row>
    <row r="280" spans="1:81"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row>
    <row r="281" spans="1:81"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row>
    <row r="282" spans="1:81"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row>
    <row r="283" spans="1:81"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row>
    <row r="284" spans="1:81"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row>
    <row r="285" spans="1:81"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row>
    <row r="286" spans="1:81"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row>
    <row r="287" spans="1:81"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row>
    <row r="288" spans="1:81"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row>
    <row r="289" spans="1:81"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row>
    <row r="290" spans="1:81"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row>
    <row r="291" spans="1:81"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row>
    <row r="292" spans="1:81"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row>
    <row r="293" spans="1:81"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row>
    <row r="294" spans="1:81"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row>
    <row r="295" spans="1:81"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row>
    <row r="296" spans="1:81"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row>
    <row r="297" spans="1:81"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row>
    <row r="298" spans="1:81"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row>
    <row r="299" spans="1:81"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row>
    <row r="300" spans="1:81"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row>
    <row r="301" spans="1:81"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row>
    <row r="302" spans="1:81"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row>
    <row r="303" spans="1:81"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row>
    <row r="304" spans="1:81"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row>
    <row r="305" spans="1:81"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row>
    <row r="306" spans="1:81"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row>
    <row r="307" spans="1:81"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row>
    <row r="308" spans="1:81"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row>
    <row r="309" spans="1:81"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row>
    <row r="310" spans="1:81"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row>
    <row r="311" spans="1:81"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row>
    <row r="312" spans="1:81"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row>
    <row r="313" spans="1:81"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row>
    <row r="314" spans="1:81"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row>
    <row r="315" spans="1:81"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row>
    <row r="316" spans="1:81"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row>
    <row r="317" spans="1:81"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row>
    <row r="318" spans="1:81"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row>
    <row r="319" spans="1:81"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row>
    <row r="320" spans="1:81"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row>
    <row r="321" spans="1:81"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row>
    <row r="322" spans="1:81"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row>
    <row r="323" spans="1:81"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row>
    <row r="324" spans="1:81"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row>
    <row r="325" spans="1:81"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row>
    <row r="326" spans="1:81"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row>
    <row r="327" spans="1:81"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row>
    <row r="328" spans="1:81"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row>
    <row r="329" spans="1:81"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row>
    <row r="330" spans="1:81"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row>
    <row r="331" spans="1:81"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row>
    <row r="332" spans="1:81"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row>
    <row r="333" spans="1:81"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row>
    <row r="334" spans="1:81"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row>
    <row r="335" spans="1:81"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row>
    <row r="336" spans="1:81"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row>
    <row r="337" spans="1:81"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row>
    <row r="338" spans="1:81"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row>
    <row r="339" spans="1:81"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row>
    <row r="340" spans="1:81"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row>
    <row r="341" spans="1:81"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row>
    <row r="342" spans="1:81"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row>
    <row r="343" spans="1:81"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row>
    <row r="344" spans="1:81"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row>
    <row r="345" spans="1:81"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row>
    <row r="346" spans="1:81"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row>
    <row r="347" spans="1:81"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row>
    <row r="348" spans="1:81"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row>
    <row r="349" spans="1:81"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row>
    <row r="350" spans="1:81"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row>
    <row r="351" spans="1:81"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row>
    <row r="352" spans="1:81"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row>
    <row r="353" spans="1:81"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row>
    <row r="354" spans="1:81"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row>
    <row r="355" spans="1:81"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row>
    <row r="356" spans="1:81"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row>
    <row r="357" spans="1:81"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row>
    <row r="358" spans="1:81"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row>
    <row r="359" spans="1:81"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row>
    <row r="360" spans="1:81"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row>
    <row r="361" spans="1:81"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row>
    <row r="362" spans="1:81"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row>
    <row r="363" spans="1:81"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row>
    <row r="364" spans="1:81"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row>
    <row r="365" spans="1:81"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row>
    <row r="366" spans="1:81"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row>
    <row r="367" spans="1:81"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row>
    <row r="368" spans="1:81"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row>
    <row r="369" spans="1:81"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row>
    <row r="370" spans="1:81"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row>
    <row r="371" spans="1:81"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row>
    <row r="372" spans="1:81"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row>
    <row r="373" spans="1:81"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row>
    <row r="374" spans="1:81"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row>
    <row r="375" spans="1:81"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row>
    <row r="376" spans="1:81"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row>
    <row r="377" spans="1:81"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row>
    <row r="378" spans="1:81"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row>
    <row r="379" spans="1:81"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row>
    <row r="380" spans="1:81"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row>
    <row r="381" spans="1:81"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row>
    <row r="382" spans="1:81"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row>
    <row r="383" spans="1:81"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row>
    <row r="384" spans="1:81"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row>
    <row r="385" spans="1:81"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row>
    <row r="386" spans="1:81"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row>
    <row r="387" spans="1:81"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row>
    <row r="388" spans="1:81"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row>
    <row r="389" spans="1:81"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row>
    <row r="390" spans="1:81"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row>
    <row r="391" spans="1:81"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row>
    <row r="392" spans="1:81"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row>
    <row r="393" spans="1:81"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row>
    <row r="394" spans="1:81"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row>
    <row r="395" spans="1:81"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row>
    <row r="396" spans="1:81"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row>
    <row r="397" spans="1:81"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row>
    <row r="398" spans="1:81"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row>
    <row r="399" spans="1:81"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row>
    <row r="400" spans="1:81"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row>
    <row r="401" spans="1:81"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row>
    <row r="402" spans="1:81"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row>
    <row r="403" spans="1:81"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row>
    <row r="404" spans="1:81"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row>
    <row r="405" spans="1:81"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row>
    <row r="406" spans="1:81"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row>
    <row r="407" spans="1:81"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row>
    <row r="408" spans="1:81"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row>
    <row r="409" spans="1:81"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row>
    <row r="410" spans="1:81"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row>
    <row r="411" spans="1:81"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row>
    <row r="412" spans="1:81"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row>
    <row r="413" spans="1:81"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row>
    <row r="414" spans="1:81"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row>
    <row r="415" spans="1:81"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row>
    <row r="416" spans="1:81"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row>
    <row r="417" spans="1:81"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row>
    <row r="418" spans="1:81"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row>
    <row r="419" spans="1:81"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row>
    <row r="420" spans="1:81"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row>
    <row r="421" spans="1:81"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row>
    <row r="422" spans="1:81"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row>
    <row r="423" spans="1:81"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row>
    <row r="424" spans="1:81"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row>
    <row r="425" spans="1:81"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row>
    <row r="426" spans="1:81"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row>
    <row r="427" spans="1:81"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row>
    <row r="428" spans="1:81"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row>
    <row r="429" spans="1:81"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row>
    <row r="430" spans="1:81"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row>
    <row r="431" spans="1:81"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row>
    <row r="432" spans="1:81"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row>
    <row r="433" spans="1:81"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row>
    <row r="434" spans="1:81"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row>
    <row r="435" spans="1:81"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row>
    <row r="436" spans="1:81"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row>
    <row r="437" spans="1:81"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row>
    <row r="438" spans="1:81"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row>
    <row r="439" spans="1:81"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row>
    <row r="440" spans="1:81"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row>
    <row r="441" spans="1:81"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row>
    <row r="442" spans="1:81"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row>
    <row r="443" spans="1:81"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row>
    <row r="444" spans="1:81"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row>
    <row r="445" spans="1:81"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row>
    <row r="446" spans="1:81"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row>
    <row r="447" spans="1:81"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row>
    <row r="448" spans="1:81"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row>
    <row r="449" spans="1:81"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row>
    <row r="450" spans="1:81"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row>
    <row r="451" spans="1:81"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row>
    <row r="452" spans="1:81"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row>
    <row r="453" spans="1:81"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row>
    <row r="454" spans="1:81"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row>
    <row r="455" spans="1:81"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row>
    <row r="456" spans="1:81"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row>
    <row r="457" spans="1:81"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row>
    <row r="458" spans="1:81"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row>
    <row r="459" spans="1:81"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row>
    <row r="460" spans="1:81"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row>
    <row r="461" spans="1:81"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row>
    <row r="462" spans="1:81"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row>
    <row r="463" spans="1:81"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row>
    <row r="464" spans="1:81"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row>
    <row r="465" spans="1:81"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row>
    <row r="466" spans="1:81"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row>
    <row r="467" spans="1:81"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row>
    <row r="468" spans="1:81"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row>
    <row r="469" spans="1:81"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row>
    <row r="470" spans="1:81"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row>
    <row r="471" spans="1:81"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row>
    <row r="472" spans="1:81"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row>
    <row r="473" spans="1:81"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row>
    <row r="474" spans="1:81"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row>
    <row r="475" spans="1:81"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row>
    <row r="476" spans="1:81"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row>
    <row r="477" spans="1:81"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row>
    <row r="478" spans="1:81"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row>
    <row r="479" spans="1:81"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row>
    <row r="480" spans="1:81"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row>
    <row r="481" spans="1:81"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row>
    <row r="482" spans="1:81"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row>
    <row r="483" spans="1:81"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row>
    <row r="484" spans="1:81"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row>
    <row r="485" spans="1:81"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row>
    <row r="486" spans="1:81"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row>
    <row r="487" spans="1:81"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row>
    <row r="488" spans="1:81"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row>
    <row r="489" spans="1:81"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row>
    <row r="490" spans="1:81"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row>
    <row r="491" spans="1:81"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row>
    <row r="492" spans="1:81"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row>
    <row r="493" spans="1:81"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row>
    <row r="494" spans="1:81"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row>
    <row r="495" spans="1:81"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row>
    <row r="496" spans="1:81"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row>
    <row r="497" spans="1:81"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row>
    <row r="498" spans="1:81"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row>
    <row r="499" spans="1:81"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row>
    <row r="500" spans="1:81"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row>
    <row r="501" spans="1:81"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row>
    <row r="502" spans="1:81"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row>
    <row r="503" spans="1:81"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row>
    <row r="504" spans="1:81"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row>
    <row r="505" spans="1:81"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row>
    <row r="506" spans="1:81"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row>
    <row r="507" spans="1:81"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row>
    <row r="508" spans="1:81"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row>
    <row r="509" spans="1:81"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row>
    <row r="510" spans="1:81"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row>
    <row r="511" spans="1:81"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row>
    <row r="512" spans="1:81"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row>
    <row r="513" spans="1:81"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row>
    <row r="514" spans="1:81"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row>
    <row r="515" spans="1:81"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row>
    <row r="516" spans="1:81"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row>
    <row r="517" spans="1:81"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row>
    <row r="518" spans="1:81"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row>
    <row r="519" spans="1:81"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row>
    <row r="520" spans="1:81"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row>
    <row r="521" spans="1:81"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row>
    <row r="522" spans="1:81"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row>
    <row r="523" spans="1:81"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row>
    <row r="524" spans="1:81"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row>
    <row r="525" spans="1:81"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row>
    <row r="526" spans="1:81"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row>
    <row r="527" spans="1:81"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row>
    <row r="528" spans="1:81"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row>
    <row r="529" spans="1:81"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row>
    <row r="530" spans="1:81"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row>
    <row r="531" spans="1:81"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row>
    <row r="532" spans="1:81"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row>
    <row r="533" spans="1:81"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row>
    <row r="534" spans="1:81"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row>
    <row r="535" spans="1:81"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row>
    <row r="536" spans="1:81"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row>
    <row r="537" spans="1:81"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row>
    <row r="538" spans="1:81"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row>
    <row r="539" spans="1:81"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row>
    <row r="540" spans="1:81"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row>
    <row r="541" spans="1:81"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row>
    <row r="542" spans="1:81"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row>
    <row r="543" spans="1:81"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row>
    <row r="544" spans="1:81"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row>
    <row r="545" spans="1:81"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row>
    <row r="546" spans="1:81"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row>
    <row r="547" spans="1:81"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row>
    <row r="548" spans="1:81"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row>
    <row r="549" spans="1:81"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row>
    <row r="550" spans="1:81"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row>
    <row r="551" spans="1:81"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row>
    <row r="552" spans="1:81"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row>
    <row r="553" spans="1:81"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row>
    <row r="554" spans="1:81"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row>
    <row r="555" spans="1:81"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row>
    <row r="556" spans="1:81"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row>
    <row r="557" spans="1:81"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row>
    <row r="558" spans="1:81"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row>
    <row r="559" spans="1:81"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row>
    <row r="560" spans="1:81"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row>
    <row r="561" spans="1:81"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row>
    <row r="562" spans="1:81"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row>
    <row r="563" spans="1:81"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row>
    <row r="564" spans="1:81"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row>
    <row r="565" spans="1:81"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row>
    <row r="566" spans="1:81"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row>
    <row r="567" spans="1:81"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row>
    <row r="568" spans="1:81"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row>
    <row r="569" spans="1:81"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row>
    <row r="570" spans="1:81"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row>
    <row r="571" spans="1:81"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row>
    <row r="572" spans="1:81"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row>
    <row r="573" spans="1:81"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row>
    <row r="574" spans="1:81"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row>
    <row r="575" spans="1:81"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row>
    <row r="576" spans="1:81"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row>
    <row r="577" spans="1:81"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row>
    <row r="578" spans="1:81"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row>
    <row r="579" spans="1:81"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row>
    <row r="580" spans="1:81"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row>
    <row r="581" spans="1:81"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row>
    <row r="582" spans="1:81"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row>
    <row r="583" spans="1:81"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row>
    <row r="584" spans="1:81"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row>
    <row r="585" spans="1:81"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row>
    <row r="586" spans="1:81"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row>
    <row r="587" spans="1:81"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row>
    <row r="588" spans="1:81"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row>
    <row r="589" spans="1:81"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row>
    <row r="590" spans="1:81"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row>
    <row r="591" spans="1:81"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row>
    <row r="592" spans="1:81"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row>
    <row r="593" spans="1:81"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row>
    <row r="594" spans="1:81"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row>
    <row r="595" spans="1:81"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row>
    <row r="596" spans="1:81"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row>
    <row r="597" spans="1:81"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row>
    <row r="598" spans="1:81"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row>
    <row r="599" spans="1:81"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row>
    <row r="600" spans="1:81"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row>
    <row r="601" spans="1:81"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row>
    <row r="602" spans="1:81"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row>
    <row r="603" spans="1:81"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row>
    <row r="604" spans="1:81"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row>
    <row r="605" spans="1:81"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row>
    <row r="606" spans="1:81"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row>
    <row r="607" spans="1:81"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row>
    <row r="608" spans="1:81"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row>
    <row r="609" spans="1:81"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row>
    <row r="610" spans="1:81"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row>
    <row r="611" spans="1:81"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row>
    <row r="612" spans="1:81"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row>
    <row r="613" spans="1:81"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row>
    <row r="614" spans="1:81"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row>
    <row r="615" spans="1:81"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row>
    <row r="616" spans="1:81"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row>
    <row r="617" spans="1:81"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row>
    <row r="618" spans="1:81"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row>
    <row r="619" spans="1:81"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row>
    <row r="620" spans="1:81"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row>
    <row r="621" spans="1:81"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row>
    <row r="622" spans="1:81"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row>
    <row r="623" spans="1:81"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row>
    <row r="624" spans="1:81"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row>
    <row r="625" spans="1:81"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row>
    <row r="626" spans="1:81"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row>
    <row r="627" spans="1:81"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row>
    <row r="628" spans="1:81"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row>
    <row r="629" spans="1:81"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row>
    <row r="630" spans="1:81"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row>
    <row r="631" spans="1:81"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row>
    <row r="632" spans="1:81"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row>
    <row r="633" spans="1:81"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row>
    <row r="634" spans="1:81"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row>
    <row r="635" spans="1:81"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row>
    <row r="636" spans="1:81"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row>
    <row r="637" spans="1:81"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row>
    <row r="638" spans="1:81"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row>
    <row r="639" spans="1:81"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row>
    <row r="640" spans="1:81"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row>
    <row r="641" spans="1:81"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row>
    <row r="642" spans="1:81"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row>
    <row r="643" spans="1:81"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row>
    <row r="644" spans="1:81"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row>
    <row r="645" spans="1:81"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row>
    <row r="646" spans="1:81"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row>
    <row r="647" spans="1:81"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row>
    <row r="648" spans="1:81"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row>
    <row r="649" spans="1:81"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row>
    <row r="650" spans="1:81"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row>
    <row r="651" spans="1:81"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row>
    <row r="652" spans="1:81"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row>
    <row r="653" spans="1:81"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row>
    <row r="654" spans="1:81"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row>
    <row r="655" spans="1:81"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row>
    <row r="656" spans="1:81"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row>
    <row r="657" spans="1:81"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row>
    <row r="658" spans="1:81"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row>
    <row r="659" spans="1:81"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row>
    <row r="660" spans="1:81"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row>
    <row r="661" spans="1:81"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row>
    <row r="662" spans="1:81"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row>
    <row r="663" spans="1:81"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row>
    <row r="664" spans="1:81"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row>
    <row r="665" spans="1:81"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row>
    <row r="666" spans="1:81"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row>
    <row r="667" spans="1:81"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row>
    <row r="668" spans="1:81"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row>
    <row r="669" spans="1:81"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row>
    <row r="670" spans="1:81"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row>
    <row r="671" spans="1:81"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row>
    <row r="672" spans="1:81"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row>
    <row r="673" spans="1:81"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row>
    <row r="674" spans="1:81"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row>
    <row r="675" spans="1:81"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row>
    <row r="676" spans="1:81"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row>
    <row r="677" spans="1:81"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row>
    <row r="678" spans="1:81"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row>
    <row r="679" spans="1:81"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row>
    <row r="680" spans="1:81"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row>
    <row r="681" spans="1:81"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row>
    <row r="682" spans="1:81"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row>
    <row r="683" spans="1:81"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row>
    <row r="684" spans="1:81"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row>
    <row r="685" spans="1:81"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row>
    <row r="686" spans="1:81"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row>
    <row r="687" spans="1:81"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row>
    <row r="688" spans="1:81"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row>
    <row r="689" spans="1:81"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row>
    <row r="690" spans="1:81"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row>
    <row r="691" spans="1:81"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row>
    <row r="692" spans="1:81"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row>
    <row r="693" spans="1:81"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row>
    <row r="694" spans="1:81"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row>
    <row r="695" spans="1:81"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row>
    <row r="696" spans="1:81"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row>
    <row r="697" spans="1:81"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row>
    <row r="698" spans="1:81"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row>
    <row r="699" spans="1:81"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row>
    <row r="700" spans="1:81"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row>
    <row r="701" spans="1:81"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row>
    <row r="702" spans="1:81"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row>
    <row r="703" spans="1:81"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row>
    <row r="704" spans="1:81"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row>
    <row r="705" spans="1:81"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row>
    <row r="706" spans="1:81"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row>
    <row r="707" spans="1:81"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row>
    <row r="708" spans="1:81"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row>
    <row r="709" spans="1:81"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row>
    <row r="710" spans="1:81"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row>
    <row r="711" spans="1:81"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row>
    <row r="712" spans="1:81"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row>
    <row r="713" spans="1:81"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row>
    <row r="714" spans="1:81"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row>
    <row r="715" spans="1:81"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row>
    <row r="716" spans="1:81"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row>
    <row r="717" spans="1:81"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row>
    <row r="718" spans="1:81"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row>
    <row r="719" spans="1:81"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row>
    <row r="720" spans="1:81"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row>
    <row r="721" spans="1:81"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row>
    <row r="722" spans="1:81"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row>
    <row r="723" spans="1:81"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row>
    <row r="724" spans="1:81"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row>
    <row r="725" spans="1:81"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row>
    <row r="726" spans="1:81"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row>
    <row r="727" spans="1:81"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row>
    <row r="728" spans="1:81"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row>
    <row r="729" spans="1:81"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row>
    <row r="730" spans="1:81"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row>
    <row r="731" spans="1:81"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row>
    <row r="732" spans="1:81"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row>
    <row r="733" spans="1:81"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row>
    <row r="734" spans="1:81"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row>
    <row r="735" spans="1:81"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row>
    <row r="736" spans="1:81"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row>
    <row r="737" spans="1:81"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row>
    <row r="738" spans="1:81"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row>
    <row r="739" spans="1:81"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row>
    <row r="740" spans="1:81"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row>
    <row r="741" spans="1:81"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row>
    <row r="742" spans="1:81"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row>
    <row r="743" spans="1:81"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row>
    <row r="744" spans="1:81"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row>
    <row r="745" spans="1:81"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row>
    <row r="746" spans="1:81"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row>
    <row r="747" spans="1:81"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row>
    <row r="748" spans="1:81"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row>
    <row r="749" spans="1:81"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row>
    <row r="750" spans="1:81"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row>
    <row r="751" spans="1:81"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row>
    <row r="752" spans="1:81"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row>
    <row r="753" spans="1:81"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row>
    <row r="754" spans="1:81"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row>
    <row r="755" spans="1:81"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row>
    <row r="756" spans="1:81"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row>
    <row r="757" spans="1:81"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row>
    <row r="758" spans="1:81"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row>
    <row r="759" spans="1:81"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row>
    <row r="760" spans="1:81"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row>
    <row r="761" spans="1:81"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row>
    <row r="762" spans="1:81"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row>
    <row r="763" spans="1:81"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row>
    <row r="764" spans="1:81"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row>
    <row r="765" spans="1:81"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row>
    <row r="766" spans="1:81"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row>
    <row r="767" spans="1:81"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row>
    <row r="768" spans="1:81"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row>
    <row r="769" spans="1:81"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row>
    <row r="770" spans="1:81"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row>
    <row r="771" spans="1:81"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row>
    <row r="772" spans="1:81"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row>
    <row r="773" spans="1:81"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row>
    <row r="774" spans="1:81"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row>
    <row r="775" spans="1:81"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row>
    <row r="776" spans="1:81"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row>
    <row r="777" spans="1:81"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row>
    <row r="778" spans="1:81"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row>
    <row r="779" spans="1:81"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row>
    <row r="780" spans="1:81"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row>
    <row r="781" spans="1:81"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row>
    <row r="782" spans="1:81"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row>
    <row r="783" spans="1:81"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row>
    <row r="784" spans="1:81"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row>
    <row r="785" spans="1:81"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row>
    <row r="786" spans="1:81"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row>
    <row r="787" spans="1:81"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row>
    <row r="788" spans="1:81"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row>
    <row r="789" spans="1:81"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row>
    <row r="790" spans="1:81"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row>
    <row r="791" spans="1:81"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row>
    <row r="792" spans="1:81"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row>
    <row r="793" spans="1:81"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row>
    <row r="794" spans="1:81"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row>
    <row r="795" spans="1:81"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row>
    <row r="796" spans="1:81"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row>
    <row r="797" spans="1:81"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row>
    <row r="798" spans="1:81"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row>
    <row r="799" spans="1:81"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row>
    <row r="800" spans="1:81"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row>
    <row r="801" spans="1:81"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row>
    <row r="802" spans="1:81"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row>
    <row r="803" spans="1:81"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row>
    <row r="804" spans="1:81"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row>
    <row r="805" spans="1:81"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row>
    <row r="806" spans="1:81"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row>
    <row r="807" spans="1:81"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row>
    <row r="808" spans="1:81"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row>
    <row r="809" spans="1:81"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row>
    <row r="810" spans="1:81"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row>
    <row r="811" spans="1:81"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row>
    <row r="812" spans="1:81"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row>
    <row r="813" spans="1:81"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row>
    <row r="814" spans="1:81"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row>
    <row r="815" spans="1:81"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row>
    <row r="816" spans="1:81"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row>
    <row r="817" spans="1:81"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row>
    <row r="818" spans="1:81"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row>
    <row r="819" spans="1:81"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row>
    <row r="820" spans="1:81"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row>
    <row r="821" spans="1:81"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row>
    <row r="822" spans="1:81"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row>
    <row r="823" spans="1:81"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row>
    <row r="824" spans="1:81"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row>
    <row r="825" spans="1:81"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row>
    <row r="826" spans="1:81"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row>
    <row r="827" spans="1:81"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row>
    <row r="828" spans="1:81"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row>
    <row r="829" spans="1:81"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row>
    <row r="830" spans="1:81"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row>
    <row r="831" spans="1:81"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row>
    <row r="832" spans="1:81"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row>
    <row r="833" spans="1:81"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row>
    <row r="834" spans="1:81"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row>
    <row r="835" spans="1:81"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row>
    <row r="836" spans="1:81"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row>
    <row r="837" spans="1:81"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row>
    <row r="838" spans="1:81"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row>
    <row r="839" spans="1:81"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row>
    <row r="840" spans="1:81"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row>
    <row r="841" spans="1:81"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row>
    <row r="842" spans="1:81"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row>
    <row r="843" spans="1:81"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row>
    <row r="844" spans="1:81"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row>
    <row r="845" spans="1:81"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row>
    <row r="846" spans="1:81"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row>
    <row r="847" spans="1:81"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row>
    <row r="848" spans="1:81"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row>
    <row r="849" spans="1:81"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row>
    <row r="850" spans="1:81"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row>
    <row r="851" spans="1:81"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row>
    <row r="852" spans="1:81"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row>
    <row r="853" spans="1:81"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row>
    <row r="854" spans="1:81"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row>
    <row r="855" spans="1:81"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row>
    <row r="856" spans="1:81"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row>
    <row r="857" spans="1:81"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row>
    <row r="858" spans="1:81"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row>
    <row r="859" spans="1:81"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row>
    <row r="860" spans="1:81"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row>
    <row r="861" spans="1:81"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row>
    <row r="862" spans="1:81"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row>
    <row r="863" spans="1:81"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row>
    <row r="864" spans="1:81"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row>
    <row r="865" spans="1:81"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row>
    <row r="866" spans="1:81"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row>
    <row r="867" spans="1:81"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row>
    <row r="868" spans="1:81"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row>
    <row r="869" spans="1:81"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row>
    <row r="870" spans="1:81"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row>
    <row r="871" spans="1:81"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row>
    <row r="872" spans="1:81"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row>
    <row r="873" spans="1:81"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row>
    <row r="874" spans="1:81"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row>
    <row r="875" spans="1:81"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row>
    <row r="876" spans="1:81"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row>
    <row r="877" spans="1:81"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row>
    <row r="878" spans="1:81"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row>
    <row r="879" spans="1:81"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row>
    <row r="880" spans="1:81"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row>
    <row r="881" spans="1:81"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row>
    <row r="882" spans="1:81"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row>
    <row r="883" spans="1:81"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row>
    <row r="884" spans="1:81"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row>
    <row r="885" spans="1:81"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row>
    <row r="886" spans="1:81"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row>
    <row r="887" spans="1:81"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row>
    <row r="888" spans="1:81"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row>
    <row r="889" spans="1:81"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row>
    <row r="890" spans="1:81"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row>
    <row r="891" spans="1:81"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row>
    <row r="892" spans="1:81"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row>
    <row r="893" spans="1:81"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row>
    <row r="894" spans="1:81"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row>
    <row r="895" spans="1:81"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row>
    <row r="896" spans="1:81"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row>
    <row r="897" spans="1:81"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row>
    <row r="898" spans="1:81"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row>
    <row r="899" spans="1:81"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row>
    <row r="900" spans="1:81"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row>
    <row r="901" spans="1:81"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row>
    <row r="902" spans="1:81"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row>
    <row r="903" spans="1:81"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row>
    <row r="904" spans="1:81"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row>
    <row r="905" spans="1:81"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row>
    <row r="906" spans="1:81"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row>
    <row r="907" spans="1:81"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row>
    <row r="908" spans="1:81"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row>
    <row r="909" spans="1:81"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row>
    <row r="910" spans="1:81"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row>
    <row r="911" spans="1:81"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row>
    <row r="912" spans="1:81"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row>
    <row r="913" spans="1:81"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row>
    <row r="914" spans="1:81"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row>
    <row r="915" spans="1:81"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row>
    <row r="916" spans="1:81"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row>
    <row r="917" spans="1:81"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row>
    <row r="918" spans="1:81"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row>
    <row r="919" spans="1:81"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row>
    <row r="920" spans="1:81"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row>
    <row r="921" spans="1:81"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row>
    <row r="922" spans="1:81"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row>
    <row r="923" spans="1:81"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row>
    <row r="924" spans="1:81"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row>
    <row r="925" spans="1:81"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row>
    <row r="926" spans="1:81"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row>
    <row r="927" spans="1:81"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row>
    <row r="928" spans="1:81"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row>
    <row r="929" spans="1:81"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row>
    <row r="930" spans="1:81"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row>
    <row r="931" spans="1:81"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row>
    <row r="932" spans="1:81"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row>
    <row r="933" spans="1:81"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row>
    <row r="934" spans="1:81"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row>
    <row r="935" spans="1:81"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row>
    <row r="936" spans="1:81"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row>
    <row r="937" spans="1:81"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row>
    <row r="938" spans="1:81"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row>
    <row r="939" spans="1:81"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row>
    <row r="940" spans="1:81"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row>
    <row r="941" spans="1:81"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row>
    <row r="942" spans="1:81"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row>
    <row r="943" spans="1:81"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row>
    <row r="944" spans="1:81"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row>
    <row r="945" spans="1:81"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row>
    <row r="946" spans="1:81"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row>
    <row r="947" spans="1:81"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row>
    <row r="948" spans="1:81"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row>
    <row r="949" spans="1:81"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row>
    <row r="950" spans="1:81"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row>
    <row r="951" spans="1:81"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row>
    <row r="952" spans="1:81"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row>
    <row r="953" spans="1:81"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row>
    <row r="954" spans="1:81"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row>
    <row r="955" spans="1:81"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row>
    <row r="956" spans="1:81"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row>
    <row r="957" spans="1:81"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row>
    <row r="958" spans="1:81"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row>
    <row r="959" spans="1:81"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row>
    <row r="960" spans="1:81"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row>
    <row r="961" spans="1:81"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row>
    <row r="962" spans="1:81"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row>
    <row r="963" spans="1:81"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row>
    <row r="964" spans="1:81"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row>
    <row r="965" spans="1:81"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row>
    <row r="966" spans="1:81"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row>
    <row r="967" spans="1:81"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row>
    <row r="968" spans="1:81"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row>
    <row r="969" spans="1:81"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row>
    <row r="970" spans="1:81"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row>
    <row r="971" spans="1:81"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row>
    <row r="972" spans="1:81"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row>
    <row r="973" spans="1:81"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row>
    <row r="974" spans="1:81"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row>
    <row r="975" spans="1:81"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row>
    <row r="976" spans="1:81"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row>
    <row r="977" spans="1:81"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row>
    <row r="978" spans="1:81"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row>
    <row r="979" spans="1:81"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row>
    <row r="980" spans="1:81"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row>
    <row r="981" spans="1:81"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row>
    <row r="982" spans="1:81"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row>
    <row r="983" spans="1:81"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row>
    <row r="984" spans="1:81"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row>
    <row r="985" spans="1:81"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row>
    <row r="986" spans="1:81"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row>
    <row r="987" spans="1:81"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row>
    <row r="988" spans="1:81"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row>
    <row r="989" spans="1:81"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row>
    <row r="990" spans="1:81"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row>
    <row r="991" spans="1:81"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row>
    <row r="992" spans="1:81"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row>
    <row r="993" spans="1:81"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row>
    <row r="994" spans="1:81"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row>
    <row r="995" spans="1:81"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row>
    <row r="996" spans="1:81"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row>
    <row r="997" spans="1:81"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row>
    <row r="998" spans="1:81"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row>
    <row r="999" spans="1:81"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row>
    <row r="1000" spans="1:81"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row>
  </sheetData>
  <mergeCells count="268">
    <mergeCell ref="N8:N12"/>
    <mergeCell ref="O8:O12"/>
    <mergeCell ref="P8:P12"/>
    <mergeCell ref="Q8:Q12"/>
    <mergeCell ref="R8:R12"/>
    <mergeCell ref="S8:S12"/>
    <mergeCell ref="F8:F12"/>
    <mergeCell ref="G8:G12"/>
    <mergeCell ref="H8:H12"/>
    <mergeCell ref="I8:I12"/>
    <mergeCell ref="J8:J12"/>
    <mergeCell ref="K8:K12"/>
    <mergeCell ref="L8:L12"/>
    <mergeCell ref="Q13:Q16"/>
    <mergeCell ref="R13:R16"/>
    <mergeCell ref="S13:S16"/>
    <mergeCell ref="H13:H16"/>
    <mergeCell ref="I13:I16"/>
    <mergeCell ref="J13:J16"/>
    <mergeCell ref="K13:K16"/>
    <mergeCell ref="L13:L16"/>
    <mergeCell ref="M13:M16"/>
    <mergeCell ref="N13:N16"/>
    <mergeCell ref="A13:A16"/>
    <mergeCell ref="B13:B16"/>
    <mergeCell ref="C13:C16"/>
    <mergeCell ref="D13:D16"/>
    <mergeCell ref="E13:E16"/>
    <mergeCell ref="F13:F16"/>
    <mergeCell ref="G13:G16"/>
    <mergeCell ref="O17:O19"/>
    <mergeCell ref="P17:P19"/>
    <mergeCell ref="O13:O16"/>
    <mergeCell ref="P13:P16"/>
    <mergeCell ref="H17:H19"/>
    <mergeCell ref="I17:I19"/>
    <mergeCell ref="J17:J19"/>
    <mergeCell ref="K17:K19"/>
    <mergeCell ref="L17:L19"/>
    <mergeCell ref="M17:M19"/>
    <mergeCell ref="N17:N19"/>
    <mergeCell ref="A17:A19"/>
    <mergeCell ref="B17:B19"/>
    <mergeCell ref="C17:C19"/>
    <mergeCell ref="D17:D19"/>
    <mergeCell ref="E17:E19"/>
    <mergeCell ref="F17:F19"/>
    <mergeCell ref="Q17:Q19"/>
    <mergeCell ref="R17:R19"/>
    <mergeCell ref="S17:S19"/>
    <mergeCell ref="Q20:Q22"/>
    <mergeCell ref="R20:R22"/>
    <mergeCell ref="S20:S22"/>
    <mergeCell ref="A20:A22"/>
    <mergeCell ref="B20:B22"/>
    <mergeCell ref="C20:C22"/>
    <mergeCell ref="D20:D22"/>
    <mergeCell ref="E20:E22"/>
    <mergeCell ref="F20:F22"/>
    <mergeCell ref="G20:G22"/>
    <mergeCell ref="O20:O22"/>
    <mergeCell ref="P20:P22"/>
    <mergeCell ref="H20:H22"/>
    <mergeCell ref="I20:I22"/>
    <mergeCell ref="J20:J22"/>
    <mergeCell ref="K20:K22"/>
    <mergeCell ref="L20:L22"/>
    <mergeCell ref="M20:M22"/>
    <mergeCell ref="N20:N22"/>
    <mergeCell ref="G17:G19"/>
    <mergeCell ref="AZ13:AZ16"/>
    <mergeCell ref="BA13:BA16"/>
    <mergeCell ref="BB13:BB16"/>
    <mergeCell ref="BC13:BC16"/>
    <mergeCell ref="BD13:BD16"/>
    <mergeCell ref="AQ10:AQ12"/>
    <mergeCell ref="AR10:AR12"/>
    <mergeCell ref="AS13:AS16"/>
    <mergeCell ref="AT13:AT16"/>
    <mergeCell ref="AU13:AU16"/>
    <mergeCell ref="AV13:AV16"/>
    <mergeCell ref="AW13:AW16"/>
    <mergeCell ref="AW8:AW12"/>
    <mergeCell ref="AX8:AX12"/>
    <mergeCell ref="AY8:AY12"/>
    <mergeCell ref="AZ8:AZ12"/>
    <mergeCell ref="BA8:BA12"/>
    <mergeCell ref="BB8:BB12"/>
    <mergeCell ref="BC8:BC12"/>
    <mergeCell ref="BD8:BD12"/>
    <mergeCell ref="AS20:AS22"/>
    <mergeCell ref="BS13:BS16"/>
    <mergeCell ref="BT13:BT16"/>
    <mergeCell ref="BU13:BU16"/>
    <mergeCell ref="BV13:BV16"/>
    <mergeCell ref="BY13:BY16"/>
    <mergeCell ref="BZ13:BZ16"/>
    <mergeCell ref="CA13:CA16"/>
    <mergeCell ref="BW13:BW16"/>
    <mergeCell ref="BW17:BW19"/>
    <mergeCell ref="BY17:BY19"/>
    <mergeCell ref="BZ17:BZ19"/>
    <mergeCell ref="CA17:CA19"/>
    <mergeCell ref="BS20:BS22"/>
    <mergeCell ref="BT20:BT22"/>
    <mergeCell ref="BL20:BL22"/>
    <mergeCell ref="BM20:BM22"/>
    <mergeCell ref="BN20:BN22"/>
    <mergeCell ref="BO20:BO22"/>
    <mergeCell ref="BP20:BP22"/>
    <mergeCell ref="BQ20:BQ22"/>
    <mergeCell ref="BR20:BR22"/>
    <mergeCell ref="AX13:AX16"/>
    <mergeCell ref="AY13:AY16"/>
    <mergeCell ref="BE13:BE16"/>
    <mergeCell ref="BF13:BF16"/>
    <mergeCell ref="BG13:BG15"/>
    <mergeCell ref="BH13:BH16"/>
    <mergeCell ref="BI13:BI16"/>
    <mergeCell ref="BJ13:BJ16"/>
    <mergeCell ref="BK13:BK15"/>
    <mergeCell ref="BL13:BL16"/>
    <mergeCell ref="BM13:BM16"/>
    <mergeCell ref="AT20:AT22"/>
    <mergeCell ref="AU20:AU22"/>
    <mergeCell ref="AV20:AV22"/>
    <mergeCell ref="AW20:AW22"/>
    <mergeCell ref="AX20:AX22"/>
    <mergeCell ref="AY20:AY22"/>
    <mergeCell ref="AZ20:AZ22"/>
    <mergeCell ref="BA20:BA22"/>
    <mergeCell ref="BB20:BB22"/>
    <mergeCell ref="BE8:BE12"/>
    <mergeCell ref="BF8:BF12"/>
    <mergeCell ref="BG8:BG12"/>
    <mergeCell ref="BH8:BH12"/>
    <mergeCell ref="BI8:BI12"/>
    <mergeCell ref="BJ8:BJ12"/>
    <mergeCell ref="BK8:BK12"/>
    <mergeCell ref="BW20:BW22"/>
    <mergeCell ref="BY20:BY22"/>
    <mergeCell ref="BP8:BP12"/>
    <mergeCell ref="BQ8:BQ12"/>
    <mergeCell ref="BR8:BR12"/>
    <mergeCell ref="BS8:BS12"/>
    <mergeCell ref="BT8:BT12"/>
    <mergeCell ref="BU17:BU19"/>
    <mergeCell ref="BV17:BV19"/>
    <mergeCell ref="BN17:BN19"/>
    <mergeCell ref="BO17:BO19"/>
    <mergeCell ref="BP17:BP19"/>
    <mergeCell ref="BQ17:BQ19"/>
    <mergeCell ref="BR17:BR19"/>
    <mergeCell ref="BS17:BS19"/>
    <mergeCell ref="BT17:BT19"/>
    <mergeCell ref="BK20:BK22"/>
    <mergeCell ref="BZ20:BZ22"/>
    <mergeCell ref="CA20:CA22"/>
    <mergeCell ref="BY5:CA6"/>
    <mergeCell ref="BG5:BK6"/>
    <mergeCell ref="BL5:BQ6"/>
    <mergeCell ref="BR5:BT6"/>
    <mergeCell ref="BL8:BL12"/>
    <mergeCell ref="BM8:BM12"/>
    <mergeCell ref="BU20:BU22"/>
    <mergeCell ref="BV20:BV22"/>
    <mergeCell ref="BN13:BN16"/>
    <mergeCell ref="BO13:BO16"/>
    <mergeCell ref="BP13:BP16"/>
    <mergeCell ref="BQ13:BQ16"/>
    <mergeCell ref="BR13:BR16"/>
    <mergeCell ref="BU5:BX6"/>
    <mergeCell ref="BU8:BU12"/>
    <mergeCell ref="BV8:BV12"/>
    <mergeCell ref="BW8:BW12"/>
    <mergeCell ref="BY8:BY12"/>
    <mergeCell ref="BZ8:BZ12"/>
    <mergeCell ref="CA8:CA12"/>
    <mergeCell ref="BN8:BN12"/>
    <mergeCell ref="BO8:BO12"/>
    <mergeCell ref="A1:A3"/>
    <mergeCell ref="B1:H1"/>
    <mergeCell ref="B2:H2"/>
    <mergeCell ref="B3:H3"/>
    <mergeCell ref="A5:A7"/>
    <mergeCell ref="B5:B7"/>
    <mergeCell ref="C5:C7"/>
    <mergeCell ref="F6:F7"/>
    <mergeCell ref="G6:G7"/>
    <mergeCell ref="H6:I7"/>
    <mergeCell ref="AG10:AG12"/>
    <mergeCell ref="J6:K7"/>
    <mergeCell ref="S5:S7"/>
    <mergeCell ref="T6:Z6"/>
    <mergeCell ref="AT5:BA6"/>
    <mergeCell ref="AQ6:AQ7"/>
    <mergeCell ref="AR6:AR7"/>
    <mergeCell ref="AS6:AS7"/>
    <mergeCell ref="AU7:AV7"/>
    <mergeCell ref="AX7:AY7"/>
    <mergeCell ref="D5:M5"/>
    <mergeCell ref="T5:AS5"/>
    <mergeCell ref="M6:M7"/>
    <mergeCell ref="AA6:AP6"/>
    <mergeCell ref="D6:D7"/>
    <mergeCell ref="E6:E7"/>
    <mergeCell ref="AJ10:AJ12"/>
    <mergeCell ref="AK10:AK12"/>
    <mergeCell ref="AL10:AL12"/>
    <mergeCell ref="AM10:AM12"/>
    <mergeCell ref="AN10:AN12"/>
    <mergeCell ref="AO10:AO12"/>
    <mergeCell ref="AP10:AP12"/>
    <mergeCell ref="M8:M12"/>
    <mergeCell ref="A8:A12"/>
    <mergeCell ref="B8:B12"/>
    <mergeCell ref="C8:C12"/>
    <mergeCell ref="D8:D12"/>
    <mergeCell ref="E8:E12"/>
    <mergeCell ref="AS8:AS12"/>
    <mergeCell ref="AT8:AT12"/>
    <mergeCell ref="AU8:AU12"/>
    <mergeCell ref="AV8:AV12"/>
    <mergeCell ref="T10:T12"/>
    <mergeCell ref="U10:U12"/>
    <mergeCell ref="V10:V12"/>
    <mergeCell ref="W10:W12"/>
    <mergeCell ref="X10:X12"/>
    <mergeCell ref="Y10:Y12"/>
    <mergeCell ref="Z10:Z12"/>
    <mergeCell ref="AH10:AH12"/>
    <mergeCell ref="AI10:AI12"/>
    <mergeCell ref="AA10:AA12"/>
    <mergeCell ref="AB10:AB12"/>
    <mergeCell ref="AC10:AC12"/>
    <mergeCell ref="AD10:AD12"/>
    <mergeCell ref="AE10:AE12"/>
    <mergeCell ref="AF10:AF12"/>
    <mergeCell ref="AS17:AS19"/>
    <mergeCell ref="AT17:AT19"/>
    <mergeCell ref="AU17:AU19"/>
    <mergeCell ref="AV17:AV19"/>
    <mergeCell ref="AW17:AW19"/>
    <mergeCell ref="AX17:AX19"/>
    <mergeCell ref="AY17:AY19"/>
    <mergeCell ref="AZ17:AZ19"/>
    <mergeCell ref="BA17:BA19"/>
    <mergeCell ref="BB17:BB19"/>
    <mergeCell ref="BC17:BC19"/>
    <mergeCell ref="BD17:BD19"/>
    <mergeCell ref="BE17:BE19"/>
    <mergeCell ref="BF17:BF19"/>
    <mergeCell ref="BK17:BK19"/>
    <mergeCell ref="BC20:BC22"/>
    <mergeCell ref="BD20:BD22"/>
    <mergeCell ref="BE20:BE22"/>
    <mergeCell ref="BF20:BF22"/>
    <mergeCell ref="BX8:BX12"/>
    <mergeCell ref="BX13:BX16"/>
    <mergeCell ref="BX17:BX19"/>
    <mergeCell ref="BX20:BX22"/>
    <mergeCell ref="BG17:BG19"/>
    <mergeCell ref="BH17:BH22"/>
    <mergeCell ref="BI17:BI22"/>
    <mergeCell ref="BJ17:BJ22"/>
    <mergeCell ref="BL17:BL19"/>
    <mergeCell ref="BM17:BM19"/>
    <mergeCell ref="BG20:BG22"/>
  </mergeCells>
  <conditionalFormatting sqref="I8 I13">
    <cfRule type="cellIs" dxfId="2660" priority="1" operator="equal">
      <formula>"RARA VEZ"</formula>
    </cfRule>
  </conditionalFormatting>
  <conditionalFormatting sqref="I8 I13">
    <cfRule type="cellIs" dxfId="2659" priority="2" operator="equal">
      <formula>"IMPROBABLE"</formula>
    </cfRule>
  </conditionalFormatting>
  <conditionalFormatting sqref="I8 I13">
    <cfRule type="cellIs" dxfId="2658" priority="3" operator="equal">
      <formula>"POSIBLE"</formula>
    </cfRule>
  </conditionalFormatting>
  <conditionalFormatting sqref="I8 I13">
    <cfRule type="cellIs" dxfId="2657" priority="4" operator="equal">
      <formula>"PROBABLE"</formula>
    </cfRule>
  </conditionalFormatting>
  <conditionalFormatting sqref="I8 I13">
    <cfRule type="cellIs" dxfId="2656" priority="5" operator="equal">
      <formula>"CASI SEGURO"</formula>
    </cfRule>
  </conditionalFormatting>
  <conditionalFormatting sqref="K8:L8">
    <cfRule type="containsText" dxfId="2655" priority="6" stopIfTrue="1" operator="containsText" text="ALTA">
      <formula>NOT(ISERROR(SEARCH(("ALTA"),(K8))))</formula>
    </cfRule>
  </conditionalFormatting>
  <conditionalFormatting sqref="K8:L8">
    <cfRule type="containsText" dxfId="2654" priority="7" stopIfTrue="1" operator="containsText" text="MEDIA">
      <formula>NOT(ISERROR(SEARCH(("MEDIA"),(K8))))</formula>
    </cfRule>
  </conditionalFormatting>
  <conditionalFormatting sqref="K8:L8">
    <cfRule type="containsText" dxfId="2653" priority="8" stopIfTrue="1" operator="containsText" text="BAJA">
      <formula>NOT(ISERROR(SEARCH(("BAJA"),(K8))))</formula>
    </cfRule>
  </conditionalFormatting>
  <conditionalFormatting sqref="K8:L8">
    <cfRule type="containsText" dxfId="2652" priority="9" stopIfTrue="1" operator="containsText" text="ALTO">
      <formula>NOT(ISERROR(SEARCH(("ALTO"),(K8))))</formula>
    </cfRule>
  </conditionalFormatting>
  <conditionalFormatting sqref="K8:L8">
    <cfRule type="containsText" dxfId="2651" priority="10" stopIfTrue="1" operator="containsText" text="ALTO">
      <formula>NOT(ISERROR(SEARCH(("ALTO"),(K8))))</formula>
    </cfRule>
  </conditionalFormatting>
  <conditionalFormatting sqref="K8:L8">
    <cfRule type="containsText" dxfId="2650" priority="11" stopIfTrue="1" operator="containsText" text="MEDIO">
      <formula>NOT(ISERROR(SEARCH(("MEDIO"),(K8))))</formula>
    </cfRule>
  </conditionalFormatting>
  <conditionalFormatting sqref="K8:L8">
    <cfRule type="containsText" dxfId="2649" priority="12" stopIfTrue="1" operator="containsText" text="MEDIO">
      <formula>NOT(ISERROR(SEARCH(("MEDIO"),(K8))))</formula>
    </cfRule>
  </conditionalFormatting>
  <conditionalFormatting sqref="K8:L8">
    <cfRule type="containsText" dxfId="2648" priority="13" stopIfTrue="1" operator="containsText" text="BAJO">
      <formula>NOT(ISERROR(SEARCH(("BAJO"),(K8))))</formula>
    </cfRule>
  </conditionalFormatting>
  <conditionalFormatting sqref="K8:L8">
    <cfRule type="cellIs" dxfId="2647" priority="14" operator="equal">
      <formula>"INSIGNIFICANTE"</formula>
    </cfRule>
  </conditionalFormatting>
  <conditionalFormatting sqref="K8:L8">
    <cfRule type="cellIs" dxfId="2646" priority="15" operator="equal">
      <formula>"MENOR"</formula>
    </cfRule>
  </conditionalFormatting>
  <conditionalFormatting sqref="K8:L8">
    <cfRule type="cellIs" dxfId="2645" priority="16" operator="equal">
      <formula>"MODERADO"</formula>
    </cfRule>
  </conditionalFormatting>
  <conditionalFormatting sqref="K8:L8">
    <cfRule type="cellIs" dxfId="2644" priority="17" operator="equal">
      <formula>"MAYOR"</formula>
    </cfRule>
  </conditionalFormatting>
  <conditionalFormatting sqref="K8:L8">
    <cfRule type="cellIs" dxfId="2643" priority="18" operator="equal">
      <formula>"CATASTRÓFICO"</formula>
    </cfRule>
  </conditionalFormatting>
  <conditionalFormatting sqref="L13">
    <cfRule type="containsText" dxfId="2642" priority="19" stopIfTrue="1" operator="containsText" text="ALTA">
      <formula>NOT(ISERROR(SEARCH(("ALTA"),(L13))))</formula>
    </cfRule>
  </conditionalFormatting>
  <conditionalFormatting sqref="L13">
    <cfRule type="containsText" dxfId="2641" priority="20" stopIfTrue="1" operator="containsText" text="MEDIA">
      <formula>NOT(ISERROR(SEARCH(("MEDIA"),(L13))))</formula>
    </cfRule>
  </conditionalFormatting>
  <conditionalFormatting sqref="L13">
    <cfRule type="containsText" dxfId="2640" priority="21" stopIfTrue="1" operator="containsText" text="BAJA">
      <formula>NOT(ISERROR(SEARCH(("BAJA"),(L13))))</formula>
    </cfRule>
  </conditionalFormatting>
  <conditionalFormatting sqref="L13">
    <cfRule type="containsText" dxfId="2639" priority="22" stopIfTrue="1" operator="containsText" text="ALTO">
      <formula>NOT(ISERROR(SEARCH(("ALTO"),(L13))))</formula>
    </cfRule>
  </conditionalFormatting>
  <conditionalFormatting sqref="L13">
    <cfRule type="containsText" dxfId="2638" priority="23" stopIfTrue="1" operator="containsText" text="ALTO">
      <formula>NOT(ISERROR(SEARCH(("ALTO"),(L13))))</formula>
    </cfRule>
  </conditionalFormatting>
  <conditionalFormatting sqref="L13">
    <cfRule type="containsText" dxfId="2637" priority="24" stopIfTrue="1" operator="containsText" text="MEDIO">
      <formula>NOT(ISERROR(SEARCH(("MEDIO"),(L13))))</formula>
    </cfRule>
  </conditionalFormatting>
  <conditionalFormatting sqref="L13">
    <cfRule type="containsText" dxfId="2636" priority="25" stopIfTrue="1" operator="containsText" text="MEDIO">
      <formula>NOT(ISERROR(SEARCH(("MEDIO"),(L13))))</formula>
    </cfRule>
  </conditionalFormatting>
  <conditionalFormatting sqref="L13">
    <cfRule type="containsText" dxfId="2635" priority="26" stopIfTrue="1" operator="containsText" text="BAJO">
      <formula>NOT(ISERROR(SEARCH(("BAJO"),(L13))))</formula>
    </cfRule>
  </conditionalFormatting>
  <conditionalFormatting sqref="L13">
    <cfRule type="cellIs" dxfId="2634" priority="27" operator="equal">
      <formula>"INSIGNIFICANTE"</formula>
    </cfRule>
  </conditionalFormatting>
  <conditionalFormatting sqref="L13">
    <cfRule type="cellIs" dxfId="2633" priority="28" operator="equal">
      <formula>"MENOR"</formula>
    </cfRule>
  </conditionalFormatting>
  <conditionalFormatting sqref="L13">
    <cfRule type="cellIs" dxfId="2632" priority="29" operator="equal">
      <formula>"MODERADO"</formula>
    </cfRule>
  </conditionalFormatting>
  <conditionalFormatting sqref="L13">
    <cfRule type="cellIs" dxfId="2631" priority="30" operator="equal">
      <formula>"MAYOR"</formula>
    </cfRule>
  </conditionalFormatting>
  <conditionalFormatting sqref="L13">
    <cfRule type="cellIs" dxfId="2630" priority="31" operator="equal">
      <formula>"CATASTRÓFICO"</formula>
    </cfRule>
  </conditionalFormatting>
  <conditionalFormatting sqref="K13">
    <cfRule type="containsText" dxfId="2629" priority="32" stopIfTrue="1" operator="containsText" text="ALTA">
      <formula>NOT(ISERROR(SEARCH(("ALTA"),(K13))))</formula>
    </cfRule>
  </conditionalFormatting>
  <conditionalFormatting sqref="K13">
    <cfRule type="containsText" dxfId="2628" priority="33" stopIfTrue="1" operator="containsText" text="MEDIA">
      <formula>NOT(ISERROR(SEARCH(("MEDIA"),(K13))))</formula>
    </cfRule>
  </conditionalFormatting>
  <conditionalFormatting sqref="K13">
    <cfRule type="containsText" dxfId="2627" priority="34" stopIfTrue="1" operator="containsText" text="BAJA">
      <formula>NOT(ISERROR(SEARCH(("BAJA"),(K13))))</formula>
    </cfRule>
  </conditionalFormatting>
  <conditionalFormatting sqref="K13">
    <cfRule type="containsText" dxfId="2626" priority="35" stopIfTrue="1" operator="containsText" text="ALTO">
      <formula>NOT(ISERROR(SEARCH(("ALTO"),(K13))))</formula>
    </cfRule>
  </conditionalFormatting>
  <conditionalFormatting sqref="K13">
    <cfRule type="containsText" dxfId="2625" priority="36" stopIfTrue="1" operator="containsText" text="ALTO">
      <formula>NOT(ISERROR(SEARCH(("ALTO"),(K13))))</formula>
    </cfRule>
  </conditionalFormatting>
  <conditionalFormatting sqref="K13">
    <cfRule type="containsText" dxfId="2624" priority="37" stopIfTrue="1" operator="containsText" text="MEDIO">
      <formula>NOT(ISERROR(SEARCH(("MEDIO"),(K13))))</formula>
    </cfRule>
  </conditionalFormatting>
  <conditionalFormatting sqref="K13">
    <cfRule type="containsText" dxfId="2623" priority="38" stopIfTrue="1" operator="containsText" text="MEDIO">
      <formula>NOT(ISERROR(SEARCH(("MEDIO"),(K13))))</formula>
    </cfRule>
  </conditionalFormatting>
  <conditionalFormatting sqref="K13">
    <cfRule type="containsText" dxfId="2622" priority="39" stopIfTrue="1" operator="containsText" text="BAJO">
      <formula>NOT(ISERROR(SEARCH(("BAJO"),(K13))))</formula>
    </cfRule>
  </conditionalFormatting>
  <conditionalFormatting sqref="K13">
    <cfRule type="cellIs" dxfId="2621" priority="40" operator="equal">
      <formula>"INSIGNIFICANTE"</formula>
    </cfRule>
  </conditionalFormatting>
  <conditionalFormatting sqref="K13">
    <cfRule type="cellIs" dxfId="2620" priority="41" operator="equal">
      <formula>"MENOR"</formula>
    </cfRule>
  </conditionalFormatting>
  <conditionalFormatting sqref="K13">
    <cfRule type="cellIs" dxfId="2619" priority="42" operator="equal">
      <formula>"MODERADO"</formula>
    </cfRule>
  </conditionalFormatting>
  <conditionalFormatting sqref="K13">
    <cfRule type="cellIs" dxfId="2618" priority="43" operator="equal">
      <formula>"MAYOR"</formula>
    </cfRule>
  </conditionalFormatting>
  <conditionalFormatting sqref="K13">
    <cfRule type="cellIs" dxfId="2617" priority="44" operator="equal">
      <formula>"CATASTRÓFICO"</formula>
    </cfRule>
  </conditionalFormatting>
  <conditionalFormatting sqref="K20:L20">
    <cfRule type="containsText" dxfId="2616" priority="45" stopIfTrue="1" operator="containsText" text="ALTA">
      <formula>NOT(ISERROR(SEARCH(("ALTA"),(K20))))</formula>
    </cfRule>
  </conditionalFormatting>
  <conditionalFormatting sqref="K20:L20">
    <cfRule type="containsText" dxfId="2615" priority="46" stopIfTrue="1" operator="containsText" text="MEDIA">
      <formula>NOT(ISERROR(SEARCH(("MEDIA"),(K20))))</formula>
    </cfRule>
  </conditionalFormatting>
  <conditionalFormatting sqref="K20:L20">
    <cfRule type="containsText" dxfId="2614" priority="47" stopIfTrue="1" operator="containsText" text="BAJA">
      <formula>NOT(ISERROR(SEARCH(("BAJA"),(K20))))</formula>
    </cfRule>
  </conditionalFormatting>
  <conditionalFormatting sqref="K20:L20">
    <cfRule type="containsText" dxfId="2613" priority="48" stopIfTrue="1" operator="containsText" text="ALTO">
      <formula>NOT(ISERROR(SEARCH(("ALTO"),(K20))))</formula>
    </cfRule>
  </conditionalFormatting>
  <conditionalFormatting sqref="K20:L20">
    <cfRule type="containsText" dxfId="2612" priority="49" stopIfTrue="1" operator="containsText" text="ALTO">
      <formula>NOT(ISERROR(SEARCH(("ALTO"),(K20))))</formula>
    </cfRule>
  </conditionalFormatting>
  <conditionalFormatting sqref="K20:L20">
    <cfRule type="containsText" dxfId="2611" priority="50" stopIfTrue="1" operator="containsText" text="MEDIO">
      <formula>NOT(ISERROR(SEARCH(("MEDIO"),(K20))))</formula>
    </cfRule>
  </conditionalFormatting>
  <conditionalFormatting sqref="K20:L20">
    <cfRule type="containsText" dxfId="2610" priority="51" stopIfTrue="1" operator="containsText" text="MEDIO">
      <formula>NOT(ISERROR(SEARCH(("MEDIO"),(K20))))</formula>
    </cfRule>
  </conditionalFormatting>
  <conditionalFormatting sqref="K20:L20">
    <cfRule type="containsText" dxfId="2609" priority="52" stopIfTrue="1" operator="containsText" text="BAJO">
      <formula>NOT(ISERROR(SEARCH(("BAJO"),(K20))))</formula>
    </cfRule>
  </conditionalFormatting>
  <conditionalFormatting sqref="K20:L20">
    <cfRule type="cellIs" dxfId="2608" priority="53" operator="equal">
      <formula>"INSIGNIFICANTE"</formula>
    </cfRule>
  </conditionalFormatting>
  <conditionalFormatting sqref="K20:L20">
    <cfRule type="cellIs" dxfId="2607" priority="54" operator="equal">
      <formula>"MENOR"</formula>
    </cfRule>
  </conditionalFormatting>
  <conditionalFormatting sqref="K20:L20">
    <cfRule type="cellIs" dxfId="2606" priority="55" operator="equal">
      <formula>"MODERADO"</formula>
    </cfRule>
  </conditionalFormatting>
  <conditionalFormatting sqref="K20:L20">
    <cfRule type="cellIs" dxfId="2605" priority="56" operator="equal">
      <formula>"MAYOR"</formula>
    </cfRule>
  </conditionalFormatting>
  <conditionalFormatting sqref="K20:L20">
    <cfRule type="cellIs" dxfId="2604" priority="57" operator="equal">
      <formula>"CATASTRÓFICO"</formula>
    </cfRule>
  </conditionalFormatting>
  <conditionalFormatting sqref="K17:L17">
    <cfRule type="containsText" dxfId="2603" priority="58" stopIfTrue="1" operator="containsText" text="ALTA">
      <formula>NOT(ISERROR(SEARCH(("ALTA"),(K17))))</formula>
    </cfRule>
  </conditionalFormatting>
  <conditionalFormatting sqref="K17:L17">
    <cfRule type="containsText" dxfId="2602" priority="59" stopIfTrue="1" operator="containsText" text="MEDIA">
      <formula>NOT(ISERROR(SEARCH(("MEDIA"),(K17))))</formula>
    </cfRule>
  </conditionalFormatting>
  <conditionalFormatting sqref="K17:L17">
    <cfRule type="containsText" dxfId="2601" priority="60" stopIfTrue="1" operator="containsText" text="BAJA">
      <formula>NOT(ISERROR(SEARCH(("BAJA"),(K17))))</formula>
    </cfRule>
  </conditionalFormatting>
  <conditionalFormatting sqref="K17:L17">
    <cfRule type="containsText" dxfId="2600" priority="61" stopIfTrue="1" operator="containsText" text="ALTO">
      <formula>NOT(ISERROR(SEARCH(("ALTO"),(K17))))</formula>
    </cfRule>
  </conditionalFormatting>
  <conditionalFormatting sqref="K17:L17">
    <cfRule type="containsText" dxfId="2599" priority="62" stopIfTrue="1" operator="containsText" text="ALTO">
      <formula>NOT(ISERROR(SEARCH(("ALTO"),(K17))))</formula>
    </cfRule>
  </conditionalFormatting>
  <conditionalFormatting sqref="K17:L17">
    <cfRule type="containsText" dxfId="2598" priority="63" stopIfTrue="1" operator="containsText" text="MEDIO">
      <formula>NOT(ISERROR(SEARCH(("MEDIO"),(K17))))</formula>
    </cfRule>
  </conditionalFormatting>
  <conditionalFormatting sqref="K17:L17">
    <cfRule type="containsText" dxfId="2597" priority="64" stopIfTrue="1" operator="containsText" text="MEDIO">
      <formula>NOT(ISERROR(SEARCH(("MEDIO"),(K17))))</formula>
    </cfRule>
  </conditionalFormatting>
  <conditionalFormatting sqref="K17:L17">
    <cfRule type="containsText" dxfId="2596" priority="65" stopIfTrue="1" operator="containsText" text="BAJO">
      <formula>NOT(ISERROR(SEARCH(("BAJO"),(K17))))</formula>
    </cfRule>
  </conditionalFormatting>
  <conditionalFormatting sqref="K17:L17">
    <cfRule type="cellIs" dxfId="2595" priority="66" operator="equal">
      <formula>"INSIGNIFICANTE"</formula>
    </cfRule>
  </conditionalFormatting>
  <conditionalFormatting sqref="K17:L17">
    <cfRule type="cellIs" dxfId="2594" priority="67" operator="equal">
      <formula>"MENOR"</formula>
    </cfRule>
  </conditionalFormatting>
  <conditionalFormatting sqref="K17:L17">
    <cfRule type="cellIs" dxfId="2593" priority="68" operator="equal">
      <formula>"MODERADO"</formula>
    </cfRule>
  </conditionalFormatting>
  <conditionalFormatting sqref="K17:L17">
    <cfRule type="cellIs" dxfId="2592" priority="69" operator="equal">
      <formula>"MAYOR"</formula>
    </cfRule>
  </conditionalFormatting>
  <conditionalFormatting sqref="K17:L17">
    <cfRule type="cellIs" dxfId="2591" priority="70" operator="equal">
      <formula>"CATASTRÓFICO"</formula>
    </cfRule>
  </conditionalFormatting>
  <conditionalFormatting sqref="M8">
    <cfRule type="cellIs" dxfId="2590" priority="71" operator="equal">
      <formula>"EXTREMA 5:5"</formula>
    </cfRule>
  </conditionalFormatting>
  <conditionalFormatting sqref="M8">
    <cfRule type="cellIs" dxfId="2589" priority="72" operator="equal">
      <formula>"EXTREMA 4:5"</formula>
    </cfRule>
  </conditionalFormatting>
  <conditionalFormatting sqref="M8">
    <cfRule type="cellIs" dxfId="2588" priority="73" operator="equal">
      <formula>"EXTREMA 3:5"</formula>
    </cfRule>
  </conditionalFormatting>
  <conditionalFormatting sqref="M8">
    <cfRule type="cellIs" dxfId="2587" priority="74" operator="equal">
      <formula>"EXTREMA 2:5"</formula>
    </cfRule>
  </conditionalFormatting>
  <conditionalFormatting sqref="M8">
    <cfRule type="cellIs" dxfId="2586" priority="75" operator="equal">
      <formula>"EXTREMA 5:4"</formula>
    </cfRule>
  </conditionalFormatting>
  <conditionalFormatting sqref="M8">
    <cfRule type="cellIs" dxfId="2585" priority="76" operator="equal">
      <formula>"EXTREMA 4:4"</formula>
    </cfRule>
  </conditionalFormatting>
  <conditionalFormatting sqref="M8">
    <cfRule type="cellIs" dxfId="2584" priority="77" operator="equal">
      <formula>"EXTREMA 3:4"</formula>
    </cfRule>
  </conditionalFormatting>
  <conditionalFormatting sqref="M8">
    <cfRule type="cellIs" dxfId="2583" priority="78" operator="equal">
      <formula>"EXTREMA 5:3"</formula>
    </cfRule>
  </conditionalFormatting>
  <conditionalFormatting sqref="M8">
    <cfRule type="cellIs" dxfId="2582" priority="79" operator="equal">
      <formula>"ALTA 1:5"</formula>
    </cfRule>
  </conditionalFormatting>
  <conditionalFormatting sqref="M8">
    <cfRule type="cellIs" dxfId="2581" priority="80" operator="equal">
      <formula>"ALTA 2:4"</formula>
    </cfRule>
  </conditionalFormatting>
  <conditionalFormatting sqref="M8">
    <cfRule type="cellIs" dxfId="2580" priority="81" operator="equal">
      <formula>"ALTA 1:4"</formula>
    </cfRule>
  </conditionalFormatting>
  <conditionalFormatting sqref="M8">
    <cfRule type="cellIs" dxfId="2579" priority="82" operator="equal">
      <formula>"ALTA 4:3"</formula>
    </cfRule>
  </conditionalFormatting>
  <conditionalFormatting sqref="M8">
    <cfRule type="cellIs" dxfId="2578" priority="83" operator="equal">
      <formula>"ALTA 3:3"</formula>
    </cfRule>
  </conditionalFormatting>
  <conditionalFormatting sqref="M8">
    <cfRule type="cellIs" dxfId="2577" priority="84" operator="equal">
      <formula>"ALTA 5:2"</formula>
    </cfRule>
  </conditionalFormatting>
  <conditionalFormatting sqref="M8">
    <cfRule type="cellIs" dxfId="2576" priority="85" operator="equal">
      <formula>"ALTA 4:2"</formula>
    </cfRule>
  </conditionalFormatting>
  <conditionalFormatting sqref="M8">
    <cfRule type="cellIs" dxfId="2575" priority="86" operator="equal">
      <formula>"ALTA 5:1"</formula>
    </cfRule>
  </conditionalFormatting>
  <conditionalFormatting sqref="M8">
    <cfRule type="cellIs" dxfId="2574" priority="87" operator="equal">
      <formula>"MODERADA 2:3"</formula>
    </cfRule>
  </conditionalFormatting>
  <conditionalFormatting sqref="M8">
    <cfRule type="cellIs" dxfId="2573" priority="88" operator="equal">
      <formula>"MODERADA 1:3"</formula>
    </cfRule>
  </conditionalFormatting>
  <conditionalFormatting sqref="M8">
    <cfRule type="cellIs" dxfId="2572" priority="89" operator="equal">
      <formula>"MODERADA 3:2"</formula>
    </cfRule>
  </conditionalFormatting>
  <conditionalFormatting sqref="M8">
    <cfRule type="cellIs" dxfId="2571" priority="90" operator="equal">
      <formula>"MODERADA 4:1"</formula>
    </cfRule>
  </conditionalFormatting>
  <conditionalFormatting sqref="M8">
    <cfRule type="cellIs" dxfId="2570" priority="91" operator="equal">
      <formula>"BAJA 2:2"</formula>
    </cfRule>
  </conditionalFormatting>
  <conditionalFormatting sqref="M8">
    <cfRule type="cellIs" dxfId="2569" priority="92" operator="equal">
      <formula>"BAJA 1:2"</formula>
    </cfRule>
  </conditionalFormatting>
  <conditionalFormatting sqref="M8">
    <cfRule type="cellIs" dxfId="2568" priority="93" operator="equal">
      <formula>"BAJA 3:1"</formula>
    </cfRule>
  </conditionalFormatting>
  <conditionalFormatting sqref="M8">
    <cfRule type="cellIs" dxfId="2567" priority="94" operator="equal">
      <formula>"BAJA 2:1"</formula>
    </cfRule>
  </conditionalFormatting>
  <conditionalFormatting sqref="M8">
    <cfRule type="cellIs" dxfId="2566" priority="95" operator="equal">
      <formula>"BAJA 1:1"</formula>
    </cfRule>
  </conditionalFormatting>
  <conditionalFormatting sqref="I17 I20">
    <cfRule type="cellIs" dxfId="2565" priority="96" operator="equal">
      <formula>"RARA VEZ"</formula>
    </cfRule>
  </conditionalFormatting>
  <conditionalFormatting sqref="I17 I20">
    <cfRule type="cellIs" dxfId="2564" priority="97" operator="equal">
      <formula>"IMPROBABLE"</formula>
    </cfRule>
  </conditionalFormatting>
  <conditionalFormatting sqref="I17 I20">
    <cfRule type="cellIs" dxfId="2563" priority="98" operator="equal">
      <formula>"POSIBLE"</formula>
    </cfRule>
  </conditionalFormatting>
  <conditionalFormatting sqref="I17 I20">
    <cfRule type="cellIs" dxfId="2562" priority="99" operator="equal">
      <formula>"PROBABLE"</formula>
    </cfRule>
  </conditionalFormatting>
  <conditionalFormatting sqref="I17 I20">
    <cfRule type="cellIs" dxfId="2561" priority="100" operator="equal">
      <formula>"CASI SEGURO"</formula>
    </cfRule>
  </conditionalFormatting>
  <conditionalFormatting sqref="M13 M17">
    <cfRule type="cellIs" dxfId="2560" priority="101" operator="equal">
      <formula>"EXTREMA 5:5"</formula>
    </cfRule>
  </conditionalFormatting>
  <conditionalFormatting sqref="M13 M17">
    <cfRule type="cellIs" dxfId="2559" priority="102" operator="equal">
      <formula>"EXTREMA 4:5"</formula>
    </cfRule>
  </conditionalFormatting>
  <conditionalFormatting sqref="M13 M17">
    <cfRule type="cellIs" dxfId="2558" priority="103" operator="equal">
      <formula>"EXTREMA 3:5"</formula>
    </cfRule>
  </conditionalFormatting>
  <conditionalFormatting sqref="M13 M17">
    <cfRule type="cellIs" dxfId="2557" priority="104" operator="equal">
      <formula>"EXTREMA 2:5"</formula>
    </cfRule>
  </conditionalFormatting>
  <conditionalFormatting sqref="M13 M17">
    <cfRule type="cellIs" dxfId="2556" priority="105" operator="equal">
      <formula>"EXTREMA 5:4"</formula>
    </cfRule>
  </conditionalFormatting>
  <conditionalFormatting sqref="M13 M17">
    <cfRule type="cellIs" dxfId="2555" priority="106" operator="equal">
      <formula>"EXTREMA 4:4"</formula>
    </cfRule>
  </conditionalFormatting>
  <conditionalFormatting sqref="M13 M17">
    <cfRule type="cellIs" dxfId="2554" priority="107" operator="equal">
      <formula>"EXTREMA 3:4"</formula>
    </cfRule>
  </conditionalFormatting>
  <conditionalFormatting sqref="M13 M17">
    <cfRule type="cellIs" dxfId="2553" priority="108" operator="equal">
      <formula>"EXTREMA 5:3"</formula>
    </cfRule>
  </conditionalFormatting>
  <conditionalFormatting sqref="M13 M17">
    <cfRule type="cellIs" dxfId="2552" priority="109" operator="equal">
      <formula>"ALTA 1:5"</formula>
    </cfRule>
  </conditionalFormatting>
  <conditionalFormatting sqref="M13 M17">
    <cfRule type="cellIs" dxfId="2551" priority="110" operator="equal">
      <formula>"ALTA 2:4"</formula>
    </cfRule>
  </conditionalFormatting>
  <conditionalFormatting sqref="M13 M17">
    <cfRule type="cellIs" dxfId="2550" priority="111" operator="equal">
      <formula>"ALTA 1:4"</formula>
    </cfRule>
  </conditionalFormatting>
  <conditionalFormatting sqref="M13 M17">
    <cfRule type="cellIs" dxfId="2549" priority="112" operator="equal">
      <formula>"ALTA 4:3"</formula>
    </cfRule>
  </conditionalFormatting>
  <conditionalFormatting sqref="M13 M17">
    <cfRule type="cellIs" dxfId="2548" priority="113" operator="equal">
      <formula>"ALTA 3:3"</formula>
    </cfRule>
  </conditionalFormatting>
  <conditionalFormatting sqref="M13 M17">
    <cfRule type="cellIs" dxfId="2547" priority="114" operator="equal">
      <formula>"ALTA 5:2"</formula>
    </cfRule>
  </conditionalFormatting>
  <conditionalFormatting sqref="M13 M17">
    <cfRule type="cellIs" dxfId="2546" priority="115" operator="equal">
      <formula>"ALTA 4:2"</formula>
    </cfRule>
  </conditionalFormatting>
  <conditionalFormatting sqref="M13 M17">
    <cfRule type="cellIs" dxfId="2545" priority="116" operator="equal">
      <formula>"ALTA 5:1"</formula>
    </cfRule>
  </conditionalFormatting>
  <conditionalFormatting sqref="M13 M17">
    <cfRule type="cellIs" dxfId="2544" priority="117" operator="equal">
      <formula>"MODERADA 2:3"</formula>
    </cfRule>
  </conditionalFormatting>
  <conditionalFormatting sqref="M13 M17">
    <cfRule type="cellIs" dxfId="2543" priority="118" operator="equal">
      <formula>"MODERADA 1:3"</formula>
    </cfRule>
  </conditionalFormatting>
  <conditionalFormatting sqref="M13 M17">
    <cfRule type="cellIs" dxfId="2542" priority="119" operator="equal">
      <formula>"MODERADA 3:2"</formula>
    </cfRule>
  </conditionalFormatting>
  <conditionalFormatting sqref="M13 M17">
    <cfRule type="cellIs" dxfId="2541" priority="120" operator="equal">
      <formula>"MODERADA 4:1"</formula>
    </cfRule>
  </conditionalFormatting>
  <conditionalFormatting sqref="M13 M17">
    <cfRule type="cellIs" dxfId="2540" priority="121" operator="equal">
      <formula>"BAJA 2:2"</formula>
    </cfRule>
  </conditionalFormatting>
  <conditionalFormatting sqref="M13 M17">
    <cfRule type="cellIs" dxfId="2539" priority="122" operator="equal">
      <formula>"BAJA 1:2"</formula>
    </cfRule>
  </conditionalFormatting>
  <conditionalFormatting sqref="M13 M17">
    <cfRule type="cellIs" dxfId="2538" priority="123" operator="equal">
      <formula>"BAJA 3:1"</formula>
    </cfRule>
  </conditionalFormatting>
  <conditionalFormatting sqref="M13 M17">
    <cfRule type="cellIs" dxfId="2537" priority="124" operator="equal">
      <formula>"BAJA 2:1"</formula>
    </cfRule>
  </conditionalFormatting>
  <conditionalFormatting sqref="M13 M17">
    <cfRule type="cellIs" dxfId="2536" priority="125" operator="equal">
      <formula>"BAJA 1:1"</formula>
    </cfRule>
  </conditionalFormatting>
  <conditionalFormatting sqref="M20">
    <cfRule type="cellIs" dxfId="2535" priority="126" operator="equal">
      <formula>"EXTREMA 5:5"</formula>
    </cfRule>
  </conditionalFormatting>
  <conditionalFormatting sqref="M20">
    <cfRule type="cellIs" dxfId="2534" priority="127" operator="equal">
      <formula>"EXTREMA 4:5"</formula>
    </cfRule>
  </conditionalFormatting>
  <conditionalFormatting sqref="M20">
    <cfRule type="cellIs" dxfId="2533" priority="128" operator="equal">
      <formula>"EXTREMA 3:5"</formula>
    </cfRule>
  </conditionalFormatting>
  <conditionalFormatting sqref="M20">
    <cfRule type="cellIs" dxfId="2532" priority="129" operator="equal">
      <formula>"EXTREMA 2:5"</formula>
    </cfRule>
  </conditionalFormatting>
  <conditionalFormatting sqref="M20">
    <cfRule type="cellIs" dxfId="2531" priority="130" operator="equal">
      <formula>"EXTREMA 5:4"</formula>
    </cfRule>
  </conditionalFormatting>
  <conditionalFormatting sqref="M20">
    <cfRule type="cellIs" dxfId="2530" priority="131" operator="equal">
      <formula>"EXTREMA 4:4"</formula>
    </cfRule>
  </conditionalFormatting>
  <conditionalFormatting sqref="M20">
    <cfRule type="cellIs" dxfId="2529" priority="132" operator="equal">
      <formula>"EXTREMA 3:4"</formula>
    </cfRule>
  </conditionalFormatting>
  <conditionalFormatting sqref="M20">
    <cfRule type="cellIs" dxfId="2528" priority="133" operator="equal">
      <formula>"EXTREMA 5:3"</formula>
    </cfRule>
  </conditionalFormatting>
  <conditionalFormatting sqref="M20">
    <cfRule type="cellIs" dxfId="2527" priority="134" operator="equal">
      <formula>"ALTA 1:5"</formula>
    </cfRule>
  </conditionalFormatting>
  <conditionalFormatting sqref="M20">
    <cfRule type="cellIs" dxfId="2526" priority="135" operator="equal">
      <formula>"ALTA 2:4"</formula>
    </cfRule>
  </conditionalFormatting>
  <conditionalFormatting sqref="M20">
    <cfRule type="cellIs" dxfId="2525" priority="136" operator="equal">
      <formula>"ALTA 1:4"</formula>
    </cfRule>
  </conditionalFormatting>
  <conditionalFormatting sqref="M20">
    <cfRule type="cellIs" dxfId="2524" priority="137" operator="equal">
      <formula>"ALTA 4:3"</formula>
    </cfRule>
  </conditionalFormatting>
  <conditionalFormatting sqref="M20">
    <cfRule type="cellIs" dxfId="2523" priority="138" operator="equal">
      <formula>"ALTA 3:3"</formula>
    </cfRule>
  </conditionalFormatting>
  <conditionalFormatting sqref="M20">
    <cfRule type="cellIs" dxfId="2522" priority="139" operator="equal">
      <formula>"ALTA 5:2"</formula>
    </cfRule>
  </conditionalFormatting>
  <conditionalFormatting sqref="M20">
    <cfRule type="cellIs" dxfId="2521" priority="140" operator="equal">
      <formula>"ALTA 4:2"</formula>
    </cfRule>
  </conditionalFormatting>
  <conditionalFormatting sqref="M20">
    <cfRule type="cellIs" dxfId="2520" priority="141" operator="equal">
      <formula>"ALTA 5:1"</formula>
    </cfRule>
  </conditionalFormatting>
  <conditionalFormatting sqref="M20">
    <cfRule type="cellIs" dxfId="2519" priority="142" operator="equal">
      <formula>"MODERADA 2:3"</formula>
    </cfRule>
  </conditionalFormatting>
  <conditionalFormatting sqref="M20">
    <cfRule type="cellIs" dxfId="2518" priority="143" operator="equal">
      <formula>"MODERADA 1:3"</formula>
    </cfRule>
  </conditionalFormatting>
  <conditionalFormatting sqref="M20">
    <cfRule type="cellIs" dxfId="2517" priority="144" operator="equal">
      <formula>"MODERADA 3:2"</formula>
    </cfRule>
  </conditionalFormatting>
  <conditionalFormatting sqref="M20">
    <cfRule type="cellIs" dxfId="2516" priority="145" operator="equal">
      <formula>"MODERADA 4:1"</formula>
    </cfRule>
  </conditionalFormatting>
  <conditionalFormatting sqref="M20">
    <cfRule type="cellIs" dxfId="2515" priority="146" operator="equal">
      <formula>"BAJA 2:2"</formula>
    </cfRule>
  </conditionalFormatting>
  <conditionalFormatting sqref="M20">
    <cfRule type="cellIs" dxfId="2514" priority="147" operator="equal">
      <formula>"BAJA 1:2"</formula>
    </cfRule>
  </conditionalFormatting>
  <conditionalFormatting sqref="M20">
    <cfRule type="cellIs" dxfId="2513" priority="148" operator="equal">
      <formula>"BAJA 3:1"</formula>
    </cfRule>
  </conditionalFormatting>
  <conditionalFormatting sqref="M20">
    <cfRule type="cellIs" dxfId="2512" priority="149" operator="equal">
      <formula>"BAJA 2:1"</formula>
    </cfRule>
  </conditionalFormatting>
  <conditionalFormatting sqref="M20">
    <cfRule type="cellIs" dxfId="2511" priority="150" operator="equal">
      <formula>"BAJA 1:1"</formula>
    </cfRule>
  </conditionalFormatting>
  <conditionalFormatting sqref="AV8 AV13 AV17 AV20">
    <cfRule type="cellIs" dxfId="2510" priority="151" operator="equal">
      <formula>"RARA VEZ"</formula>
    </cfRule>
  </conditionalFormatting>
  <conditionalFormatting sqref="AV8 AV13 AV17 AV20">
    <cfRule type="cellIs" dxfId="2509" priority="152" operator="equal">
      <formula>"IMPROBABLE"</formula>
    </cfRule>
  </conditionalFormatting>
  <conditionalFormatting sqref="AV8 AV13 AV17 AV20">
    <cfRule type="cellIs" dxfId="2508" priority="153" operator="equal">
      <formula>"POSIBLE"</formula>
    </cfRule>
  </conditionalFormatting>
  <conditionalFormatting sqref="AV8 AV13 AV17 AV20">
    <cfRule type="cellIs" dxfId="2507" priority="154" operator="equal">
      <formula>"PROBABLE"</formula>
    </cfRule>
  </conditionalFormatting>
  <conditionalFormatting sqref="AV8 AV13 AV17 AV20">
    <cfRule type="cellIs" dxfId="2506" priority="155" operator="equal">
      <formula>"CASI SEGURO"</formula>
    </cfRule>
  </conditionalFormatting>
  <conditionalFormatting sqref="AY8 AY13 AY17 AY20">
    <cfRule type="containsText" dxfId="2505" priority="156" stopIfTrue="1" operator="containsText" text="ALTA">
      <formula>NOT(ISERROR(SEARCH(("ALTA"),(AY8))))</formula>
    </cfRule>
  </conditionalFormatting>
  <conditionalFormatting sqref="AY8 AY13 AY17 AY20">
    <cfRule type="containsText" dxfId="2504" priority="157" stopIfTrue="1" operator="containsText" text="MEDIA">
      <formula>NOT(ISERROR(SEARCH(("MEDIA"),(AY8))))</formula>
    </cfRule>
  </conditionalFormatting>
  <conditionalFormatting sqref="AY8 AY13 AY17 AY20">
    <cfRule type="containsText" dxfId="2503" priority="158" stopIfTrue="1" operator="containsText" text="BAJA">
      <formula>NOT(ISERROR(SEARCH(("BAJA"),(AY8))))</formula>
    </cfRule>
  </conditionalFormatting>
  <conditionalFormatting sqref="AY8 AY13 AY17 AY20">
    <cfRule type="containsText" dxfId="2502" priority="159" stopIfTrue="1" operator="containsText" text="ALTO">
      <formula>NOT(ISERROR(SEARCH(("ALTO"),(AY8))))</formula>
    </cfRule>
  </conditionalFormatting>
  <conditionalFormatting sqref="AY8 AY13 AY17 AY20">
    <cfRule type="containsText" dxfId="2501" priority="160" stopIfTrue="1" operator="containsText" text="ALTO">
      <formula>NOT(ISERROR(SEARCH(("ALTO"),(AY8))))</formula>
    </cfRule>
  </conditionalFormatting>
  <conditionalFormatting sqref="AY8 AY13 AY17 AY20">
    <cfRule type="containsText" dxfId="2500" priority="161" stopIfTrue="1" operator="containsText" text="MEDIO">
      <formula>NOT(ISERROR(SEARCH(("MEDIO"),(AY8))))</formula>
    </cfRule>
  </conditionalFormatting>
  <conditionalFormatting sqref="AY8 AY13 AY17 AY20">
    <cfRule type="containsText" dxfId="2499" priority="162" stopIfTrue="1" operator="containsText" text="MEDIO">
      <formula>NOT(ISERROR(SEARCH(("MEDIO"),(AY8))))</formula>
    </cfRule>
  </conditionalFormatting>
  <conditionalFormatting sqref="AY8 AY13 AY17 AY20">
    <cfRule type="containsText" dxfId="2498" priority="163" stopIfTrue="1" operator="containsText" text="BAJO">
      <formula>NOT(ISERROR(SEARCH(("BAJO"),(AY8))))</formula>
    </cfRule>
  </conditionalFormatting>
  <conditionalFormatting sqref="AY8 AY13 AY17 AY20">
    <cfRule type="cellIs" dxfId="2497" priority="164" operator="equal">
      <formula>"INSIGNIFICANTE"</formula>
    </cfRule>
  </conditionalFormatting>
  <conditionalFormatting sqref="AY8 AY13 AY17 AY20">
    <cfRule type="cellIs" dxfId="2496" priority="165" operator="equal">
      <formula>"MENOR"</formula>
    </cfRule>
  </conditionalFormatting>
  <conditionalFormatting sqref="AY8 AY13 AY17 AY20">
    <cfRule type="cellIs" dxfId="2495" priority="166" operator="equal">
      <formula>"MODERADO"</formula>
    </cfRule>
  </conditionalFormatting>
  <conditionalFormatting sqref="AY8 AY13 AY17 AY20">
    <cfRule type="cellIs" dxfId="2494" priority="167" operator="equal">
      <formula>"MAYOR"</formula>
    </cfRule>
  </conditionalFormatting>
  <conditionalFormatting sqref="AY8 AY13 AY17 AY20">
    <cfRule type="cellIs" dxfId="2493" priority="168" operator="equal">
      <formula>"CATASTRÓFICO"</formula>
    </cfRule>
  </conditionalFormatting>
  <conditionalFormatting sqref="BA8 BA17 BA20 BA13">
    <cfRule type="cellIs" dxfId="2492" priority="169" operator="equal">
      <formula>"EXTREMA 5:5"</formula>
    </cfRule>
  </conditionalFormatting>
  <conditionalFormatting sqref="BA8 BA17 BA20 BA13">
    <cfRule type="cellIs" dxfId="2491" priority="170" operator="equal">
      <formula>"EXTREMA 4:5"</formula>
    </cfRule>
  </conditionalFormatting>
  <conditionalFormatting sqref="BA8 BA17 BA20 BA13">
    <cfRule type="cellIs" dxfId="2490" priority="171" operator="equal">
      <formula>"EXTREMA 3:5"</formula>
    </cfRule>
  </conditionalFormatting>
  <conditionalFormatting sqref="BA8 BA17 BA20 BA13">
    <cfRule type="cellIs" dxfId="2489" priority="172" operator="equal">
      <formula>"EXTREMA 2:5"</formula>
    </cfRule>
  </conditionalFormatting>
  <conditionalFormatting sqref="BA8 BA17 BA20 BA13">
    <cfRule type="cellIs" dxfId="2488" priority="173" operator="equal">
      <formula>"EXTREMA 5:4"</formula>
    </cfRule>
  </conditionalFormatting>
  <conditionalFormatting sqref="BA8 BA17 BA20 BA13">
    <cfRule type="cellIs" dxfId="2487" priority="174" operator="equal">
      <formula>"EXTREMA 4:4"</formula>
    </cfRule>
  </conditionalFormatting>
  <conditionalFormatting sqref="BA8 BA17 BA20 BA13">
    <cfRule type="cellIs" dxfId="2486" priority="175" operator="equal">
      <formula>"EXTREMA 3:4"</formula>
    </cfRule>
  </conditionalFormatting>
  <conditionalFormatting sqref="BA8 BA17 BA20 BA13">
    <cfRule type="cellIs" dxfId="2485" priority="176" operator="equal">
      <formula>"EXTREMA 5:3"</formula>
    </cfRule>
  </conditionalFormatting>
  <conditionalFormatting sqref="BA8 BA17 BA20 BA13">
    <cfRule type="cellIs" dxfId="2484" priority="177" operator="equal">
      <formula>"ALTA 1:5"</formula>
    </cfRule>
  </conditionalFormatting>
  <conditionalFormatting sqref="BA8 BA17 BA20 BA13">
    <cfRule type="cellIs" dxfId="2483" priority="178" operator="equal">
      <formula>"ALTA 2:4"</formula>
    </cfRule>
  </conditionalFormatting>
  <conditionalFormatting sqref="BA8 BA17 BA20 BA13">
    <cfRule type="cellIs" dxfId="2482" priority="179" operator="equal">
      <formula>"ALTA 1:4"</formula>
    </cfRule>
  </conditionalFormatting>
  <conditionalFormatting sqref="BA8 BA17 BA20 BA13">
    <cfRule type="cellIs" dxfId="2481" priority="180" operator="equal">
      <formula>"ALTA 4:3"</formula>
    </cfRule>
  </conditionalFormatting>
  <conditionalFormatting sqref="BA8 BA17 BA20 BA13">
    <cfRule type="cellIs" dxfId="2480" priority="181" operator="equal">
      <formula>"ALTA 3:3"</formula>
    </cfRule>
  </conditionalFormatting>
  <conditionalFormatting sqref="BA8 BA17 BA20 BA13">
    <cfRule type="cellIs" dxfId="2479" priority="182" operator="equal">
      <formula>"ALTA 5:2"</formula>
    </cfRule>
  </conditionalFormatting>
  <conditionalFormatting sqref="BA8 BA17 BA20 BA13">
    <cfRule type="cellIs" dxfId="2478" priority="183" operator="equal">
      <formula>"ALTA 4:2"</formula>
    </cfRule>
  </conditionalFormatting>
  <conditionalFormatting sqref="BA8 BA17 BA20 BA13">
    <cfRule type="cellIs" dxfId="2477" priority="184" operator="equal">
      <formula>"ALTA 5:1"</formula>
    </cfRule>
  </conditionalFormatting>
  <conditionalFormatting sqref="BA8 BA17 BA20 BA13">
    <cfRule type="cellIs" dxfId="2476" priority="185" operator="equal">
      <formula>"MODERADA 2:3"</formula>
    </cfRule>
  </conditionalFormatting>
  <conditionalFormatting sqref="BA8 BA17 BA20 BA13">
    <cfRule type="cellIs" dxfId="2475" priority="186" operator="equal">
      <formula>"MODERADA 1:3"</formula>
    </cfRule>
  </conditionalFormatting>
  <conditionalFormatting sqref="BA8 BA17 BA20 BA13">
    <cfRule type="cellIs" dxfId="2474" priority="187" operator="equal">
      <formula>"MODERADA 3:2"</formula>
    </cfRule>
  </conditionalFormatting>
  <conditionalFormatting sqref="BA8 BA17 BA20 BA13">
    <cfRule type="cellIs" dxfId="2473" priority="188" operator="equal">
      <formula>"MODERADA 4:1"</formula>
    </cfRule>
  </conditionalFormatting>
  <conditionalFormatting sqref="BA8 BA17 BA20 BA13">
    <cfRule type="cellIs" dxfId="2472" priority="189" operator="equal">
      <formula>"BAJA 2:2"</formula>
    </cfRule>
  </conditionalFormatting>
  <conditionalFormatting sqref="BA8 BA17 BA20 BA13">
    <cfRule type="cellIs" dxfId="2471" priority="190" operator="equal">
      <formula>"BAJA 1:2"</formula>
    </cfRule>
  </conditionalFormatting>
  <conditionalFormatting sqref="BA8 BA17 BA20 BA13">
    <cfRule type="cellIs" dxfId="2470" priority="191" operator="equal">
      <formula>"BAJA 3:1"</formula>
    </cfRule>
  </conditionalFormatting>
  <conditionalFormatting sqref="BA8 BA17 BA20 BA13">
    <cfRule type="cellIs" dxfId="2469" priority="192" operator="equal">
      <formula>"BAJA 2:1"</formula>
    </cfRule>
  </conditionalFormatting>
  <conditionalFormatting sqref="BA8 BA17 BA20 BA13">
    <cfRule type="cellIs" dxfId="2468" priority="193" operator="equal">
      <formula>"BAJA 1:1"</formula>
    </cfRule>
  </conditionalFormatting>
  <conditionalFormatting sqref="AZ8 AZ13 AZ17 AZ20">
    <cfRule type="containsText" dxfId="2467" priority="194" stopIfTrue="1" operator="containsText" text="ALTA">
      <formula>NOT(ISERROR(SEARCH(("ALTA"),(AZ8))))</formula>
    </cfRule>
  </conditionalFormatting>
  <conditionalFormatting sqref="AZ8 AZ13 AZ17 AZ20">
    <cfRule type="containsText" dxfId="2466" priority="195" stopIfTrue="1" operator="containsText" text="MEDIA">
      <formula>NOT(ISERROR(SEARCH(("MEDIA"),(AZ8))))</formula>
    </cfRule>
  </conditionalFormatting>
  <conditionalFormatting sqref="AZ8 AZ13 AZ17 AZ20">
    <cfRule type="containsText" dxfId="2465" priority="196" stopIfTrue="1" operator="containsText" text="BAJA">
      <formula>NOT(ISERROR(SEARCH(("BAJA"),(AZ8))))</formula>
    </cfRule>
  </conditionalFormatting>
  <conditionalFormatting sqref="AZ8 AZ13 AZ17 AZ20">
    <cfRule type="containsText" dxfId="2464" priority="197" stopIfTrue="1" operator="containsText" text="ALTO">
      <formula>NOT(ISERROR(SEARCH(("ALTO"),(AZ8))))</formula>
    </cfRule>
  </conditionalFormatting>
  <conditionalFormatting sqref="AZ8 AZ13 AZ17 AZ20">
    <cfRule type="containsText" dxfId="2463" priority="198" stopIfTrue="1" operator="containsText" text="ALTO">
      <formula>NOT(ISERROR(SEARCH(("ALTO"),(AZ8))))</formula>
    </cfRule>
  </conditionalFormatting>
  <conditionalFormatting sqref="AZ8 AZ13 AZ17 AZ20">
    <cfRule type="containsText" dxfId="2462" priority="199" stopIfTrue="1" operator="containsText" text="MEDIO">
      <formula>NOT(ISERROR(SEARCH(("MEDIO"),(AZ8))))</formula>
    </cfRule>
  </conditionalFormatting>
  <conditionalFormatting sqref="AZ8 AZ13 AZ17 AZ20">
    <cfRule type="containsText" dxfId="2461" priority="200" stopIfTrue="1" operator="containsText" text="MEDIO">
      <formula>NOT(ISERROR(SEARCH(("MEDIO"),(AZ8))))</formula>
    </cfRule>
  </conditionalFormatting>
  <conditionalFormatting sqref="AZ8 AZ13 AZ17 AZ20">
    <cfRule type="containsText" dxfId="2460" priority="201" stopIfTrue="1" operator="containsText" text="BAJO">
      <formula>NOT(ISERROR(SEARCH(("BAJO"),(AZ8))))</formula>
    </cfRule>
  </conditionalFormatting>
  <conditionalFormatting sqref="AZ8 AZ13 AZ17 AZ20">
    <cfRule type="cellIs" dxfId="2459" priority="202" operator="equal">
      <formula>"INSIGNIFICANTE"</formula>
    </cfRule>
  </conditionalFormatting>
  <conditionalFormatting sqref="AZ8 AZ13 AZ17 AZ20">
    <cfRule type="cellIs" dxfId="2458" priority="203" operator="equal">
      <formula>"MENOR"</formula>
    </cfRule>
  </conditionalFormatting>
  <conditionalFormatting sqref="AZ8 AZ13 AZ17 AZ20">
    <cfRule type="cellIs" dxfId="2457" priority="204" operator="equal">
      <formula>"MODERADO"</formula>
    </cfRule>
  </conditionalFormatting>
  <conditionalFormatting sqref="AZ8 AZ13 AZ17 AZ20">
    <cfRule type="cellIs" dxfId="2456" priority="205" operator="equal">
      <formula>"MAYOR"</formula>
    </cfRule>
  </conditionalFormatting>
  <conditionalFormatting sqref="AZ8 AZ13 AZ17 AZ20">
    <cfRule type="cellIs" dxfId="2455" priority="206" operator="equal">
      <formula>"CATASTRÓFICO"</formula>
    </cfRule>
  </conditionalFormatting>
  <dataValidations count="13">
    <dataValidation type="list" allowBlank="1" showErrorMessage="1" sqref="AK8:AK10 AK17:AK22">
      <formula1>$AK$96:$AK$97</formula1>
    </dataValidation>
    <dataValidation type="list" allowBlank="1" showInputMessage="1" prompt="CALIFIQUE - 1 - Rara vez_x000a_2 - Improbable_x000a_3 - Posible_x000a_4 - Probable_x000a_5 - Casi Seguro_x000a_" sqref="H8 AU8 H13 AU13 H17 AU17 H20 AU20">
      <formula1>$AI$26:$AI$30</formula1>
    </dataValidation>
    <dataValidation type="list" allowBlank="1" showErrorMessage="1" sqref="AT8 AW8 AT13 AW13 AT17 AW17 AT20 AW20">
      <formula1>$AT$96:$AT$98</formula1>
    </dataValidation>
    <dataValidation type="list" allowBlank="1" showErrorMessage="1" sqref="AA8:AA10 AA17:AA22">
      <formula1>$AA$96:$AA$97</formula1>
    </dataValidation>
    <dataValidation type="list" allowBlank="1" showErrorMessage="1" sqref="AE8:AE10 AE17:AE22">
      <formula1>$AE$96:$AE$97</formula1>
    </dataValidation>
    <dataValidation type="list" allowBlank="1" showInputMessage="1" showErrorMessage="1" prompt="CALIFIQUE - 1 - Insignificante_x000a_2 - Menor_x000a_3 - Moderado_x000a_4 - Mayor_x000a_5 - Catastrófico" sqref="J8 AX8 J13 AX13 J17 AX17 J20 AX20">
      <formula1>$AI$26:$AI$30</formula1>
    </dataValidation>
    <dataValidation type="list" allowBlank="1" showErrorMessage="1" sqref="AC8:AC10 AC17:AC22">
      <formula1>$AC$96:$AC$97</formula1>
    </dataValidation>
    <dataValidation type="list" allowBlank="1" showErrorMessage="1" sqref="AM8:AM10 AM13 AM17:AM22">
      <formula1>$AM$96:$AM$98</formula1>
    </dataValidation>
    <dataValidation type="list" allowBlank="1" showInputMessage="1" showErrorMessage="1" prompt="Seleccione el tipo de riesgo de acuerdo a la lista desplegable" sqref="G8 G13 G17 G20">
      <formula1>$AH$26:$AH$35</formula1>
    </dataValidation>
    <dataValidation type="list" allowBlank="1" showErrorMessage="1" sqref="AI8:AI10 AI17:AI22">
      <formula1>$AI$96:$AI$97</formula1>
    </dataValidation>
    <dataValidation type="list" allowBlank="1" showErrorMessage="1" sqref="S8 S13 S17 S20">
      <formula1>$S$28:$S$31</formula1>
    </dataValidation>
    <dataValidation type="list" allowBlank="1" showErrorMessage="1" sqref="AQ8:AS8 AQ9:AR10 AQ13:AS13 AQ14:AR16 AQ17:AS17 AQ18:AR19 AQ20:AS20 AQ21:AR22">
      <formula1>$AQ$96:$AQ$98</formula1>
    </dataValidation>
    <dataValidation type="list" allowBlank="1" showErrorMessage="1" sqref="AG8:AG10 AG17:AG22">
      <formula1>$AG$96:$AG$98</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B1000"/>
  <sheetViews>
    <sheetView topLeftCell="T6" zoomScale="55" zoomScaleNormal="55" workbookViewId="0">
      <pane ySplit="2" topLeftCell="A8" activePane="bottomLeft" state="frozen"/>
      <selection activeCell="A6" sqref="A6:A20"/>
      <selection pane="bottomLeft" activeCell="A6" sqref="A6:A20"/>
    </sheetView>
  </sheetViews>
  <sheetFormatPr baseColWidth="10" defaultColWidth="11.21875" defaultRowHeight="15" customHeight="1"/>
  <cols>
    <col min="1" max="1" width="17" customWidth="1"/>
    <col min="2" max="2" width="37.21875" customWidth="1"/>
    <col min="3" max="3" width="22.21875" customWidth="1"/>
    <col min="4" max="4" width="46.21875" customWidth="1"/>
    <col min="5" max="5" width="30.109375" customWidth="1"/>
    <col min="6" max="6" width="39.44140625" customWidth="1"/>
    <col min="7" max="7" width="19.44140625" customWidth="1"/>
    <col min="8" max="9" width="17.44140625" customWidth="1"/>
    <col min="10" max="10" width="11.5546875" customWidth="1"/>
    <col min="11" max="12" width="15" customWidth="1"/>
    <col min="13" max="13" width="13.88671875" customWidth="1"/>
    <col min="14" max="14" width="13.6640625" customWidth="1"/>
    <col min="15" max="15" width="20" customWidth="1"/>
    <col min="16" max="16" width="18.109375" customWidth="1"/>
    <col min="17" max="17" width="20.88671875" customWidth="1"/>
    <col min="18" max="18" width="20.33203125" customWidth="1"/>
    <col min="19" max="19" width="29.44140625" customWidth="1"/>
    <col min="20" max="20" width="37.33203125" customWidth="1"/>
    <col min="21" max="21" width="24.88671875" customWidth="1"/>
    <col min="22" max="22" width="20.21875" customWidth="1"/>
    <col min="23" max="23" width="29.6640625" customWidth="1"/>
    <col min="24" max="24" width="47.6640625" customWidth="1"/>
    <col min="25" max="25" width="31.77734375" customWidth="1"/>
    <col min="26" max="26" width="19.33203125" customWidth="1"/>
    <col min="27" max="27" width="21.6640625" customWidth="1"/>
    <col min="28" max="28" width="4.5546875" customWidth="1"/>
    <col min="29" max="29" width="24.33203125" customWidth="1"/>
    <col min="30" max="30" width="4.6640625" customWidth="1"/>
    <col min="31" max="31" width="27.6640625" customWidth="1"/>
    <col min="32" max="32" width="5.5546875" customWidth="1"/>
    <col min="33" max="33" width="25.5546875" customWidth="1"/>
    <col min="34" max="34" width="5.77734375" customWidth="1"/>
    <col min="35" max="35" width="19.88671875" customWidth="1"/>
    <col min="36" max="36" width="5.109375" customWidth="1"/>
    <col min="37" max="37" width="22.88671875" customWidth="1"/>
    <col min="38" max="38" width="3.77734375" customWidth="1"/>
    <col min="39" max="39" width="20.6640625" customWidth="1"/>
    <col min="40" max="40" width="4.88671875" customWidth="1"/>
    <col min="41" max="41" width="8.44140625" customWidth="1"/>
    <col min="42" max="42" width="11.5546875" customWidth="1"/>
    <col min="43" max="43" width="12.77734375" customWidth="1"/>
    <col min="44" max="44" width="11.5546875" customWidth="1"/>
    <col min="45" max="45" width="15.44140625" customWidth="1"/>
    <col min="46" max="46" width="12.6640625" customWidth="1"/>
    <col min="47" max="47" width="11.5546875" customWidth="1"/>
    <col min="48" max="48" width="13.21875" customWidth="1"/>
    <col min="49" max="49" width="18.77734375" customWidth="1"/>
    <col min="50" max="50" width="11.5546875" customWidth="1"/>
    <col min="51" max="52" width="15" customWidth="1"/>
    <col min="53" max="53" width="12.5546875" customWidth="1"/>
    <col min="54" max="58" width="11.5546875" customWidth="1"/>
    <col min="59" max="59" width="22.21875" customWidth="1"/>
    <col min="60" max="62" width="11.5546875" customWidth="1"/>
    <col min="63" max="63" width="19.6640625" customWidth="1"/>
    <col min="64" max="64" width="16.109375" customWidth="1"/>
    <col min="65" max="65" width="11.5546875" customWidth="1"/>
    <col min="66" max="66" width="21.77734375" customWidth="1"/>
    <col min="67" max="67" width="16.33203125" customWidth="1"/>
    <col min="68" max="68" width="16.88671875" customWidth="1"/>
    <col min="69" max="69" width="17" customWidth="1"/>
    <col min="70" max="70" width="34.6640625" customWidth="1"/>
    <col min="71" max="71" width="29.33203125" customWidth="1"/>
    <col min="72" max="72" width="22.109375" customWidth="1"/>
    <col min="73" max="73" width="32.21875" customWidth="1"/>
    <col min="74" max="74" width="20" customWidth="1"/>
    <col min="75" max="75" width="31" customWidth="1"/>
    <col min="76" max="76" width="31" style="439" customWidth="1"/>
    <col min="77" max="80" width="11.5546875" customWidth="1"/>
  </cols>
  <sheetData>
    <row r="1" spans="1:80" ht="18">
      <c r="A1" s="532"/>
      <c r="B1" s="521" t="s">
        <v>0</v>
      </c>
      <c r="C1" s="505"/>
      <c r="D1" s="505"/>
      <c r="E1" s="505"/>
      <c r="F1" s="505"/>
      <c r="G1" s="505"/>
      <c r="H1" s="506"/>
      <c r="I1" s="39"/>
      <c r="J1" s="39"/>
      <c r="K1" s="39"/>
      <c r="L1" s="3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3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row>
    <row r="2" spans="1:80" ht="18">
      <c r="A2" s="512"/>
      <c r="B2" s="631" t="s">
        <v>189</v>
      </c>
      <c r="C2" s="505"/>
      <c r="D2" s="505"/>
      <c r="E2" s="505"/>
      <c r="F2" s="505"/>
      <c r="G2" s="505"/>
      <c r="H2" s="506"/>
      <c r="I2" s="39"/>
      <c r="J2" s="39"/>
      <c r="K2" s="39"/>
      <c r="L2" s="3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3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row>
    <row r="3" spans="1:80" ht="18">
      <c r="A3" s="513"/>
      <c r="B3" s="521" t="s">
        <v>2</v>
      </c>
      <c r="C3" s="505"/>
      <c r="D3" s="505"/>
      <c r="E3" s="505"/>
      <c r="F3" s="505"/>
      <c r="G3" s="505"/>
      <c r="H3" s="506"/>
      <c r="I3" s="39"/>
      <c r="J3" s="39"/>
      <c r="K3" s="39"/>
      <c r="L3" s="3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3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row>
    <row r="4" spans="1:80" ht="18">
      <c r="A4" s="9"/>
      <c r="B4" s="9"/>
      <c r="C4" s="9"/>
      <c r="D4" s="9"/>
      <c r="E4" s="40"/>
      <c r="F4" s="40"/>
      <c r="G4" s="2"/>
      <c r="H4" s="39"/>
      <c r="I4" s="39"/>
      <c r="J4" s="39"/>
      <c r="K4" s="39"/>
      <c r="L4" s="3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3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row>
    <row r="5" spans="1:80">
      <c r="A5" s="579" t="s">
        <v>190</v>
      </c>
      <c r="B5" s="579" t="s">
        <v>191</v>
      </c>
      <c r="C5" s="579" t="s">
        <v>192</v>
      </c>
      <c r="D5" s="581" t="s">
        <v>193</v>
      </c>
      <c r="E5" s="505"/>
      <c r="F5" s="505"/>
      <c r="G5" s="505"/>
      <c r="H5" s="505"/>
      <c r="I5" s="505"/>
      <c r="J5" s="505"/>
      <c r="K5" s="505"/>
      <c r="L5" s="505"/>
      <c r="M5" s="506"/>
      <c r="N5" s="14"/>
      <c r="O5" s="14"/>
      <c r="P5" s="14"/>
      <c r="Q5" s="14"/>
      <c r="R5" s="14"/>
      <c r="S5" s="580" t="s">
        <v>194</v>
      </c>
      <c r="T5" s="523" t="s">
        <v>195</v>
      </c>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6"/>
      <c r="AT5" s="592" t="s">
        <v>196</v>
      </c>
      <c r="AU5" s="525"/>
      <c r="AV5" s="525"/>
      <c r="AW5" s="525"/>
      <c r="AX5" s="525"/>
      <c r="AY5" s="525"/>
      <c r="AZ5" s="525"/>
      <c r="BA5" s="518"/>
      <c r="BB5" s="14"/>
      <c r="BC5" s="14"/>
      <c r="BD5" s="14"/>
      <c r="BE5" s="14"/>
      <c r="BF5" s="14"/>
      <c r="BG5" s="586" t="s">
        <v>197</v>
      </c>
      <c r="BH5" s="525"/>
      <c r="BI5" s="525"/>
      <c r="BJ5" s="525"/>
      <c r="BK5" s="518"/>
      <c r="BL5" s="587" t="s">
        <v>198</v>
      </c>
      <c r="BM5" s="525"/>
      <c r="BN5" s="525"/>
      <c r="BO5" s="525"/>
      <c r="BP5" s="525"/>
      <c r="BQ5" s="518"/>
      <c r="BR5" s="585" t="s">
        <v>199</v>
      </c>
      <c r="BS5" s="525"/>
      <c r="BT5" s="518"/>
      <c r="BU5" s="593" t="s">
        <v>200</v>
      </c>
      <c r="BV5" s="594"/>
      <c r="BW5" s="594"/>
      <c r="BX5" s="595"/>
      <c r="BY5" s="585" t="s">
        <v>201</v>
      </c>
      <c r="BZ5" s="525"/>
      <c r="CA5" s="518"/>
      <c r="CB5" s="41"/>
    </row>
    <row r="6" spans="1:80">
      <c r="A6" s="512"/>
      <c r="B6" s="512"/>
      <c r="C6" s="512"/>
      <c r="D6" s="580" t="s">
        <v>202</v>
      </c>
      <c r="E6" s="580" t="s">
        <v>203</v>
      </c>
      <c r="F6" s="580" t="s">
        <v>204</v>
      </c>
      <c r="G6" s="583" t="s">
        <v>205</v>
      </c>
      <c r="H6" s="564" t="s">
        <v>206</v>
      </c>
      <c r="I6" s="518"/>
      <c r="J6" s="564" t="s">
        <v>207</v>
      </c>
      <c r="K6" s="518"/>
      <c r="L6" s="42"/>
      <c r="M6" s="580" t="s">
        <v>208</v>
      </c>
      <c r="N6" s="14"/>
      <c r="O6" s="14"/>
      <c r="P6" s="14"/>
      <c r="Q6" s="14"/>
      <c r="R6" s="14"/>
      <c r="S6" s="512"/>
      <c r="T6" s="538" t="s">
        <v>209</v>
      </c>
      <c r="U6" s="505"/>
      <c r="V6" s="505"/>
      <c r="W6" s="505"/>
      <c r="X6" s="505"/>
      <c r="Y6" s="505"/>
      <c r="Z6" s="506"/>
      <c r="AA6" s="582" t="s">
        <v>210</v>
      </c>
      <c r="AB6" s="505"/>
      <c r="AC6" s="505"/>
      <c r="AD6" s="505"/>
      <c r="AE6" s="505"/>
      <c r="AF6" s="505"/>
      <c r="AG6" s="505"/>
      <c r="AH6" s="505"/>
      <c r="AI6" s="505"/>
      <c r="AJ6" s="505"/>
      <c r="AK6" s="505"/>
      <c r="AL6" s="505"/>
      <c r="AM6" s="505"/>
      <c r="AN6" s="505"/>
      <c r="AO6" s="505"/>
      <c r="AP6" s="506"/>
      <c r="AQ6" s="584" t="s">
        <v>211</v>
      </c>
      <c r="AR6" s="584" t="s">
        <v>212</v>
      </c>
      <c r="AS6" s="584" t="s">
        <v>213</v>
      </c>
      <c r="AT6" s="520"/>
      <c r="AU6" s="526"/>
      <c r="AV6" s="526"/>
      <c r="AW6" s="526"/>
      <c r="AX6" s="526"/>
      <c r="AY6" s="526"/>
      <c r="AZ6" s="526"/>
      <c r="BA6" s="516"/>
      <c r="BB6" s="14"/>
      <c r="BC6" s="14"/>
      <c r="BD6" s="14"/>
      <c r="BE6" s="14"/>
      <c r="BF6" s="14"/>
      <c r="BG6" s="520"/>
      <c r="BH6" s="526"/>
      <c r="BI6" s="526"/>
      <c r="BJ6" s="526"/>
      <c r="BK6" s="516"/>
      <c r="BL6" s="520"/>
      <c r="BM6" s="526"/>
      <c r="BN6" s="526"/>
      <c r="BO6" s="526"/>
      <c r="BP6" s="526"/>
      <c r="BQ6" s="516"/>
      <c r="BR6" s="520"/>
      <c r="BS6" s="526"/>
      <c r="BT6" s="516"/>
      <c r="BU6" s="596"/>
      <c r="BV6" s="597"/>
      <c r="BW6" s="597"/>
      <c r="BX6" s="598"/>
      <c r="BY6" s="520"/>
      <c r="BZ6" s="526"/>
      <c r="CA6" s="516"/>
      <c r="CB6" s="41"/>
    </row>
    <row r="7" spans="1:80" ht="99.75">
      <c r="A7" s="513"/>
      <c r="B7" s="513"/>
      <c r="C7" s="513"/>
      <c r="D7" s="513"/>
      <c r="E7" s="513"/>
      <c r="F7" s="513"/>
      <c r="G7" s="513"/>
      <c r="H7" s="520"/>
      <c r="I7" s="516"/>
      <c r="J7" s="520"/>
      <c r="K7" s="516"/>
      <c r="L7" s="42"/>
      <c r="M7" s="513"/>
      <c r="N7" s="14" t="s">
        <v>214</v>
      </c>
      <c r="O7" s="14" t="s">
        <v>215</v>
      </c>
      <c r="P7" s="14" t="s">
        <v>216</v>
      </c>
      <c r="Q7" s="14" t="s">
        <v>217</v>
      </c>
      <c r="R7" s="14" t="s">
        <v>218</v>
      </c>
      <c r="S7" s="513"/>
      <c r="T7" s="16" t="s">
        <v>219</v>
      </c>
      <c r="U7" s="16" t="s">
        <v>220</v>
      </c>
      <c r="V7" s="16" t="s">
        <v>221</v>
      </c>
      <c r="W7" s="16" t="s">
        <v>222</v>
      </c>
      <c r="X7" s="16" t="s">
        <v>223</v>
      </c>
      <c r="Y7" s="16" t="s">
        <v>224</v>
      </c>
      <c r="Z7" s="16" t="s">
        <v>225</v>
      </c>
      <c r="AA7" s="43" t="s">
        <v>226</v>
      </c>
      <c r="AB7" s="44" t="s">
        <v>227</v>
      </c>
      <c r="AC7" s="43" t="s">
        <v>902</v>
      </c>
      <c r="AD7" s="44" t="s">
        <v>227</v>
      </c>
      <c r="AE7" s="43" t="s">
        <v>903</v>
      </c>
      <c r="AF7" s="44" t="s">
        <v>227</v>
      </c>
      <c r="AG7" s="43" t="s">
        <v>904</v>
      </c>
      <c r="AH7" s="44" t="s">
        <v>227</v>
      </c>
      <c r="AI7" s="43" t="s">
        <v>905</v>
      </c>
      <c r="AJ7" s="44" t="s">
        <v>227</v>
      </c>
      <c r="AK7" s="43" t="s">
        <v>232</v>
      </c>
      <c r="AL7" s="44" t="s">
        <v>227</v>
      </c>
      <c r="AM7" s="44" t="s">
        <v>233</v>
      </c>
      <c r="AN7" s="44" t="s">
        <v>227</v>
      </c>
      <c r="AO7" s="45" t="s">
        <v>234</v>
      </c>
      <c r="AP7" s="43" t="s">
        <v>235</v>
      </c>
      <c r="AQ7" s="513"/>
      <c r="AR7" s="513"/>
      <c r="AS7" s="513"/>
      <c r="AT7" s="46" t="s">
        <v>236</v>
      </c>
      <c r="AU7" s="602" t="s">
        <v>206</v>
      </c>
      <c r="AV7" s="506"/>
      <c r="AW7" s="46" t="s">
        <v>237</v>
      </c>
      <c r="AX7" s="602" t="s">
        <v>207</v>
      </c>
      <c r="AY7" s="506"/>
      <c r="AZ7" s="42"/>
      <c r="BA7" s="46" t="s">
        <v>238</v>
      </c>
      <c r="BB7" s="14" t="s">
        <v>214</v>
      </c>
      <c r="BC7" s="14" t="s">
        <v>215</v>
      </c>
      <c r="BD7" s="14" t="s">
        <v>216</v>
      </c>
      <c r="BE7" s="14" t="s">
        <v>217</v>
      </c>
      <c r="BF7" s="14" t="s">
        <v>218</v>
      </c>
      <c r="BG7" s="47" t="s">
        <v>239</v>
      </c>
      <c r="BH7" s="47" t="s">
        <v>240</v>
      </c>
      <c r="BI7" s="47" t="s">
        <v>241</v>
      </c>
      <c r="BJ7" s="47" t="s">
        <v>242</v>
      </c>
      <c r="BK7" s="47" t="s">
        <v>243</v>
      </c>
      <c r="BL7" s="48" t="s">
        <v>244</v>
      </c>
      <c r="BM7" s="48" t="s">
        <v>245</v>
      </c>
      <c r="BN7" s="48" t="s">
        <v>240</v>
      </c>
      <c r="BO7" s="48" t="s">
        <v>246</v>
      </c>
      <c r="BP7" s="48" t="s">
        <v>247</v>
      </c>
      <c r="BQ7" s="48" t="s">
        <v>248</v>
      </c>
      <c r="BR7" s="49" t="s">
        <v>249</v>
      </c>
      <c r="BS7" s="49" t="s">
        <v>250</v>
      </c>
      <c r="BT7" s="49" t="s">
        <v>251</v>
      </c>
      <c r="BU7" s="50" t="s">
        <v>249</v>
      </c>
      <c r="BV7" s="50" t="s">
        <v>250</v>
      </c>
      <c r="BW7" s="50" t="s">
        <v>251</v>
      </c>
      <c r="BX7" s="440" t="s">
        <v>1697</v>
      </c>
      <c r="BY7" s="49" t="s">
        <v>249</v>
      </c>
      <c r="BZ7" s="49" t="s">
        <v>250</v>
      </c>
      <c r="CA7" s="49" t="s">
        <v>251</v>
      </c>
      <c r="CB7" s="41"/>
    </row>
    <row r="8" spans="1:80" ht="150">
      <c r="A8" s="532" t="s">
        <v>1328</v>
      </c>
      <c r="B8" s="545" t="s">
        <v>1329</v>
      </c>
      <c r="C8" s="545" t="s">
        <v>1330</v>
      </c>
      <c r="D8" s="545" t="s">
        <v>1331</v>
      </c>
      <c r="E8" s="545" t="s">
        <v>1332</v>
      </c>
      <c r="F8" s="545" t="s">
        <v>1333</v>
      </c>
      <c r="G8" s="532" t="s">
        <v>40</v>
      </c>
      <c r="H8" s="541">
        <v>4</v>
      </c>
      <c r="I8" s="665" t="str">
        <f>IF(H8=5,"CASI SEGURO",IF(H8=4,"PROBABLE",IF(H8=3,"POSIBLE",IF(H8=2,"IMPROBABLE","RARA VEZ"))))</f>
        <v>PROBABLE</v>
      </c>
      <c r="J8" s="541">
        <v>3</v>
      </c>
      <c r="K8" s="665" t="str">
        <f>IF(J8=1,"INSIGNIFICANTE",IF(J8=2,"MENOR",IF(J8=3,"MODERADO",IF(J8=4,"MAYOR","CATASTRÓFICO"))))</f>
        <v>MODERADO</v>
      </c>
      <c r="L8" s="665">
        <f>IF(J8=2,H8+20,IF(J8=3,H8+30,IF(J8=4,H8+40,IF(J8=5,H8+50,H8+10))))</f>
        <v>34</v>
      </c>
      <c r="M8" s="669" t="str">
        <f>IF(J8=1,$N$8,IF(J8=2,$O$8,IF(J8=3,$P$8,IF(J8=4,$Q$8,$R$8))))</f>
        <v>ALTA 4:3</v>
      </c>
      <c r="N8" s="661" t="str">
        <f>IF($L8=11,"BAJA 1:1",IF($L8=12,"BAJA 2:1",IF($L8=13,"BAJA 3:1",IF($L8=14,"MODERADA 4:1","ALTA 5:1"))))</f>
        <v>ALTA 5:1</v>
      </c>
      <c r="O8" s="662" t="str">
        <f>IF($L8=21,"BAJA 1:2",IF($L8=22,"BAJA 2:2",IF($L8=23,"MODERADA 3:2",IF($L8=24,"ALTA 4:2","ALTA 5:2"))))</f>
        <v>ALTA 5:2</v>
      </c>
      <c r="P8" s="662" t="str">
        <f>IF($L8=31,"MODERADA 1:3",IF($L8=32,"MODERADA 2:3",IF($L8=33,"ALTA 3:3",IF($L8=34,"ALTA 4:3","EXTREMA 5:3"))))</f>
        <v>ALTA 4:3</v>
      </c>
      <c r="Q8" s="662" t="str">
        <f>IF($L8=41,"ALTA 1:4",IF($L8=42,"ALTA 2:4",IF($L8=43,"EXTREMA 3:4",IF($L8=44,"EXTREMA 4:4","EXTREMA 5:4"))))</f>
        <v>EXTREMA 5:4</v>
      </c>
      <c r="R8" s="663" t="str">
        <f>IF($L8=51,"ALTA 1:5",IF($L8=52,"EXTREMA 2:5",IF($L8=53,"EXTREMA 3:5",IF($L8=54,"EXTREMA 4:5","EXTREMA 5:5"))))</f>
        <v>EXTREMA 5:5</v>
      </c>
      <c r="S8" s="532" t="s">
        <v>257</v>
      </c>
      <c r="T8" s="6" t="s">
        <v>1334</v>
      </c>
      <c r="U8" s="6" t="s">
        <v>1335</v>
      </c>
      <c r="V8" s="6" t="s">
        <v>295</v>
      </c>
      <c r="W8" s="6" t="s">
        <v>1336</v>
      </c>
      <c r="X8" s="6" t="s">
        <v>1337</v>
      </c>
      <c r="Y8" s="6" t="s">
        <v>1338</v>
      </c>
      <c r="Z8" s="130" t="s">
        <v>414</v>
      </c>
      <c r="AA8" s="24" t="s">
        <v>264</v>
      </c>
      <c r="AB8" s="24">
        <f t="shared" ref="AB8:AB11" si="0">IF(AA8 = "Asignado",$AB$106,IF(AA8="No asignado",0,""))</f>
        <v>15</v>
      </c>
      <c r="AC8" s="24" t="s">
        <v>265</v>
      </c>
      <c r="AD8" s="24">
        <f t="shared" ref="AD8:AD11" si="1">IF(AC8 = "Adecuado",$AB$106,IF(AC8="No adecuado",0,""))</f>
        <v>15</v>
      </c>
      <c r="AE8" s="24" t="s">
        <v>266</v>
      </c>
      <c r="AF8" s="24">
        <f t="shared" ref="AF8:AF11" si="2">IF(AE8 = "Oportuna",$AB$106,IF(AE8="Inoportuna",0,""))</f>
        <v>15</v>
      </c>
      <c r="AG8" s="24" t="s">
        <v>267</v>
      </c>
      <c r="AH8" s="24">
        <f t="shared" ref="AH8:AH11" si="3">IF(AG8 = "Prevenir",$AB$106,IF(AG8="Detectar",$AB$107,IF(AG8="No es un control",0,"")))</f>
        <v>15</v>
      </c>
      <c r="AI8" s="24" t="s">
        <v>268</v>
      </c>
      <c r="AJ8" s="24">
        <f t="shared" ref="AJ8:AJ11" si="4">IF(AI8 = "Confiable",$AB$106,IF(AI8="No confiable",0,""))</f>
        <v>15</v>
      </c>
      <c r="AK8" s="25" t="s">
        <v>281</v>
      </c>
      <c r="AL8" s="24">
        <f t="shared" ref="AL8:AL11" si="5">IF(AK8 = "Se investigan y resuelven oportunamente",$AB$106,IF(AK8="No se investigan y resuelven oportunamente",0,""))</f>
        <v>15</v>
      </c>
      <c r="AM8" s="24" t="s">
        <v>270</v>
      </c>
      <c r="AN8" s="24">
        <f t="shared" ref="AN8:AN11" si="6">IF(AM8 = "Completa",$AN$106,IF(AM8="Incompleta",$AN$107,IF(AM8="No existe",0,"")))</f>
        <v>10</v>
      </c>
      <c r="AO8" s="24">
        <f t="shared" ref="AO8:AO11" si="7">+AB8+AD8+AF8+AH8+AJ8+AL8+AN8</f>
        <v>100</v>
      </c>
      <c r="AP8" s="24" t="str">
        <f>+IF(AO8&gt;96,"Fuerte",IF(AO8&lt;86,"Débil","Moderado"))</f>
        <v>Fuerte</v>
      </c>
      <c r="AQ8" s="24" t="s">
        <v>333</v>
      </c>
      <c r="AR8" s="24" t="s">
        <v>333</v>
      </c>
      <c r="AS8" s="664" t="s">
        <v>333</v>
      </c>
      <c r="AT8" s="541" t="s">
        <v>272</v>
      </c>
      <c r="AU8" s="541">
        <v>2</v>
      </c>
      <c r="AV8" s="665" t="str">
        <f>IF(AU8=5,"CASI SEGURO",IF(AU8=4,"PROBABLE",IF(AU8=3,"POSIBLE",IF(AU8=2,"IMPROBABLE","RARA VEZ"))))</f>
        <v>IMPROBABLE</v>
      </c>
      <c r="AW8" s="541" t="s">
        <v>272</v>
      </c>
      <c r="AX8" s="541">
        <v>3</v>
      </c>
      <c r="AY8" s="665" t="str">
        <f>IF(AX8=1,"INSIGNIFICANTE",IF(AX8=2,"MENOR",IF(AX8=3,"MODERADO",IF(AX8=4,"MAYOR","CATASTRÓFICO"))))</f>
        <v>MODERADO</v>
      </c>
      <c r="AZ8" s="665">
        <f>IF(AX8=2,AU8+20,IF(AX8=3,AU8+30,IF(AX8=4,AU8+40,IF(AX8=5,AU8+50,AU8+10))))</f>
        <v>32</v>
      </c>
      <c r="BA8" s="669" t="str">
        <f>IF(AX8=1,$BB8,IF(AX8=2,$BC$8,IF(AX8=3,$BD$8,IF(AX8=4,$BE$8,$BF$8))))</f>
        <v>MODERADA 2:3</v>
      </c>
      <c r="BB8" s="661" t="str">
        <f>IF($AZ8=11,"BAJA 1:1",IF($AZ8=12,"BAJA 2:1",IF($AZ8=13,"BAJA 3:1",IF($AZ8=14,"MODERADA 4:1","ALTA 5:1"))))</f>
        <v>ALTA 5:1</v>
      </c>
      <c r="BC8" s="662" t="str">
        <f>IF($AZ8=21,"BAJA 1:2",IF($AZ8=22,"BAJA 2:2",IF($AZ8=23,"MODERADA 3:2",IF($AZ8=24,"ALTA 4:2","ALTA 5:2"))))</f>
        <v>ALTA 5:2</v>
      </c>
      <c r="BD8" s="662" t="str">
        <f>IF($AZ8=31,"MODERADA 1:3",IF($AZ8=32,"MODERADA 2:3",IF($AZ8=33,"ALTA 3:3",IF($AZ8=34,"ALTA 4:3","EXTREMA 5:3"))))</f>
        <v>MODERADA 2:3</v>
      </c>
      <c r="BE8" s="662" t="str">
        <f>IF($AZ8=41,"ALTA 1:4",IF($AZ8=42,"ALTA 2:4",IF($AZ8=43,"EXTREMA 3:4",IF($AZ8=44,"EXTREMA 4:4","EXTREMA 5:4"))))</f>
        <v>EXTREMA 5:4</v>
      </c>
      <c r="BF8" s="663" t="str">
        <f>IF($AZ8=51,"ALTA 1:5",IF($AZ8=52,"EXTREMA 2:5",IF($AZ8=53,"EXTREMA 3:5",IF($AZ8=54,"EXTREMA 4:5","EXTREMA 5:5"))))</f>
        <v>EXTREMA 5:5</v>
      </c>
      <c r="BG8" s="660" t="s">
        <v>1339</v>
      </c>
      <c r="BH8" s="660" t="s">
        <v>1340</v>
      </c>
      <c r="BI8" s="672">
        <v>43831</v>
      </c>
      <c r="BJ8" s="672">
        <v>44196</v>
      </c>
      <c r="BK8" s="660" t="s">
        <v>1341</v>
      </c>
      <c r="BL8" s="541"/>
      <c r="BM8" s="541"/>
      <c r="BN8" s="541"/>
      <c r="BO8" s="541"/>
      <c r="BP8" s="541"/>
      <c r="BQ8" s="541"/>
      <c r="BR8" s="681" t="s">
        <v>1342</v>
      </c>
      <c r="BS8" s="671" t="s">
        <v>1343</v>
      </c>
      <c r="BT8" s="681" t="s">
        <v>1344</v>
      </c>
      <c r="BU8" s="671"/>
      <c r="BV8" s="671"/>
      <c r="BW8" s="680"/>
      <c r="BX8" s="682"/>
      <c r="BY8" s="663"/>
      <c r="BZ8" s="541"/>
      <c r="CA8" s="541"/>
      <c r="CB8" s="9"/>
    </row>
    <row r="9" spans="1:80" ht="150">
      <c r="A9" s="512"/>
      <c r="B9" s="512"/>
      <c r="C9" s="512"/>
      <c r="D9" s="512"/>
      <c r="E9" s="512"/>
      <c r="F9" s="512"/>
      <c r="G9" s="512"/>
      <c r="H9" s="512"/>
      <c r="I9" s="512"/>
      <c r="J9" s="512"/>
      <c r="K9" s="512"/>
      <c r="L9" s="512"/>
      <c r="M9" s="512"/>
      <c r="N9" s="519"/>
      <c r="O9" s="568"/>
      <c r="P9" s="568"/>
      <c r="Q9" s="568"/>
      <c r="R9" s="515"/>
      <c r="S9" s="512"/>
      <c r="T9" s="6" t="s">
        <v>1345</v>
      </c>
      <c r="U9" s="6" t="s">
        <v>1335</v>
      </c>
      <c r="V9" s="6" t="s">
        <v>1152</v>
      </c>
      <c r="W9" s="6" t="s">
        <v>1346</v>
      </c>
      <c r="X9" s="131" t="s">
        <v>1347</v>
      </c>
      <c r="Y9" s="6" t="s">
        <v>1348</v>
      </c>
      <c r="Z9" s="85" t="s">
        <v>427</v>
      </c>
      <c r="AA9" s="30" t="s">
        <v>264</v>
      </c>
      <c r="AB9" s="24">
        <f t="shared" si="0"/>
        <v>15</v>
      </c>
      <c r="AC9" s="30" t="s">
        <v>265</v>
      </c>
      <c r="AD9" s="24">
        <f t="shared" si="1"/>
        <v>15</v>
      </c>
      <c r="AE9" s="30" t="s">
        <v>266</v>
      </c>
      <c r="AF9" s="24">
        <f t="shared" si="2"/>
        <v>15</v>
      </c>
      <c r="AG9" s="30" t="s">
        <v>337</v>
      </c>
      <c r="AH9" s="24">
        <f t="shared" si="3"/>
        <v>10</v>
      </c>
      <c r="AI9" s="30" t="s">
        <v>268</v>
      </c>
      <c r="AJ9" s="24">
        <f t="shared" si="4"/>
        <v>15</v>
      </c>
      <c r="AK9" s="5" t="s">
        <v>281</v>
      </c>
      <c r="AL9" s="24">
        <f t="shared" si="5"/>
        <v>15</v>
      </c>
      <c r="AM9" s="30" t="s">
        <v>270</v>
      </c>
      <c r="AN9" s="24">
        <f t="shared" si="6"/>
        <v>10</v>
      </c>
      <c r="AO9" s="30">
        <f t="shared" si="7"/>
        <v>95</v>
      </c>
      <c r="AP9" s="30" t="str">
        <f t="shared" ref="AP9:AP11" si="8">+IF(AO9&gt;96,"Fuerte",IF(AO9&lt;85,"Débil","Moderado"))</f>
        <v>Moderado</v>
      </c>
      <c r="AQ9" s="30" t="s">
        <v>333</v>
      </c>
      <c r="AR9" s="24" t="s">
        <v>333</v>
      </c>
      <c r="AS9" s="512"/>
      <c r="AT9" s="512"/>
      <c r="AU9" s="512"/>
      <c r="AV9" s="512"/>
      <c r="AW9" s="512"/>
      <c r="AX9" s="512"/>
      <c r="AY9" s="512"/>
      <c r="AZ9" s="512"/>
      <c r="BA9" s="512"/>
      <c r="BB9" s="519"/>
      <c r="BC9" s="568"/>
      <c r="BD9" s="568"/>
      <c r="BE9" s="568"/>
      <c r="BF9" s="515"/>
      <c r="BG9" s="512"/>
      <c r="BH9" s="512"/>
      <c r="BI9" s="512"/>
      <c r="BJ9" s="512"/>
      <c r="BK9" s="512"/>
      <c r="BL9" s="512"/>
      <c r="BM9" s="512"/>
      <c r="BN9" s="512"/>
      <c r="BO9" s="512"/>
      <c r="BP9" s="512"/>
      <c r="BQ9" s="512"/>
      <c r="BR9" s="512"/>
      <c r="BS9" s="512"/>
      <c r="BT9" s="512"/>
      <c r="BU9" s="512"/>
      <c r="BV9" s="512"/>
      <c r="BW9" s="519"/>
      <c r="BX9" s="682"/>
      <c r="BY9" s="515"/>
      <c r="BZ9" s="512"/>
      <c r="CA9" s="512"/>
      <c r="CB9" s="9"/>
    </row>
    <row r="10" spans="1:80" ht="75">
      <c r="A10" s="512"/>
      <c r="B10" s="512"/>
      <c r="C10" s="512"/>
      <c r="D10" s="512"/>
      <c r="E10" s="512"/>
      <c r="F10" s="512"/>
      <c r="G10" s="512"/>
      <c r="H10" s="512"/>
      <c r="I10" s="512"/>
      <c r="J10" s="512"/>
      <c r="K10" s="512"/>
      <c r="L10" s="512"/>
      <c r="M10" s="512"/>
      <c r="N10" s="519"/>
      <c r="O10" s="568"/>
      <c r="P10" s="568"/>
      <c r="Q10" s="568"/>
      <c r="R10" s="515"/>
      <c r="S10" s="512"/>
      <c r="T10" s="6" t="s">
        <v>1349</v>
      </c>
      <c r="U10" s="6" t="s">
        <v>1335</v>
      </c>
      <c r="V10" s="6" t="s">
        <v>1350</v>
      </c>
      <c r="W10" s="6" t="s">
        <v>1351</v>
      </c>
      <c r="X10" s="6" t="s">
        <v>1352</v>
      </c>
      <c r="Y10" s="6" t="s">
        <v>1353</v>
      </c>
      <c r="Z10" s="85" t="s">
        <v>414</v>
      </c>
      <c r="AA10" s="30" t="s">
        <v>264</v>
      </c>
      <c r="AB10" s="24">
        <f t="shared" si="0"/>
        <v>15</v>
      </c>
      <c r="AC10" s="30" t="s">
        <v>265</v>
      </c>
      <c r="AD10" s="24">
        <f t="shared" si="1"/>
        <v>15</v>
      </c>
      <c r="AE10" s="30" t="s">
        <v>266</v>
      </c>
      <c r="AF10" s="24">
        <f t="shared" si="2"/>
        <v>15</v>
      </c>
      <c r="AG10" s="30" t="s">
        <v>267</v>
      </c>
      <c r="AH10" s="24">
        <f t="shared" si="3"/>
        <v>15</v>
      </c>
      <c r="AI10" s="30" t="s">
        <v>268</v>
      </c>
      <c r="AJ10" s="24">
        <f t="shared" si="4"/>
        <v>15</v>
      </c>
      <c r="AK10" s="5" t="s">
        <v>281</v>
      </c>
      <c r="AL10" s="24">
        <f t="shared" si="5"/>
        <v>15</v>
      </c>
      <c r="AM10" s="30" t="s">
        <v>270</v>
      </c>
      <c r="AN10" s="24">
        <f t="shared" si="6"/>
        <v>10</v>
      </c>
      <c r="AO10" s="30">
        <f t="shared" si="7"/>
        <v>100</v>
      </c>
      <c r="AP10" s="30" t="str">
        <f t="shared" si="8"/>
        <v>Fuerte</v>
      </c>
      <c r="AQ10" s="30" t="s">
        <v>333</v>
      </c>
      <c r="AR10" s="24" t="s">
        <v>333</v>
      </c>
      <c r="AS10" s="512"/>
      <c r="AT10" s="512"/>
      <c r="AU10" s="512"/>
      <c r="AV10" s="512"/>
      <c r="AW10" s="512"/>
      <c r="AX10" s="512"/>
      <c r="AY10" s="512"/>
      <c r="AZ10" s="512"/>
      <c r="BA10" s="512"/>
      <c r="BB10" s="519"/>
      <c r="BC10" s="568"/>
      <c r="BD10" s="568"/>
      <c r="BE10" s="568"/>
      <c r="BF10" s="515"/>
      <c r="BG10" s="512"/>
      <c r="BH10" s="512"/>
      <c r="BI10" s="512"/>
      <c r="BJ10" s="512"/>
      <c r="BK10" s="512"/>
      <c r="BL10" s="512"/>
      <c r="BM10" s="512"/>
      <c r="BN10" s="512"/>
      <c r="BO10" s="512"/>
      <c r="BP10" s="512"/>
      <c r="BQ10" s="512"/>
      <c r="BR10" s="512"/>
      <c r="BS10" s="512"/>
      <c r="BT10" s="512"/>
      <c r="BU10" s="512"/>
      <c r="BV10" s="512"/>
      <c r="BW10" s="519"/>
      <c r="BX10" s="682"/>
      <c r="BY10" s="515"/>
      <c r="BZ10" s="512"/>
      <c r="CA10" s="512"/>
      <c r="CB10" s="9"/>
    </row>
    <row r="11" spans="1:80" ht="20.25" customHeight="1">
      <c r="A11" s="512"/>
      <c r="B11" s="512"/>
      <c r="C11" s="512"/>
      <c r="D11" s="512"/>
      <c r="E11" s="512"/>
      <c r="F11" s="512"/>
      <c r="G11" s="512"/>
      <c r="H11" s="512"/>
      <c r="I11" s="512"/>
      <c r="J11" s="512"/>
      <c r="K11" s="512"/>
      <c r="L11" s="512"/>
      <c r="M11" s="512"/>
      <c r="N11" s="519"/>
      <c r="O11" s="568"/>
      <c r="P11" s="568"/>
      <c r="Q11" s="568"/>
      <c r="R11" s="515"/>
      <c r="S11" s="512"/>
      <c r="T11" s="666" t="s">
        <v>1354</v>
      </c>
      <c r="U11" s="666" t="s">
        <v>1335</v>
      </c>
      <c r="V11" s="666" t="s">
        <v>1355</v>
      </c>
      <c r="W11" s="666" t="s">
        <v>1356</v>
      </c>
      <c r="X11" s="666" t="s">
        <v>1357</v>
      </c>
      <c r="Y11" s="666" t="s">
        <v>1358</v>
      </c>
      <c r="Z11" s="666" t="s">
        <v>414</v>
      </c>
      <c r="AA11" s="666" t="s">
        <v>264</v>
      </c>
      <c r="AB11" s="666">
        <f t="shared" si="0"/>
        <v>15</v>
      </c>
      <c r="AC11" s="666" t="s">
        <v>265</v>
      </c>
      <c r="AD11" s="666">
        <f t="shared" si="1"/>
        <v>15</v>
      </c>
      <c r="AE11" s="666" t="s">
        <v>266</v>
      </c>
      <c r="AF11" s="666">
        <f t="shared" si="2"/>
        <v>15</v>
      </c>
      <c r="AG11" s="666" t="s">
        <v>267</v>
      </c>
      <c r="AH11" s="666">
        <f t="shared" si="3"/>
        <v>15</v>
      </c>
      <c r="AI11" s="666" t="s">
        <v>268</v>
      </c>
      <c r="AJ11" s="666">
        <f t="shared" si="4"/>
        <v>15</v>
      </c>
      <c r="AK11" s="666" t="s">
        <v>281</v>
      </c>
      <c r="AL11" s="666">
        <f t="shared" si="5"/>
        <v>15</v>
      </c>
      <c r="AM11" s="511" t="s">
        <v>270</v>
      </c>
      <c r="AN11" s="511">
        <f t="shared" si="6"/>
        <v>10</v>
      </c>
      <c r="AO11" s="511">
        <f t="shared" si="7"/>
        <v>100</v>
      </c>
      <c r="AP11" s="511" t="str">
        <f t="shared" si="8"/>
        <v>Fuerte</v>
      </c>
      <c r="AQ11" s="511" t="s">
        <v>333</v>
      </c>
      <c r="AR11" s="511" t="s">
        <v>333</v>
      </c>
      <c r="AS11" s="512"/>
      <c r="AT11" s="512"/>
      <c r="AU11" s="512"/>
      <c r="AV11" s="512"/>
      <c r="AW11" s="512"/>
      <c r="AX11" s="512"/>
      <c r="AY11" s="512"/>
      <c r="AZ11" s="512"/>
      <c r="BA11" s="512"/>
      <c r="BB11" s="519"/>
      <c r="BC11" s="568"/>
      <c r="BD11" s="568"/>
      <c r="BE11" s="568"/>
      <c r="BF11" s="515"/>
      <c r="BG11" s="512"/>
      <c r="BH11" s="512"/>
      <c r="BI11" s="512"/>
      <c r="BJ11" s="512"/>
      <c r="BK11" s="512"/>
      <c r="BL11" s="512"/>
      <c r="BM11" s="512"/>
      <c r="BN11" s="512"/>
      <c r="BO11" s="512"/>
      <c r="BP11" s="512"/>
      <c r="BQ11" s="512"/>
      <c r="BR11" s="512"/>
      <c r="BS11" s="512"/>
      <c r="BT11" s="512"/>
      <c r="BU11" s="512"/>
      <c r="BV11" s="512"/>
      <c r="BW11" s="519"/>
      <c r="BX11" s="682"/>
      <c r="BY11" s="515"/>
      <c r="BZ11" s="512"/>
      <c r="CA11" s="512"/>
      <c r="CB11" s="9"/>
    </row>
    <row r="12" spans="1:80" ht="26.25" customHeight="1">
      <c r="A12" s="513"/>
      <c r="B12" s="513"/>
      <c r="C12" s="513"/>
      <c r="D12" s="513"/>
      <c r="E12" s="513"/>
      <c r="F12" s="513"/>
      <c r="G12" s="513"/>
      <c r="H12" s="512"/>
      <c r="I12" s="559"/>
      <c r="J12" s="512"/>
      <c r="K12" s="559"/>
      <c r="L12" s="559"/>
      <c r="M12" s="559"/>
      <c r="N12" s="519"/>
      <c r="O12" s="568"/>
      <c r="P12" s="568"/>
      <c r="Q12" s="568"/>
      <c r="R12" s="515"/>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9"/>
      <c r="BC12" s="568"/>
      <c r="BD12" s="568"/>
      <c r="BE12" s="568"/>
      <c r="BF12" s="515"/>
      <c r="BG12" s="513"/>
      <c r="BH12" s="513"/>
      <c r="BI12" s="513"/>
      <c r="BJ12" s="513"/>
      <c r="BK12" s="513"/>
      <c r="BL12" s="513"/>
      <c r="BM12" s="513"/>
      <c r="BN12" s="513"/>
      <c r="BO12" s="513"/>
      <c r="BP12" s="513"/>
      <c r="BQ12" s="513"/>
      <c r="BR12" s="513"/>
      <c r="BS12" s="513"/>
      <c r="BT12" s="513"/>
      <c r="BU12" s="513"/>
      <c r="BV12" s="513"/>
      <c r="BW12" s="650"/>
      <c r="BX12" s="682"/>
      <c r="BY12" s="516"/>
      <c r="BZ12" s="513"/>
      <c r="CA12" s="513"/>
      <c r="CB12" s="9"/>
    </row>
    <row r="13" spans="1:80" ht="43.5" customHeight="1">
      <c r="A13" s="532" t="s">
        <v>1328</v>
      </c>
      <c r="B13" s="545" t="s">
        <v>1329</v>
      </c>
      <c r="C13" s="545" t="s">
        <v>1359</v>
      </c>
      <c r="D13" s="545" t="s">
        <v>1360</v>
      </c>
      <c r="E13" s="545" t="s">
        <v>1361</v>
      </c>
      <c r="F13" s="545" t="s">
        <v>1362</v>
      </c>
      <c r="G13" s="532" t="s">
        <v>319</v>
      </c>
      <c r="H13" s="532">
        <v>4</v>
      </c>
      <c r="I13" s="633" t="str">
        <f>IF(H13=5,"CASI SEGURO",IF(H13=4,"PROBABLE",IF(H13=3,"POSIBLE",IF(H13=2,"IMPROBABLE","RARA VEZ"))))</f>
        <v>PROBABLE</v>
      </c>
      <c r="J13" s="532">
        <v>3</v>
      </c>
      <c r="K13" s="633" t="str">
        <f>IF(J13=1,"INSIGNIFICANTE",IF(J13=2,"MENOR",IF(J13=3,"MODERADO",IF(J13=4,"MAYOR","CATASTRÓFICO"))))</f>
        <v>MODERADO</v>
      </c>
      <c r="L13" s="633">
        <f>IF(J13=2,H13+20,IF(J13=3,H13+30,IF(J13=4,H13+40,IF(J13=5,H13+50,H13+10))))</f>
        <v>34</v>
      </c>
      <c r="M13" s="634" t="str">
        <f>IF(J13=1,N13,IF(J13=2,O13,IF(J13=3,P13,IF(J13=4,Q13,R13))))</f>
        <v>ALTA 4:3</v>
      </c>
      <c r="N13" s="661" t="str">
        <f>IF($L13=11,"BAJA 1:1",IF($L13=12,"BAJA 2:1",IF($L13=13,"BAJA 3:1",IF($L13=14,"MODERADA 4:1","ALTA 5:1"))))</f>
        <v>ALTA 5:1</v>
      </c>
      <c r="O13" s="662" t="str">
        <f>IF($L13=21,"BAJA 1:2",IF($L13=22,"BAJA 2:2",IF($L13=23,"MODERADA 3:2",IF($L13=24,"ALTA 4:2","ALTA 5:2"))))</f>
        <v>ALTA 5:2</v>
      </c>
      <c r="P13" s="662" t="str">
        <f>IF($L13=31,"MODERADA 1:3",IF($L13=32,"MODERADA 2:3",IF($L13=33,"ALTA 3:3",IF($L13=34,"ALTA 4:3","EXTREMA 5:3"))))</f>
        <v>ALTA 4:3</v>
      </c>
      <c r="Q13" s="662" t="str">
        <f>IF($L13=41,"ALTA 1:4",IF($L13=42,"ALTA 2:4",IF($L13=43,"EXTREMA 3:4",IF($L13=44,"EXTREMA 4:4","EXTREMA 5:4"))))</f>
        <v>EXTREMA 5:4</v>
      </c>
      <c r="R13" s="663" t="str">
        <f>IF($L13=51,"ALTA 1:5",IF($L13=52,"EXTREMA 2:5",IF($L13=53,"EXTREMA 3:5",IF($L13=54,"EXTREMA 4:5","EXTREMA 5:5"))))</f>
        <v>EXTREMA 5:5</v>
      </c>
      <c r="S13" s="532" t="s">
        <v>257</v>
      </c>
      <c r="T13" s="666" t="s">
        <v>1363</v>
      </c>
      <c r="U13" s="666" t="s">
        <v>1364</v>
      </c>
      <c r="V13" s="666" t="s">
        <v>434</v>
      </c>
      <c r="W13" s="666" t="s">
        <v>1365</v>
      </c>
      <c r="X13" s="666" t="s">
        <v>1366</v>
      </c>
      <c r="Y13" s="666" t="s">
        <v>1367</v>
      </c>
      <c r="Z13" s="666" t="s">
        <v>414</v>
      </c>
      <c r="AA13" s="666" t="s">
        <v>264</v>
      </c>
      <c r="AB13" s="666">
        <f>IF(AA13 = "Asignado",$AB$106,IF(AA13="No asignado",0,""))</f>
        <v>15</v>
      </c>
      <c r="AC13" s="666" t="s">
        <v>265</v>
      </c>
      <c r="AD13" s="666">
        <f>IF(AC13 = "Adecuado",$AB$106,IF(AC13="No adecuado",0,""))</f>
        <v>15</v>
      </c>
      <c r="AE13" s="666" t="s">
        <v>266</v>
      </c>
      <c r="AF13" s="666">
        <f>IF(AE13 = "Oportuna",$AB$106,IF(AE13="Inoportuna",0,""))</f>
        <v>15</v>
      </c>
      <c r="AG13" s="666" t="s">
        <v>267</v>
      </c>
      <c r="AH13" s="666">
        <f>IF(AG13 = "Prevenir",$AB$106,IF(AG13="Detectar",$AB$107,IF(AG13="No es un control",0,"")))</f>
        <v>15</v>
      </c>
      <c r="AI13" s="666" t="s">
        <v>268</v>
      </c>
      <c r="AJ13" s="666">
        <f>IF(AI13 = "Confiable",$AB$106,IF(AI13="No confiable",0,""))</f>
        <v>15</v>
      </c>
      <c r="AK13" s="666" t="s">
        <v>281</v>
      </c>
      <c r="AL13" s="666">
        <f>IF(AK13 = "Se investigan y resuelven oportunamente",$AB$106,IF(AK13="No se investigan y resuelven oportunamente",0,""))</f>
        <v>15</v>
      </c>
      <c r="AM13" s="511" t="s">
        <v>270</v>
      </c>
      <c r="AN13" s="511">
        <f>IF(AM13 = "Completa",$AN$106,IF(AM13="Incompleta",$AN$107,IF(AM13="No existe",0,"")))</f>
        <v>10</v>
      </c>
      <c r="AO13" s="511">
        <f>+AB13+AD13+AF13+AH13+AJ13+AL13+AN13</f>
        <v>100</v>
      </c>
      <c r="AP13" s="511" t="str">
        <f>+IF(AO13&gt;96,"Fuerte",IF(AO13&lt;85,"Débil","Moderado"))</f>
        <v>Fuerte</v>
      </c>
      <c r="AQ13" s="511" t="s">
        <v>333</v>
      </c>
      <c r="AR13" s="511" t="s">
        <v>333</v>
      </c>
      <c r="AS13" s="544" t="s">
        <v>333</v>
      </c>
      <c r="AT13" s="532" t="s">
        <v>272</v>
      </c>
      <c r="AU13" s="532">
        <v>2</v>
      </c>
      <c r="AV13" s="633" t="str">
        <f>IF(AU13=5,"CASI SEGURO",IF(AU13=4,"PROBABLE",IF(AU13=3,"POSIBLE",IF(AU13=2,"IMPROBABLE","RARA VEZ"))))</f>
        <v>IMPROBABLE</v>
      </c>
      <c r="AW13" s="532" t="s">
        <v>272</v>
      </c>
      <c r="AX13" s="532">
        <v>3</v>
      </c>
      <c r="AY13" s="633" t="str">
        <f>IF(AX13=1,"INSIGNIFICANTE",IF(AX13=2,"MENOR",IF(AX13=3,"MODERADO",IF(AX13=4,"MAYOR","CATASTRÓFICO"))))</f>
        <v>MODERADO</v>
      </c>
      <c r="AZ13" s="633">
        <f>IF(AX13=2,AU13+20,IF(AX13=3,AU13+30,IF(AX13=4,AU13+40,IF(AX13=5,AU13+50,AU13+10))))</f>
        <v>32</v>
      </c>
      <c r="BA13" s="634" t="str">
        <f>IF(AX13=1,$BB13,IF(AX13=2,$BC$8,IF(AX13=3,$BD$8,IF(AX13=4,$BE$8,$BF$8))))</f>
        <v>MODERADA 2:3</v>
      </c>
      <c r="BB13" s="661" t="str">
        <f>IF($AZ13=11,"BAJA 1:1",IF($AZ13=12,"BAJA 2:1",IF($AZ13=13,"BAJA 3:1",IF($AZ13=14,"MODERADA 4:1","ALTA 5:1"))))</f>
        <v>ALTA 5:1</v>
      </c>
      <c r="BC13" s="662" t="str">
        <f>IF($AZ13=21,"BAJA 1:2",IF($AZ13=22,"BAJA 2:2",IF($AZ13=23,"MODERADA 3:2",IF($AZ13=24,"ALTA 4:2","ALTA 5:2"))))</f>
        <v>ALTA 5:2</v>
      </c>
      <c r="BD13" s="662" t="str">
        <f>IF($AZ13=31,"MODERADA 1:3",IF($AZ13=32,"MODERADA 2:3",IF($AZ13=33,"ALTA 3:3",IF($AZ13=34,"ALTA 4:3","EXTREMA 5:3"))))</f>
        <v>MODERADA 2:3</v>
      </c>
      <c r="BE13" s="662" t="str">
        <f>IF($AZ13=41,"ALTA 1:4",IF($AZ13=42,"ALTA 2:4",IF($AZ13=43,"EXTREMA 3:4",IF($AZ13=44,"EXTREMA 4:4","EXTREMA 5:4"))))</f>
        <v>EXTREMA 5:4</v>
      </c>
      <c r="BF13" s="663" t="str">
        <f>IF($AZ13=51,"ALTA 1:5",IF($AZ13=52,"EXTREMA 2:5",IF($AZ13=53,"EXTREMA 3:5",IF($AZ13=54,"EXTREMA 4:5","EXTREMA 5:5"))))</f>
        <v>EXTREMA 5:5</v>
      </c>
      <c r="BG13" s="609" t="s">
        <v>1368</v>
      </c>
      <c r="BH13" s="660" t="s">
        <v>1340</v>
      </c>
      <c r="BI13" s="672">
        <v>43831</v>
      </c>
      <c r="BJ13" s="672">
        <v>44196</v>
      </c>
      <c r="BK13" s="609" t="s">
        <v>1369</v>
      </c>
      <c r="BL13" s="532"/>
      <c r="BM13" s="532"/>
      <c r="BN13" s="532"/>
      <c r="BO13" s="532"/>
      <c r="BP13" s="532"/>
      <c r="BQ13" s="532"/>
      <c r="BR13" s="632" t="s">
        <v>1370</v>
      </c>
      <c r="BS13" s="632" t="s">
        <v>1371</v>
      </c>
      <c r="BT13" s="632" t="s">
        <v>1372</v>
      </c>
      <c r="BU13" s="632"/>
      <c r="BV13" s="632"/>
      <c r="BW13" s="649"/>
      <c r="BX13" s="678"/>
      <c r="BY13" s="639"/>
      <c r="BZ13" s="532"/>
      <c r="CA13" s="532"/>
      <c r="CB13" s="9"/>
    </row>
    <row r="14" spans="1:80" ht="50.25" customHeight="1">
      <c r="A14" s="512"/>
      <c r="B14" s="512"/>
      <c r="C14" s="512"/>
      <c r="D14" s="512"/>
      <c r="E14" s="512"/>
      <c r="F14" s="512"/>
      <c r="G14" s="512"/>
      <c r="H14" s="512"/>
      <c r="I14" s="512"/>
      <c r="J14" s="512"/>
      <c r="K14" s="512"/>
      <c r="L14" s="512"/>
      <c r="M14" s="512"/>
      <c r="N14" s="519"/>
      <c r="O14" s="568"/>
      <c r="P14" s="568"/>
      <c r="Q14" s="568"/>
      <c r="R14" s="515"/>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9"/>
      <c r="BC14" s="568"/>
      <c r="BD14" s="568"/>
      <c r="BE14" s="568"/>
      <c r="BF14" s="515"/>
      <c r="BG14" s="512"/>
      <c r="BH14" s="512"/>
      <c r="BI14" s="512"/>
      <c r="BJ14" s="512"/>
      <c r="BK14" s="512"/>
      <c r="BL14" s="512"/>
      <c r="BM14" s="512"/>
      <c r="BN14" s="512"/>
      <c r="BO14" s="512"/>
      <c r="BP14" s="512"/>
      <c r="BQ14" s="512"/>
      <c r="BR14" s="512"/>
      <c r="BS14" s="512"/>
      <c r="BT14" s="512"/>
      <c r="BU14" s="512"/>
      <c r="BV14" s="512"/>
      <c r="BW14" s="519"/>
      <c r="BX14" s="679"/>
      <c r="BY14" s="515"/>
      <c r="BZ14" s="512"/>
      <c r="CA14" s="512"/>
      <c r="CB14" s="9"/>
    </row>
    <row r="15" spans="1:80" ht="27" customHeight="1">
      <c r="A15" s="512"/>
      <c r="B15" s="512"/>
      <c r="C15" s="512"/>
      <c r="D15" s="512"/>
      <c r="E15" s="512"/>
      <c r="F15" s="512"/>
      <c r="G15" s="512"/>
      <c r="H15" s="512"/>
      <c r="I15" s="512"/>
      <c r="J15" s="512"/>
      <c r="K15" s="512"/>
      <c r="L15" s="512"/>
      <c r="M15" s="512"/>
      <c r="N15" s="519"/>
      <c r="O15" s="568"/>
      <c r="P15" s="568"/>
      <c r="Q15" s="568"/>
      <c r="R15" s="515"/>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9"/>
      <c r="BC15" s="568"/>
      <c r="BD15" s="568"/>
      <c r="BE15" s="568"/>
      <c r="BF15" s="515"/>
      <c r="BG15" s="512"/>
      <c r="BH15" s="512"/>
      <c r="BI15" s="512"/>
      <c r="BJ15" s="512"/>
      <c r="BK15" s="512"/>
      <c r="BL15" s="512"/>
      <c r="BM15" s="512"/>
      <c r="BN15" s="512"/>
      <c r="BO15" s="512"/>
      <c r="BP15" s="512"/>
      <c r="BQ15" s="512"/>
      <c r="BR15" s="512"/>
      <c r="BS15" s="512"/>
      <c r="BT15" s="512"/>
      <c r="BU15" s="512"/>
      <c r="BV15" s="512"/>
      <c r="BW15" s="519"/>
      <c r="BX15" s="679"/>
      <c r="BY15" s="515"/>
      <c r="BZ15" s="512"/>
      <c r="CA15" s="512"/>
      <c r="CB15" s="9"/>
    </row>
    <row r="16" spans="1:80" ht="48" customHeight="1">
      <c r="A16" s="512"/>
      <c r="B16" s="512"/>
      <c r="C16" s="512"/>
      <c r="D16" s="512"/>
      <c r="E16" s="512"/>
      <c r="F16" s="512"/>
      <c r="G16" s="512"/>
      <c r="H16" s="512"/>
      <c r="I16" s="512"/>
      <c r="J16" s="512"/>
      <c r="K16" s="512"/>
      <c r="L16" s="512"/>
      <c r="M16" s="512"/>
      <c r="N16" s="519"/>
      <c r="O16" s="568"/>
      <c r="P16" s="568"/>
      <c r="Q16" s="568"/>
      <c r="R16" s="515"/>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9"/>
      <c r="BC16" s="568"/>
      <c r="BD16" s="568"/>
      <c r="BE16" s="568"/>
      <c r="BF16" s="515"/>
      <c r="BG16" s="512"/>
      <c r="BH16" s="512"/>
      <c r="BI16" s="512"/>
      <c r="BJ16" s="512"/>
      <c r="BK16" s="512"/>
      <c r="BL16" s="512"/>
      <c r="BM16" s="512"/>
      <c r="BN16" s="512"/>
      <c r="BO16" s="512"/>
      <c r="BP16" s="512"/>
      <c r="BQ16" s="512"/>
      <c r="BR16" s="512"/>
      <c r="BS16" s="512"/>
      <c r="BT16" s="512"/>
      <c r="BU16" s="512"/>
      <c r="BV16" s="512"/>
      <c r="BW16" s="519"/>
      <c r="BX16" s="679"/>
      <c r="BY16" s="515"/>
      <c r="BZ16" s="512"/>
      <c r="CA16" s="512"/>
      <c r="CB16" s="9"/>
    </row>
    <row r="17" spans="1:80" ht="82.5" customHeight="1">
      <c r="A17" s="513"/>
      <c r="B17" s="513"/>
      <c r="C17" s="513"/>
      <c r="D17" s="513"/>
      <c r="E17" s="512"/>
      <c r="F17" s="512"/>
      <c r="G17" s="513"/>
      <c r="H17" s="512"/>
      <c r="I17" s="559"/>
      <c r="J17" s="512"/>
      <c r="K17" s="559"/>
      <c r="L17" s="559"/>
      <c r="M17" s="559"/>
      <c r="N17" s="519"/>
      <c r="O17" s="568"/>
      <c r="P17" s="568"/>
      <c r="Q17" s="568"/>
      <c r="R17" s="515"/>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9"/>
      <c r="BC17" s="568"/>
      <c r="BD17" s="568"/>
      <c r="BE17" s="568"/>
      <c r="BF17" s="515"/>
      <c r="BG17" s="513"/>
      <c r="BH17" s="513"/>
      <c r="BI17" s="513"/>
      <c r="BJ17" s="513"/>
      <c r="BK17" s="513"/>
      <c r="BL17" s="513"/>
      <c r="BM17" s="513"/>
      <c r="BN17" s="513"/>
      <c r="BO17" s="513"/>
      <c r="BP17" s="513"/>
      <c r="BQ17" s="513"/>
      <c r="BR17" s="513"/>
      <c r="BS17" s="513"/>
      <c r="BT17" s="513"/>
      <c r="BU17" s="513"/>
      <c r="BV17" s="513"/>
      <c r="BW17" s="650"/>
      <c r="BX17" s="679"/>
      <c r="BY17" s="516"/>
      <c r="BZ17" s="513"/>
      <c r="CA17" s="513"/>
      <c r="CB17" s="9"/>
    </row>
    <row r="18" spans="1:80" ht="90">
      <c r="A18" s="532" t="s">
        <v>1328</v>
      </c>
      <c r="B18" s="545" t="s">
        <v>1329</v>
      </c>
      <c r="C18" s="545" t="s">
        <v>1373</v>
      </c>
      <c r="D18" s="545" t="s">
        <v>1374</v>
      </c>
      <c r="E18" s="545" t="s">
        <v>1375</v>
      </c>
      <c r="F18" s="545" t="s">
        <v>1376</v>
      </c>
      <c r="G18" s="532" t="s">
        <v>40</v>
      </c>
      <c r="H18" s="532">
        <v>4</v>
      </c>
      <c r="I18" s="633" t="str">
        <f>IF(H18=5,"CASI SEGURO",IF(H18=4,"PROBABLE",IF(H18=3,"POSIBLE",IF(H18=2,"IMPROBABLE","RARA VEZ"))))</f>
        <v>PROBABLE</v>
      </c>
      <c r="J18" s="532">
        <v>4</v>
      </c>
      <c r="K18" s="633" t="str">
        <f>IF(J18=1,"INSIGNIFICANTE",IF(J18=2,"MENOR",IF(J18=3,"MODERADO",IF(J18=4,"MAYOR","CATASTRÓFICO"))))</f>
        <v>MAYOR</v>
      </c>
      <c r="L18" s="633">
        <f>IF(J18=2,H18+20,IF(J18=3,H18+30,IF(J18=4,H18+40,IF(J18=5,H18+50,H18+10))))</f>
        <v>44</v>
      </c>
      <c r="M18" s="634" t="str">
        <f>IF(J18=1,N18,IF(J18=2,O18,IF(J18=3,P18,IF(J18=4,Q18,R18))))</f>
        <v>EXTREMA 4:4</v>
      </c>
      <c r="N18" s="661" t="str">
        <f>IF($L18=11,"BAJA 1:1",IF($L18=12,"BAJA 2:1",IF($L18=13,"BAJA 3:1",IF($L18=14,"MODERADA 4:1","ALTA 5:1"))))</f>
        <v>ALTA 5:1</v>
      </c>
      <c r="O18" s="662" t="str">
        <f>IF($L18=21,"BAJA 1:2",IF($L18=22,"BAJA 2:2",IF($L18=23,"MODERADA 3:2",IF($L18=24,"ALTA 4:2","ALTA 5:2"))))</f>
        <v>ALTA 5:2</v>
      </c>
      <c r="P18" s="662" t="str">
        <f>IF($L18=31,"MODERADA 1:3",IF($L18=32,"MODERADA 2:3",IF($L18=33,"ALTA 3:3",IF($L18=34,"ALTA 4:3","EXTREMA 5:3"))))</f>
        <v>EXTREMA 5:3</v>
      </c>
      <c r="Q18" s="662" t="str">
        <f>IF($L18=41,"ALTA 1:4",IF($L18=42,"ALTA 2:4",IF($L18=43,"EXTREMA 3:4",IF($L18=44,"EXTREMA 4:4","EXTREMA 5:4"))))</f>
        <v>EXTREMA 4:4</v>
      </c>
      <c r="R18" s="663" t="str">
        <f>IF($L18=51,"ALTA 1:5",IF($L18=52,"EXTREMA 2:5",IF($L18=53,"EXTREMA 3:5",IF($L18=54,"EXTREMA 4:5","EXTREMA 5:5"))))</f>
        <v>EXTREMA 5:5</v>
      </c>
      <c r="S18" s="532" t="s">
        <v>257</v>
      </c>
      <c r="T18" s="6" t="s">
        <v>1377</v>
      </c>
      <c r="U18" s="6" t="s">
        <v>1378</v>
      </c>
      <c r="V18" s="6" t="s">
        <v>1379</v>
      </c>
      <c r="W18" s="6" t="s">
        <v>1380</v>
      </c>
      <c r="X18" s="7" t="s">
        <v>1381</v>
      </c>
      <c r="Y18" s="6" t="s">
        <v>1382</v>
      </c>
      <c r="Z18" s="38" t="s">
        <v>414</v>
      </c>
      <c r="AA18" s="5" t="s">
        <v>264</v>
      </c>
      <c r="AB18" s="132">
        <f t="shared" ref="AB18:AB21" si="9">IF(AA18 = "Asignado",$AB$106,IF(AA18="No asignado",0,""))</f>
        <v>15</v>
      </c>
      <c r="AC18" s="5" t="s">
        <v>265</v>
      </c>
      <c r="AD18" s="132">
        <f t="shared" ref="AD18:AD21" si="10">IF(AC18 = "Adecuado",$AB$106,IF(AC18="No adecuado",0,""))</f>
        <v>15</v>
      </c>
      <c r="AE18" s="5" t="s">
        <v>266</v>
      </c>
      <c r="AF18" s="132">
        <f t="shared" ref="AF18:AF21" si="11">IF(AE18 = "Oportuna",$AB$106,IF(AE18="Inoportuna",0,""))</f>
        <v>15</v>
      </c>
      <c r="AG18" s="5" t="s">
        <v>267</v>
      </c>
      <c r="AH18" s="132">
        <f t="shared" ref="AH18:AH21" si="12">IF(AG18 = "Prevenir",$AB$106,IF(AG18="Detectar",$AB$107,IF(AG18="No es un control",0,"")))</f>
        <v>15</v>
      </c>
      <c r="AI18" s="5" t="s">
        <v>268</v>
      </c>
      <c r="AJ18" s="67">
        <f t="shared" ref="AJ18:AJ21" si="13">IF(AI18 = "Confiable",$AB$106,IF(AI18="No confiable",0,""))</f>
        <v>15</v>
      </c>
      <c r="AK18" s="7" t="s">
        <v>281</v>
      </c>
      <c r="AL18" s="67">
        <f t="shared" ref="AL18:AL21" si="14">IF(AK18 = "Se investigan y resuelven oportunamente",$AB$106,IF(AK18="No se investigan y resuelven oportunamente",0,""))</f>
        <v>15</v>
      </c>
      <c r="AM18" s="5" t="s">
        <v>270</v>
      </c>
      <c r="AN18" s="24">
        <f t="shared" ref="AN18:AN21" si="15">IF(AM18 = "Completa",$AN$106,IF(AM18="Incompleta",$AN$107,IF(AM18="No existe",0,"")))</f>
        <v>10</v>
      </c>
      <c r="AO18" s="30">
        <f t="shared" ref="AO18:AO21" si="16">+AB18+AD18+AF18+AH18+AJ18+AL18+AN18</f>
        <v>100</v>
      </c>
      <c r="AP18" s="30" t="str">
        <f t="shared" ref="AP18:AP21" si="17">+IF(AO18&gt;96,"Fuerte",IF(AO18&lt;85,"Débil","Moderado"))</f>
        <v>Fuerte</v>
      </c>
      <c r="AQ18" s="30" t="s">
        <v>333</v>
      </c>
      <c r="AR18" s="24" t="s">
        <v>333</v>
      </c>
      <c r="AS18" s="544" t="s">
        <v>271</v>
      </c>
      <c r="AT18" s="532" t="s">
        <v>272</v>
      </c>
      <c r="AU18" s="532">
        <v>3</v>
      </c>
      <c r="AV18" s="633" t="str">
        <f>IF(AU18=5,"CASI SEGURO",IF(AU18=4,"PROBABLE",IF(AU18=3,"POSIBLE",IF(AU18=2,"IMPROBABLE","RARA VEZ"))))</f>
        <v>POSIBLE</v>
      </c>
      <c r="AW18" s="532" t="s">
        <v>272</v>
      </c>
      <c r="AX18" s="532">
        <v>3</v>
      </c>
      <c r="AY18" s="633" t="str">
        <f>IF(AX18=1,"INSIGNIFICANTE",IF(AX18=2,"MENOR",IF(AX18=3,"MODERADO",IF(AX18=4,"MAYOR","CATASTRÓFICO"))))</f>
        <v>MODERADO</v>
      </c>
      <c r="AZ18" s="633">
        <f>IF(AX18=2,AU18+20,IF(AX18=3,AU18+30,IF(AX18=4,AU18+40,IF(AX18=5,AU18+50,AU18+10))))</f>
        <v>33</v>
      </c>
      <c r="BA18" s="634" t="str">
        <f>IF(AX18=1,$BB18,IF(AX18=2,$BC$8,IF(AX18=3,$BD$8,IF(AX18=4,$BE$8,$BF$8))))</f>
        <v>MODERADA 2:3</v>
      </c>
      <c r="BB18" s="661" t="str">
        <f>IF($AZ18=11,"BAJA 1:1",IF($AZ18=12,"BAJA 2:1",IF($AZ18=13,"BAJA 3:1",IF($AZ18=14,"MODERADA 4:1","ALTA 5:1"))))</f>
        <v>ALTA 5:1</v>
      </c>
      <c r="BC18" s="662" t="str">
        <f>IF($AZ18=21,"BAJA 1:2",IF($AZ18=22,"BAJA 2:2",IF($AZ18=23,"MODERADA 3:2",IF($AZ18=24,"ALTA 4:2","ALTA 5:2"))))</f>
        <v>ALTA 5:2</v>
      </c>
      <c r="BD18" s="662" t="str">
        <f>IF($AZ18=31,"MODERADA 1:3",IF($AZ18=32,"MODERADA 2:3",IF($AZ18=33,"ALTA 3:3",IF($AZ18=34,"ALTA 4:3","EXTREMA 5:3"))))</f>
        <v>ALTA 3:3</v>
      </c>
      <c r="BE18" s="662" t="str">
        <f>IF($AZ18=41,"ALTA 1:4",IF($AZ18=42,"ALTA 2:4",IF($AZ18=43,"EXTREMA 3:4",IF($AZ18=44,"EXTREMA 4:4","EXTREMA 5:4"))))</f>
        <v>EXTREMA 5:4</v>
      </c>
      <c r="BF18" s="663" t="str">
        <f>IF($AZ18=51,"ALTA 1:5",IF($AZ18=52,"EXTREMA 2:5",IF($AZ18=53,"EXTREMA 3:5",IF($AZ18=54,"EXTREMA 4:5","EXTREMA 5:5"))))</f>
        <v>EXTREMA 5:5</v>
      </c>
      <c r="BG18" s="609" t="s">
        <v>1383</v>
      </c>
      <c r="BH18" s="660" t="s">
        <v>1384</v>
      </c>
      <c r="BI18" s="610">
        <v>43862</v>
      </c>
      <c r="BJ18" s="610">
        <v>43951</v>
      </c>
      <c r="BK18" s="609" t="s">
        <v>1385</v>
      </c>
      <c r="BL18" s="532"/>
      <c r="BM18" s="532"/>
      <c r="BN18" s="532"/>
      <c r="BO18" s="532"/>
      <c r="BP18" s="532"/>
      <c r="BQ18" s="532"/>
      <c r="BR18" s="632" t="s">
        <v>1386</v>
      </c>
      <c r="BS18" s="632" t="s">
        <v>830</v>
      </c>
      <c r="BT18" s="632" t="s">
        <v>1387</v>
      </c>
      <c r="BU18" s="632"/>
      <c r="BV18" s="632"/>
      <c r="BW18" s="649"/>
      <c r="BX18" s="677"/>
      <c r="BY18" s="639"/>
      <c r="BZ18" s="532"/>
      <c r="CA18" s="532"/>
      <c r="CB18" s="9"/>
    </row>
    <row r="19" spans="1:80" ht="121.5" customHeight="1">
      <c r="A19" s="512"/>
      <c r="B19" s="512"/>
      <c r="C19" s="512"/>
      <c r="D19" s="512"/>
      <c r="E19" s="512"/>
      <c r="F19" s="512"/>
      <c r="G19" s="512"/>
      <c r="H19" s="512"/>
      <c r="I19" s="512"/>
      <c r="J19" s="512"/>
      <c r="K19" s="512"/>
      <c r="L19" s="512"/>
      <c r="M19" s="512"/>
      <c r="N19" s="519"/>
      <c r="O19" s="568"/>
      <c r="P19" s="568"/>
      <c r="Q19" s="568"/>
      <c r="R19" s="515"/>
      <c r="S19" s="512"/>
      <c r="T19" s="6" t="s">
        <v>1388</v>
      </c>
      <c r="U19" s="6" t="s">
        <v>1378</v>
      </c>
      <c r="V19" s="6" t="s">
        <v>1389</v>
      </c>
      <c r="W19" s="6" t="s">
        <v>1390</v>
      </c>
      <c r="X19" s="85" t="s">
        <v>1391</v>
      </c>
      <c r="Y19" s="6" t="s">
        <v>1382</v>
      </c>
      <c r="Z19" s="85" t="s">
        <v>427</v>
      </c>
      <c r="AA19" s="5" t="s">
        <v>264</v>
      </c>
      <c r="AB19" s="132">
        <f t="shared" si="9"/>
        <v>15</v>
      </c>
      <c r="AC19" s="5" t="s">
        <v>265</v>
      </c>
      <c r="AD19" s="132">
        <f t="shared" si="10"/>
        <v>15</v>
      </c>
      <c r="AE19" s="5" t="s">
        <v>266</v>
      </c>
      <c r="AF19" s="132">
        <f t="shared" si="11"/>
        <v>15</v>
      </c>
      <c r="AG19" s="5" t="s">
        <v>337</v>
      </c>
      <c r="AH19" s="132">
        <f t="shared" si="12"/>
        <v>10</v>
      </c>
      <c r="AI19" s="5" t="s">
        <v>268</v>
      </c>
      <c r="AJ19" s="67">
        <f t="shared" si="13"/>
        <v>15</v>
      </c>
      <c r="AK19" s="7" t="s">
        <v>281</v>
      </c>
      <c r="AL19" s="67">
        <f t="shared" si="14"/>
        <v>15</v>
      </c>
      <c r="AM19" s="5" t="s">
        <v>270</v>
      </c>
      <c r="AN19" s="24">
        <f t="shared" si="15"/>
        <v>10</v>
      </c>
      <c r="AO19" s="30">
        <f t="shared" si="16"/>
        <v>95</v>
      </c>
      <c r="AP19" s="30" t="str">
        <f t="shared" si="17"/>
        <v>Moderado</v>
      </c>
      <c r="AQ19" s="30" t="s">
        <v>333</v>
      </c>
      <c r="AR19" s="24" t="s">
        <v>271</v>
      </c>
      <c r="AS19" s="512"/>
      <c r="AT19" s="512"/>
      <c r="AU19" s="512"/>
      <c r="AV19" s="512"/>
      <c r="AW19" s="512"/>
      <c r="AX19" s="512"/>
      <c r="AY19" s="512"/>
      <c r="AZ19" s="512"/>
      <c r="BA19" s="512"/>
      <c r="BB19" s="519"/>
      <c r="BC19" s="568"/>
      <c r="BD19" s="568"/>
      <c r="BE19" s="568"/>
      <c r="BF19" s="515"/>
      <c r="BG19" s="512"/>
      <c r="BH19" s="512"/>
      <c r="BI19" s="512"/>
      <c r="BJ19" s="512"/>
      <c r="BK19" s="512"/>
      <c r="BL19" s="512"/>
      <c r="BM19" s="512"/>
      <c r="BN19" s="512"/>
      <c r="BO19" s="512"/>
      <c r="BP19" s="512"/>
      <c r="BQ19" s="512"/>
      <c r="BR19" s="512"/>
      <c r="BS19" s="512"/>
      <c r="BT19" s="512"/>
      <c r="BU19" s="512"/>
      <c r="BV19" s="512"/>
      <c r="BW19" s="519"/>
      <c r="BX19" s="677"/>
      <c r="BY19" s="515"/>
      <c r="BZ19" s="512"/>
      <c r="CA19" s="512"/>
      <c r="CB19" s="9"/>
    </row>
    <row r="20" spans="1:80" ht="150" customHeight="1">
      <c r="A20" s="512"/>
      <c r="B20" s="512"/>
      <c r="C20" s="512"/>
      <c r="D20" s="512"/>
      <c r="E20" s="512"/>
      <c r="F20" s="512"/>
      <c r="G20" s="512"/>
      <c r="H20" s="512"/>
      <c r="I20" s="512"/>
      <c r="J20" s="512"/>
      <c r="K20" s="512"/>
      <c r="L20" s="512"/>
      <c r="M20" s="512"/>
      <c r="N20" s="519"/>
      <c r="O20" s="568"/>
      <c r="P20" s="568"/>
      <c r="Q20" s="568"/>
      <c r="R20" s="515"/>
      <c r="S20" s="512"/>
      <c r="T20" s="6" t="s">
        <v>1392</v>
      </c>
      <c r="U20" s="6" t="s">
        <v>1393</v>
      </c>
      <c r="V20" s="6" t="s">
        <v>1394</v>
      </c>
      <c r="W20" s="6" t="s">
        <v>1395</v>
      </c>
      <c r="X20" s="85" t="s">
        <v>1396</v>
      </c>
      <c r="Y20" s="6" t="s">
        <v>1397</v>
      </c>
      <c r="Z20" s="38" t="s">
        <v>414</v>
      </c>
      <c r="AA20" s="5" t="s">
        <v>264</v>
      </c>
      <c r="AB20" s="132">
        <f t="shared" si="9"/>
        <v>15</v>
      </c>
      <c r="AC20" s="5" t="s">
        <v>265</v>
      </c>
      <c r="AD20" s="132">
        <f t="shared" si="10"/>
        <v>15</v>
      </c>
      <c r="AE20" s="5" t="s">
        <v>266</v>
      </c>
      <c r="AF20" s="132">
        <f t="shared" si="11"/>
        <v>15</v>
      </c>
      <c r="AG20" s="5" t="s">
        <v>267</v>
      </c>
      <c r="AH20" s="132">
        <f t="shared" si="12"/>
        <v>15</v>
      </c>
      <c r="AI20" s="5" t="s">
        <v>268</v>
      </c>
      <c r="AJ20" s="67">
        <f t="shared" si="13"/>
        <v>15</v>
      </c>
      <c r="AK20" s="7" t="s">
        <v>281</v>
      </c>
      <c r="AL20" s="67">
        <f t="shared" si="14"/>
        <v>15</v>
      </c>
      <c r="AM20" s="5" t="s">
        <v>270</v>
      </c>
      <c r="AN20" s="24">
        <f t="shared" si="15"/>
        <v>10</v>
      </c>
      <c r="AO20" s="30">
        <f t="shared" si="16"/>
        <v>100</v>
      </c>
      <c r="AP20" s="30" t="str">
        <f t="shared" si="17"/>
        <v>Fuerte</v>
      </c>
      <c r="AQ20" s="30" t="s">
        <v>333</v>
      </c>
      <c r="AR20" s="24" t="s">
        <v>333</v>
      </c>
      <c r="AS20" s="512"/>
      <c r="AT20" s="512"/>
      <c r="AU20" s="512"/>
      <c r="AV20" s="512"/>
      <c r="AW20" s="512"/>
      <c r="AX20" s="512"/>
      <c r="AY20" s="512"/>
      <c r="AZ20" s="512"/>
      <c r="BA20" s="512"/>
      <c r="BB20" s="519"/>
      <c r="BC20" s="568"/>
      <c r="BD20" s="568"/>
      <c r="BE20" s="568"/>
      <c r="BF20" s="515"/>
      <c r="BG20" s="512"/>
      <c r="BH20" s="512"/>
      <c r="BI20" s="512"/>
      <c r="BJ20" s="512"/>
      <c r="BK20" s="512"/>
      <c r="BL20" s="512"/>
      <c r="BM20" s="512"/>
      <c r="BN20" s="512"/>
      <c r="BO20" s="512"/>
      <c r="BP20" s="512"/>
      <c r="BQ20" s="512"/>
      <c r="BR20" s="512"/>
      <c r="BS20" s="512"/>
      <c r="BT20" s="512"/>
      <c r="BU20" s="512"/>
      <c r="BV20" s="512"/>
      <c r="BW20" s="519"/>
      <c r="BX20" s="677"/>
      <c r="BY20" s="515"/>
      <c r="BZ20" s="512"/>
      <c r="CA20" s="512"/>
      <c r="CB20" s="9"/>
    </row>
    <row r="21" spans="1:80" ht="40.5" customHeight="1">
      <c r="A21" s="512"/>
      <c r="B21" s="512"/>
      <c r="C21" s="512"/>
      <c r="D21" s="512"/>
      <c r="E21" s="512"/>
      <c r="F21" s="512"/>
      <c r="G21" s="512"/>
      <c r="H21" s="512"/>
      <c r="I21" s="512"/>
      <c r="J21" s="512"/>
      <c r="K21" s="512"/>
      <c r="L21" s="512"/>
      <c r="M21" s="512"/>
      <c r="N21" s="519"/>
      <c r="O21" s="568"/>
      <c r="P21" s="568"/>
      <c r="Q21" s="568"/>
      <c r="R21" s="515"/>
      <c r="S21" s="512"/>
      <c r="T21" s="666" t="s">
        <v>1398</v>
      </c>
      <c r="U21" s="666" t="s">
        <v>1393</v>
      </c>
      <c r="V21" s="666" t="s">
        <v>1394</v>
      </c>
      <c r="W21" s="666" t="s">
        <v>1399</v>
      </c>
      <c r="X21" s="666" t="s">
        <v>1400</v>
      </c>
      <c r="Y21" s="666" t="s">
        <v>1401</v>
      </c>
      <c r="Z21" s="666" t="s">
        <v>427</v>
      </c>
      <c r="AA21" s="666" t="s">
        <v>264</v>
      </c>
      <c r="AB21" s="666">
        <f t="shared" si="9"/>
        <v>15</v>
      </c>
      <c r="AC21" s="666" t="s">
        <v>265</v>
      </c>
      <c r="AD21" s="666">
        <f t="shared" si="10"/>
        <v>15</v>
      </c>
      <c r="AE21" s="666" t="s">
        <v>266</v>
      </c>
      <c r="AF21" s="666">
        <f t="shared" si="11"/>
        <v>15</v>
      </c>
      <c r="AG21" s="666" t="s">
        <v>337</v>
      </c>
      <c r="AH21" s="666">
        <f t="shared" si="12"/>
        <v>10</v>
      </c>
      <c r="AI21" s="666" t="s">
        <v>268</v>
      </c>
      <c r="AJ21" s="666">
        <f t="shared" si="13"/>
        <v>15</v>
      </c>
      <c r="AK21" s="666" t="s">
        <v>281</v>
      </c>
      <c r="AL21" s="666">
        <f t="shared" si="14"/>
        <v>15</v>
      </c>
      <c r="AM21" s="666" t="s">
        <v>270</v>
      </c>
      <c r="AN21" s="666">
        <f t="shared" si="15"/>
        <v>10</v>
      </c>
      <c r="AO21" s="666">
        <f t="shared" si="16"/>
        <v>95</v>
      </c>
      <c r="AP21" s="666" t="str">
        <f t="shared" si="17"/>
        <v>Moderado</v>
      </c>
      <c r="AQ21" s="666" t="s">
        <v>333</v>
      </c>
      <c r="AR21" s="666" t="s">
        <v>271</v>
      </c>
      <c r="AS21" s="512"/>
      <c r="AT21" s="512"/>
      <c r="AU21" s="512"/>
      <c r="AV21" s="512"/>
      <c r="AW21" s="512"/>
      <c r="AX21" s="512"/>
      <c r="AY21" s="512"/>
      <c r="AZ21" s="512"/>
      <c r="BA21" s="512"/>
      <c r="BB21" s="519"/>
      <c r="BC21" s="568"/>
      <c r="BD21" s="568"/>
      <c r="BE21" s="568"/>
      <c r="BF21" s="515"/>
      <c r="BG21" s="512"/>
      <c r="BH21" s="512"/>
      <c r="BI21" s="512"/>
      <c r="BJ21" s="512"/>
      <c r="BK21" s="512"/>
      <c r="BL21" s="512"/>
      <c r="BM21" s="512"/>
      <c r="BN21" s="512"/>
      <c r="BO21" s="512"/>
      <c r="BP21" s="512"/>
      <c r="BQ21" s="512"/>
      <c r="BR21" s="512"/>
      <c r="BS21" s="512"/>
      <c r="BT21" s="512"/>
      <c r="BU21" s="512"/>
      <c r="BV21" s="512"/>
      <c r="BW21" s="519"/>
      <c r="BX21" s="677"/>
      <c r="BY21" s="515"/>
      <c r="BZ21" s="512"/>
      <c r="CA21" s="512"/>
      <c r="CB21" s="9"/>
    </row>
    <row r="22" spans="1:80" ht="92.25" customHeight="1">
      <c r="A22" s="513"/>
      <c r="B22" s="513"/>
      <c r="C22" s="513"/>
      <c r="D22" s="513"/>
      <c r="E22" s="513"/>
      <c r="F22" s="513"/>
      <c r="G22" s="513"/>
      <c r="H22" s="513"/>
      <c r="I22" s="559"/>
      <c r="J22" s="513"/>
      <c r="K22" s="559"/>
      <c r="L22" s="559"/>
      <c r="M22" s="513"/>
      <c r="N22" s="519"/>
      <c r="O22" s="568"/>
      <c r="P22" s="568"/>
      <c r="Q22" s="568"/>
      <c r="R22" s="515"/>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9"/>
      <c r="BC22" s="568"/>
      <c r="BD22" s="568"/>
      <c r="BE22" s="568"/>
      <c r="BF22" s="515"/>
      <c r="BG22" s="513"/>
      <c r="BH22" s="513"/>
      <c r="BI22" s="513"/>
      <c r="BJ22" s="513"/>
      <c r="BK22" s="513"/>
      <c r="BL22" s="513"/>
      <c r="BM22" s="513"/>
      <c r="BN22" s="513"/>
      <c r="BO22" s="513"/>
      <c r="BP22" s="513"/>
      <c r="BQ22" s="513"/>
      <c r="BR22" s="513"/>
      <c r="BS22" s="513"/>
      <c r="BT22" s="513"/>
      <c r="BU22" s="513"/>
      <c r="BV22" s="513"/>
      <c r="BW22" s="650"/>
      <c r="BX22" s="677"/>
      <c r="BY22" s="516"/>
      <c r="BZ22" s="513"/>
      <c r="CA22" s="513"/>
      <c r="CB22" s="9"/>
    </row>
    <row r="23" spans="1:80" ht="89.25" customHeight="1">
      <c r="A23" s="532" t="s">
        <v>1328</v>
      </c>
      <c r="B23" s="545" t="s">
        <v>1329</v>
      </c>
      <c r="C23" s="545" t="s">
        <v>1402</v>
      </c>
      <c r="D23" s="545" t="s">
        <v>1403</v>
      </c>
      <c r="E23" s="545" t="s">
        <v>1404</v>
      </c>
      <c r="F23" s="545" t="s">
        <v>1405</v>
      </c>
      <c r="G23" s="532" t="s">
        <v>40</v>
      </c>
      <c r="H23" s="532">
        <v>4</v>
      </c>
      <c r="I23" s="633" t="str">
        <f>IF(H23=5,"CASI SEGURO",IF(H23=4,"PROBABLE",IF(H23=3,"POSIBLE",IF(H23=2,"IMPROBABLE","RARA VEZ"))))</f>
        <v>PROBABLE</v>
      </c>
      <c r="J23" s="532">
        <v>4</v>
      </c>
      <c r="K23" s="633" t="str">
        <f>IF(J23=1,"INSIGNIFICANTE",IF(J23=2,"MENOR",IF(J23=3,"MODERADO",IF(J23=4,"MAYOR","CATASTRÓFICO"))))</f>
        <v>MAYOR</v>
      </c>
      <c r="L23" s="133"/>
      <c r="M23" s="634" t="str">
        <f>IF(J23=1,$N$23,IF(J23=2,$O$23,IF(J23=3,$P$23,IF(J23=4,$Q$8,$R$8))))</f>
        <v>EXTREMA 5:4</v>
      </c>
      <c r="N23" s="532"/>
      <c r="O23" s="532"/>
      <c r="P23" s="532"/>
      <c r="Q23" s="532"/>
      <c r="R23" s="532"/>
      <c r="S23" s="532" t="s">
        <v>257</v>
      </c>
      <c r="T23" s="6" t="s">
        <v>1406</v>
      </c>
      <c r="U23" s="6" t="s">
        <v>1407</v>
      </c>
      <c r="V23" s="6" t="s">
        <v>1408</v>
      </c>
      <c r="W23" s="6" t="s">
        <v>1409</v>
      </c>
      <c r="X23" s="6" t="s">
        <v>1410</v>
      </c>
      <c r="Y23" s="6" t="s">
        <v>1411</v>
      </c>
      <c r="Z23" s="6" t="s">
        <v>414</v>
      </c>
      <c r="AA23" s="30" t="s">
        <v>264</v>
      </c>
      <c r="AB23" s="67">
        <f t="shared" ref="AB23:AB25" si="18">IF(AA23 = "Asignado",$AB$106,IF(AA23="No asignado",0,""))</f>
        <v>15</v>
      </c>
      <c r="AC23" s="5" t="s">
        <v>265</v>
      </c>
      <c r="AD23" s="132">
        <f t="shared" ref="AD23:AD25" si="19">IF(AC23 = "Adecuado",$AB$106,IF(AC23="No adecuado",0,""))</f>
        <v>15</v>
      </c>
      <c r="AE23" s="30" t="s">
        <v>266</v>
      </c>
      <c r="AF23" s="24">
        <f t="shared" ref="AF23:AF25" si="20">IF(AE23 = "Oportuna",$AB$106,IF(AE23="Inoportuna",0,""))</f>
        <v>15</v>
      </c>
      <c r="AG23" s="30" t="s">
        <v>337</v>
      </c>
      <c r="AH23" s="24">
        <f t="shared" ref="AH23:AH25" si="21">IF(AG23 = "Prevenir",$AB$106,IF(AG23="Detectar",$AB$107,IF(AG23="No es un control",0,"")))</f>
        <v>10</v>
      </c>
      <c r="AI23" s="30" t="s">
        <v>268</v>
      </c>
      <c r="AJ23" s="67">
        <f t="shared" ref="AJ23:AJ25" si="22">IF(AI23 = "Confiable",$AB$106,IF(AI23="No confiable",0,""))</f>
        <v>15</v>
      </c>
      <c r="AK23" s="7" t="s">
        <v>281</v>
      </c>
      <c r="AL23" s="24">
        <f t="shared" ref="AL23:AL25" si="23">IF(AK23 = "Se investigan y resuelven oportunamente",$AB$106,IF(AK23="No se investigan y resuelven oportunamente",0,""))</f>
        <v>15</v>
      </c>
      <c r="AM23" s="30" t="s">
        <v>339</v>
      </c>
      <c r="AN23" s="24">
        <f t="shared" ref="AN23:AN25" si="24">IF(AM23 = "Completa",$AN$106,IF(AM23="Incompleta",$AN$107,IF(AM23="No existe",0,"")))</f>
        <v>5</v>
      </c>
      <c r="AO23" s="30">
        <f t="shared" ref="AO23:AO25" si="25">+AB23+AD23+AF23+AH23+AJ23+AL23+AN23</f>
        <v>90</v>
      </c>
      <c r="AP23" s="24" t="str">
        <f t="shared" ref="AP23:AP25" si="26">+IF(AO23&gt;96,"Fuerte",IF(AO23&lt;86,"Débil","Moderado"))</f>
        <v>Moderado</v>
      </c>
      <c r="AQ23" s="24" t="s">
        <v>333</v>
      </c>
      <c r="AR23" s="24" t="s">
        <v>343</v>
      </c>
      <c r="AS23" s="544" t="s">
        <v>271</v>
      </c>
      <c r="AT23" s="532" t="s">
        <v>272</v>
      </c>
      <c r="AU23" s="532">
        <v>3</v>
      </c>
      <c r="AV23" s="633" t="str">
        <f>IF(AU23=5,"CASI SEGURO",IF(AU23=4,"PROBABLE",IF(AU23=3,"POSIBLE",IF(AU23=2,"IMPROBABLE","RARA VEZ"))))</f>
        <v>POSIBLE</v>
      </c>
      <c r="AW23" s="532" t="s">
        <v>272</v>
      </c>
      <c r="AX23" s="532">
        <v>3</v>
      </c>
      <c r="AY23" s="633" t="str">
        <f>IF(AX23=1,"INSIGNIFICANTE",IF(AX23=2,"MENOR",IF(AX23=3,"MODERADO",IF(AX23=4,"MAYOR","CATASTRÓFICO"))))</f>
        <v>MODERADO</v>
      </c>
      <c r="AZ23" s="134"/>
      <c r="BA23" s="634" t="str">
        <f>IF(AX23=1,$BB23,IF(AX23=2,$BC$8,IF(AX23=3,$BD$8,IF(AX23=4,$BE$8,$BF$8))))</f>
        <v>MODERADA 2:3</v>
      </c>
      <c r="BB23" s="62"/>
      <c r="BC23" s="1"/>
      <c r="BD23" s="1"/>
      <c r="BE23" s="1"/>
      <c r="BF23" s="63"/>
      <c r="BG23" s="609" t="s">
        <v>1412</v>
      </c>
      <c r="BH23" s="660" t="s">
        <v>1384</v>
      </c>
      <c r="BI23" s="610">
        <v>43862</v>
      </c>
      <c r="BJ23" s="610">
        <v>43951</v>
      </c>
      <c r="BK23" s="609" t="s">
        <v>1413</v>
      </c>
      <c r="BL23" s="532"/>
      <c r="BM23" s="532"/>
      <c r="BN23" s="532"/>
      <c r="BO23" s="532"/>
      <c r="BP23" s="532"/>
      <c r="BQ23" s="532"/>
      <c r="BR23" s="632" t="s">
        <v>1414</v>
      </c>
      <c r="BS23" s="632" t="s">
        <v>1415</v>
      </c>
      <c r="BT23" s="632" t="s">
        <v>1416</v>
      </c>
      <c r="BU23" s="632"/>
      <c r="BV23" s="670"/>
      <c r="BW23" s="649"/>
      <c r="BX23" s="677"/>
      <c r="BY23" s="639"/>
      <c r="BZ23" s="532"/>
      <c r="CA23" s="532"/>
      <c r="CB23" s="9"/>
    </row>
    <row r="24" spans="1:80" ht="99.75" customHeight="1">
      <c r="A24" s="512"/>
      <c r="B24" s="512"/>
      <c r="C24" s="512"/>
      <c r="D24" s="512"/>
      <c r="E24" s="512"/>
      <c r="F24" s="512"/>
      <c r="G24" s="512"/>
      <c r="H24" s="512"/>
      <c r="I24" s="512"/>
      <c r="J24" s="512"/>
      <c r="K24" s="512"/>
      <c r="L24" s="135"/>
      <c r="M24" s="512"/>
      <c r="N24" s="512"/>
      <c r="O24" s="512"/>
      <c r="P24" s="512"/>
      <c r="Q24" s="512"/>
      <c r="R24" s="512"/>
      <c r="S24" s="512"/>
      <c r="T24" s="6" t="s">
        <v>1417</v>
      </c>
      <c r="U24" s="6" t="s">
        <v>1418</v>
      </c>
      <c r="V24" s="6" t="s">
        <v>1408</v>
      </c>
      <c r="W24" s="6" t="s">
        <v>1419</v>
      </c>
      <c r="X24" s="6" t="s">
        <v>1420</v>
      </c>
      <c r="Y24" s="6" t="s">
        <v>1421</v>
      </c>
      <c r="Z24" s="6" t="s">
        <v>414</v>
      </c>
      <c r="AA24" s="30" t="s">
        <v>264</v>
      </c>
      <c r="AB24" s="24">
        <f t="shared" si="18"/>
        <v>15</v>
      </c>
      <c r="AC24" s="5" t="s">
        <v>265</v>
      </c>
      <c r="AD24" s="132">
        <f t="shared" si="19"/>
        <v>15</v>
      </c>
      <c r="AE24" s="30" t="s">
        <v>266</v>
      </c>
      <c r="AF24" s="24">
        <f t="shared" si="20"/>
        <v>15</v>
      </c>
      <c r="AG24" s="30" t="s">
        <v>267</v>
      </c>
      <c r="AH24" s="24">
        <f t="shared" si="21"/>
        <v>15</v>
      </c>
      <c r="AI24" s="30" t="s">
        <v>268</v>
      </c>
      <c r="AJ24" s="67">
        <f t="shared" si="22"/>
        <v>15</v>
      </c>
      <c r="AK24" s="7" t="s">
        <v>281</v>
      </c>
      <c r="AL24" s="24">
        <f t="shared" si="23"/>
        <v>15</v>
      </c>
      <c r="AM24" s="30" t="s">
        <v>339</v>
      </c>
      <c r="AN24" s="24">
        <f t="shared" si="24"/>
        <v>5</v>
      </c>
      <c r="AO24" s="30">
        <f t="shared" si="25"/>
        <v>95</v>
      </c>
      <c r="AP24" s="24" t="str">
        <f t="shared" si="26"/>
        <v>Moderado</v>
      </c>
      <c r="AQ24" s="24" t="s">
        <v>333</v>
      </c>
      <c r="AR24" s="24" t="s">
        <v>271</v>
      </c>
      <c r="AS24" s="512"/>
      <c r="AT24" s="512"/>
      <c r="AU24" s="512"/>
      <c r="AV24" s="512"/>
      <c r="AW24" s="512"/>
      <c r="AX24" s="512"/>
      <c r="AY24" s="512"/>
      <c r="AZ24" s="134"/>
      <c r="BA24" s="512"/>
      <c r="BB24" s="62"/>
      <c r="BC24" s="1"/>
      <c r="BD24" s="1"/>
      <c r="BE24" s="1"/>
      <c r="BF24" s="63"/>
      <c r="BG24" s="512"/>
      <c r="BH24" s="512"/>
      <c r="BI24" s="512"/>
      <c r="BJ24" s="512"/>
      <c r="BK24" s="512"/>
      <c r="BL24" s="512"/>
      <c r="BM24" s="512"/>
      <c r="BN24" s="512"/>
      <c r="BO24" s="512"/>
      <c r="BP24" s="512"/>
      <c r="BQ24" s="512"/>
      <c r="BR24" s="512"/>
      <c r="BS24" s="512"/>
      <c r="BT24" s="512"/>
      <c r="BU24" s="512"/>
      <c r="BV24" s="512"/>
      <c r="BW24" s="519"/>
      <c r="BX24" s="677"/>
      <c r="BY24" s="515"/>
      <c r="BZ24" s="512"/>
      <c r="CA24" s="512"/>
      <c r="CB24" s="9"/>
    </row>
    <row r="25" spans="1:80" ht="48" customHeight="1">
      <c r="A25" s="512"/>
      <c r="B25" s="512"/>
      <c r="C25" s="512"/>
      <c r="D25" s="512"/>
      <c r="E25" s="512"/>
      <c r="F25" s="512"/>
      <c r="G25" s="512"/>
      <c r="H25" s="512"/>
      <c r="I25" s="512"/>
      <c r="J25" s="512"/>
      <c r="K25" s="512"/>
      <c r="L25" s="135"/>
      <c r="M25" s="512"/>
      <c r="N25" s="512"/>
      <c r="O25" s="512"/>
      <c r="P25" s="512"/>
      <c r="Q25" s="512"/>
      <c r="R25" s="512"/>
      <c r="S25" s="512"/>
      <c r="T25" s="666" t="s">
        <v>1422</v>
      </c>
      <c r="U25" s="666" t="s">
        <v>1407</v>
      </c>
      <c r="V25" s="666" t="s">
        <v>295</v>
      </c>
      <c r="W25" s="666" t="s">
        <v>1423</v>
      </c>
      <c r="X25" s="666" t="s">
        <v>1424</v>
      </c>
      <c r="Y25" s="666" t="s">
        <v>1425</v>
      </c>
      <c r="Z25" s="666" t="s">
        <v>414</v>
      </c>
      <c r="AA25" s="666" t="s">
        <v>264</v>
      </c>
      <c r="AB25" s="666">
        <f t="shared" si="18"/>
        <v>15</v>
      </c>
      <c r="AC25" s="666" t="s">
        <v>265</v>
      </c>
      <c r="AD25" s="666">
        <f t="shared" si="19"/>
        <v>15</v>
      </c>
      <c r="AE25" s="666" t="s">
        <v>266</v>
      </c>
      <c r="AF25" s="666">
        <f t="shared" si="20"/>
        <v>15</v>
      </c>
      <c r="AG25" s="666" t="s">
        <v>267</v>
      </c>
      <c r="AH25" s="666">
        <f t="shared" si="21"/>
        <v>15</v>
      </c>
      <c r="AI25" s="666" t="s">
        <v>268</v>
      </c>
      <c r="AJ25" s="666">
        <f t="shared" si="22"/>
        <v>15</v>
      </c>
      <c r="AK25" s="666" t="s">
        <v>281</v>
      </c>
      <c r="AL25" s="666">
        <f t="shared" si="23"/>
        <v>15</v>
      </c>
      <c r="AM25" s="666" t="s">
        <v>339</v>
      </c>
      <c r="AN25" s="666">
        <f t="shared" si="24"/>
        <v>5</v>
      </c>
      <c r="AO25" s="666">
        <f t="shared" si="25"/>
        <v>95</v>
      </c>
      <c r="AP25" s="666" t="str">
        <f t="shared" si="26"/>
        <v>Moderado</v>
      </c>
      <c r="AQ25" s="666" t="s">
        <v>271</v>
      </c>
      <c r="AR25" s="666" t="s">
        <v>271</v>
      </c>
      <c r="AS25" s="512"/>
      <c r="AT25" s="512"/>
      <c r="AU25" s="512"/>
      <c r="AV25" s="512"/>
      <c r="AW25" s="512"/>
      <c r="AX25" s="512"/>
      <c r="AY25" s="512"/>
      <c r="AZ25" s="134"/>
      <c r="BA25" s="512"/>
      <c r="BB25" s="62"/>
      <c r="BC25" s="1"/>
      <c r="BD25" s="1"/>
      <c r="BE25" s="1"/>
      <c r="BF25" s="63"/>
      <c r="BG25" s="512"/>
      <c r="BH25" s="512"/>
      <c r="BI25" s="512"/>
      <c r="BJ25" s="512"/>
      <c r="BK25" s="512"/>
      <c r="BL25" s="512"/>
      <c r="BM25" s="512"/>
      <c r="BN25" s="512"/>
      <c r="BO25" s="512"/>
      <c r="BP25" s="512"/>
      <c r="BQ25" s="512"/>
      <c r="BR25" s="512"/>
      <c r="BS25" s="512"/>
      <c r="BT25" s="512"/>
      <c r="BU25" s="512"/>
      <c r="BV25" s="512"/>
      <c r="BW25" s="519"/>
      <c r="BX25" s="677"/>
      <c r="BY25" s="515"/>
      <c r="BZ25" s="512"/>
      <c r="CA25" s="512"/>
      <c r="CB25" s="9"/>
    </row>
    <row r="26" spans="1:80" ht="21" customHeight="1">
      <c r="A26" s="512"/>
      <c r="B26" s="512"/>
      <c r="C26" s="512"/>
      <c r="D26" s="512"/>
      <c r="E26" s="512"/>
      <c r="F26" s="512"/>
      <c r="G26" s="512"/>
      <c r="H26" s="512"/>
      <c r="I26" s="512"/>
      <c r="J26" s="512"/>
      <c r="K26" s="512"/>
      <c r="L26" s="135"/>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134"/>
      <c r="BA26" s="512"/>
      <c r="BB26" s="62"/>
      <c r="BC26" s="1"/>
      <c r="BD26" s="1"/>
      <c r="BE26" s="1"/>
      <c r="BF26" s="63"/>
      <c r="BG26" s="512"/>
      <c r="BH26" s="512"/>
      <c r="BI26" s="512"/>
      <c r="BJ26" s="512"/>
      <c r="BK26" s="512"/>
      <c r="BL26" s="512"/>
      <c r="BM26" s="512"/>
      <c r="BN26" s="512"/>
      <c r="BO26" s="512"/>
      <c r="BP26" s="512"/>
      <c r="BQ26" s="512"/>
      <c r="BR26" s="512"/>
      <c r="BS26" s="512"/>
      <c r="BT26" s="512"/>
      <c r="BU26" s="512"/>
      <c r="BV26" s="512"/>
      <c r="BW26" s="519"/>
      <c r="BX26" s="677"/>
      <c r="BY26" s="515"/>
      <c r="BZ26" s="512"/>
      <c r="CA26" s="512"/>
      <c r="CB26" s="9"/>
    </row>
    <row r="27" spans="1:80" ht="57.75" customHeight="1">
      <c r="A27" s="513"/>
      <c r="B27" s="513"/>
      <c r="C27" s="513"/>
      <c r="D27" s="513"/>
      <c r="E27" s="513"/>
      <c r="F27" s="513"/>
      <c r="G27" s="513"/>
      <c r="H27" s="513"/>
      <c r="I27" s="513"/>
      <c r="J27" s="513"/>
      <c r="K27" s="513"/>
      <c r="L27" s="136"/>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134"/>
      <c r="BA27" s="513"/>
      <c r="BB27" s="62"/>
      <c r="BC27" s="1"/>
      <c r="BD27" s="1"/>
      <c r="BE27" s="1"/>
      <c r="BF27" s="63"/>
      <c r="BG27" s="513"/>
      <c r="BH27" s="513"/>
      <c r="BI27" s="513"/>
      <c r="BJ27" s="513"/>
      <c r="BK27" s="513"/>
      <c r="BL27" s="513"/>
      <c r="BM27" s="513"/>
      <c r="BN27" s="513"/>
      <c r="BO27" s="513"/>
      <c r="BP27" s="513"/>
      <c r="BQ27" s="513"/>
      <c r="BR27" s="513"/>
      <c r="BS27" s="513"/>
      <c r="BT27" s="513"/>
      <c r="BU27" s="513"/>
      <c r="BV27" s="513"/>
      <c r="BW27" s="650"/>
      <c r="BX27" s="677"/>
      <c r="BY27" s="516"/>
      <c r="BZ27" s="513"/>
      <c r="CA27" s="513"/>
      <c r="CB27" s="9"/>
    </row>
    <row r="28" spans="1:80" ht="84.75" customHeight="1">
      <c r="A28" s="541" t="s">
        <v>1328</v>
      </c>
      <c r="B28" s="675" t="s">
        <v>1329</v>
      </c>
      <c r="C28" s="545" t="s">
        <v>1402</v>
      </c>
      <c r="D28" s="675" t="s">
        <v>1426</v>
      </c>
      <c r="E28" s="675" t="s">
        <v>1427</v>
      </c>
      <c r="F28" s="675" t="s">
        <v>1405</v>
      </c>
      <c r="G28" s="541" t="s">
        <v>330</v>
      </c>
      <c r="H28" s="532">
        <v>3</v>
      </c>
      <c r="I28" s="633" t="str">
        <f>IF(H28=5,"CASI SEGURO",IF(H28=4,"PROBABLE",IF(H28=3,"POSIBLE",IF(H28=2,"IMPROBABLE","RARA VEZ"))))</f>
        <v>POSIBLE</v>
      </c>
      <c r="J28" s="532">
        <v>5</v>
      </c>
      <c r="K28" s="633" t="str">
        <f>IF(J28=1,"INSIGNIFICANTE",IF(J28=2,"MENOR",IF(J28=3,"MODERADO",IF(J28=4,"MAYOR","CATASTRÓFICO"))))</f>
        <v>CATASTRÓFICO</v>
      </c>
      <c r="L28" s="633">
        <f>IF(J28=2,H28+20,IF(J28=3,H28+30,IF(J28=4,H28+40,IF(J28=5,H28+50,H28+10))))</f>
        <v>53</v>
      </c>
      <c r="M28" s="634" t="str">
        <f>IF(J28=1,N28,IF(J28=2,O28,IF(J28=3,P28,IF(J28=4,Q28,R28))))</f>
        <v>EXTREMA 3:5</v>
      </c>
      <c r="N28" s="532" t="str">
        <f>IF($L28=11,"BAJA 1:1",IF($L28=12,"BAJA 2:1",IF($L28=13,"BAJA 3:1",IF($L28=14,"MODERADA 4:1","ALTA 5:1"))))</f>
        <v>ALTA 5:1</v>
      </c>
      <c r="O28" s="532" t="str">
        <f>IF($L28=21,"BAJA 1:2",IF($L28=22,"BAJA 2:2",IF($L28=23,"MODERADA 3:2",IF($L28=24,"ALTA 4:2","ALTA 5:2"))))</f>
        <v>ALTA 5:2</v>
      </c>
      <c r="P28" s="532" t="str">
        <f>IF($L28=31,"MODERADA 1:3",IF($L28=32,"MODERADA 2:3",IF($L28=33,"ALTA 3:3",IF($L28=34,"ALTA 4:3","EXTREMA 5:3"))))</f>
        <v>EXTREMA 5:3</v>
      </c>
      <c r="Q28" s="532" t="str">
        <f>IF($L28=41,"ALTA 1:4",IF($L28=42,"ALTA 2:4",IF($L28=43,"EXTREMA 3:4",IF($L28=44,"EXTREMA 4:4","EXTREMA 5:4"))))</f>
        <v>EXTREMA 5:4</v>
      </c>
      <c r="R28" s="532" t="str">
        <f>IF($L28=51,"ALTA 1:5",IF($L28=52,"EXTREMA 2:5",IF($L28=53,"EXTREMA 3:5",IF($L28=54,"EXTREMA 4:5","EXTREMA 5:5"))))</f>
        <v>EXTREMA 3:5</v>
      </c>
      <c r="S28" s="532" t="s">
        <v>257</v>
      </c>
      <c r="T28" s="137" t="s">
        <v>1428</v>
      </c>
      <c r="U28" s="7" t="s">
        <v>1364</v>
      </c>
      <c r="V28" s="7" t="s">
        <v>1429</v>
      </c>
      <c r="W28" s="6" t="s">
        <v>1430</v>
      </c>
      <c r="X28" s="7" t="s">
        <v>1431</v>
      </c>
      <c r="Y28" s="137" t="s">
        <v>1432</v>
      </c>
      <c r="Z28" s="85" t="s">
        <v>917</v>
      </c>
      <c r="AA28" s="30" t="s">
        <v>264</v>
      </c>
      <c r="AB28" s="67">
        <f t="shared" ref="AB28:AB29" si="27">IF(AA28 = "Asignado",$AB$106,IF(AA28="No asignado",0,""))</f>
        <v>15</v>
      </c>
      <c r="AC28" s="30" t="s">
        <v>265</v>
      </c>
      <c r="AD28" s="67">
        <f t="shared" ref="AD28:AD29" si="28">IF(AC28 = "Adecuado",$AB$106,IF(AC28="No adecuado",0,""))</f>
        <v>15</v>
      </c>
      <c r="AE28" s="30" t="s">
        <v>266</v>
      </c>
      <c r="AF28" s="67">
        <f t="shared" ref="AF28:AF29" si="29">IF(AE28 = "Oportuna",$AB$106,IF(AE28="Inoportuna",0,""))</f>
        <v>15</v>
      </c>
      <c r="AG28" s="30" t="s">
        <v>267</v>
      </c>
      <c r="AH28" s="67">
        <f t="shared" ref="AH28:AH29" si="30">IF(AG28 = "Prevenir",$AB$106,IF(AG28="Detectar",$AB$107,IF(AG28="No es un control",0,"")))</f>
        <v>15</v>
      </c>
      <c r="AI28" s="30" t="s">
        <v>268</v>
      </c>
      <c r="AJ28" s="67">
        <f t="shared" ref="AJ28:AJ29" si="31">IF(AI28 = "Confiable",$AB$106,IF(AI28="No confiable",0,""))</f>
        <v>15</v>
      </c>
      <c r="AK28" s="7" t="s">
        <v>281</v>
      </c>
      <c r="AL28" s="24">
        <f t="shared" ref="AL28:AL29" si="32">IF(AK28 = "Se investigan y resuelven oportunamente",$AB$106,IF(AK28="No se investigan y resuelven oportunamente",0,""))</f>
        <v>15</v>
      </c>
      <c r="AM28" s="30" t="s">
        <v>339</v>
      </c>
      <c r="AN28" s="24">
        <f t="shared" ref="AN28:AN29" si="33">IF(AM28 = "Completa",$AB$106,IF(AM28="Incompleta",$AB$107,IF(AM28="No existe",0,"")))</f>
        <v>10</v>
      </c>
      <c r="AO28" s="38">
        <f t="shared" ref="AO28:AO29" si="34">+AB28+AD28+AF28+AH28+AJ28+AL28+AN28</f>
        <v>100</v>
      </c>
      <c r="AP28" s="38" t="str">
        <f t="shared" ref="AP28:AP29" si="35">+IF(AO28&gt;96,"Fuerte",IF(AO28&lt;85,"Débil","Moderado"))</f>
        <v>Fuerte</v>
      </c>
      <c r="AQ28" s="38" t="s">
        <v>333</v>
      </c>
      <c r="AR28" s="74" t="s">
        <v>333</v>
      </c>
      <c r="AS28" s="544" t="s">
        <v>333</v>
      </c>
      <c r="AT28" s="532" t="s">
        <v>272</v>
      </c>
      <c r="AU28" s="532">
        <v>3</v>
      </c>
      <c r="AV28" s="633" t="str">
        <f>IF(AU28=5,"CASI SEGURO",IF(AU28=4,"PROBABLE",IF(AU28=3,"POSIBLE",IF(AU28=2,"IMPROBABLE","RARA VEZ"))))</f>
        <v>POSIBLE</v>
      </c>
      <c r="AW28" s="532" t="s">
        <v>272</v>
      </c>
      <c r="AX28" s="532">
        <v>5</v>
      </c>
      <c r="AY28" s="633" t="str">
        <f>IF(AX28=1,"INSIGNIFICANTE",IF(AX28=2,"MENOR",IF(AX28=3,"MODERADO",IF(AX28=4,"MAYOR","CATASTRÓFICO"))))</f>
        <v>CATASTRÓFICO</v>
      </c>
      <c r="AZ28" s="633">
        <f>IF(AX28=2,AU28+20,IF(AX28=3,AU28+30,IF(AX28=4,AU28+40,IF(AX28=5,AU28+50,AU28+10))))</f>
        <v>53</v>
      </c>
      <c r="BA28" s="634" t="str">
        <f>IF(AX28=1,$BB28,IF(AX28=2,$BC$8,IF(AX28=3,$BD$8,IF(AX28=4,$BE$8,$BF$8))))</f>
        <v>EXTREMA 5:5</v>
      </c>
      <c r="BB28" s="661" t="str">
        <f>IF($AZ28=11,"BAJA 1:1",IF($AZ28=12,"BAJA 2:1",IF($AZ28=13,"BAJA 3:1",IF($AZ28=14,"MODERADA 4:1","ALTA 5:1"))))</f>
        <v>ALTA 5:1</v>
      </c>
      <c r="BC28" s="662" t="str">
        <f>IF($AZ28=21,"BAJA 1:2",IF($AZ28=22,"BAJA 2:2",IF($AZ28=23,"MODERADA 3:2",IF($AZ28=24,"ALTA 4:2","ALTA 5:2"))))</f>
        <v>ALTA 5:2</v>
      </c>
      <c r="BD28" s="662" t="str">
        <f>IF($AZ28=31,"MODERADA 1:3",IF($AZ28=32,"MODERADA 2:3",IF($AZ28=33,"ALTA 3:3",IF($AZ28=34,"ALTA 4:3","EXTREMA 5:3"))))</f>
        <v>EXTREMA 5:3</v>
      </c>
      <c r="BE28" s="662" t="str">
        <f>IF($AZ28=41,"ALTA 1:4",IF($AZ28=42,"ALTA 2:4",IF($AZ28=43,"EXTREMA 3:4",IF($AZ28=44,"EXTREMA 4:4","EXTREMA 5:4"))))</f>
        <v>EXTREMA 5:4</v>
      </c>
      <c r="BF28" s="663" t="str">
        <f>IF($AZ28=51,"ALTA 1:5",IF($AZ28=52,"EXTREMA 2:5",IF($AZ28=53,"EXTREMA 3:5",IF($AZ28=54,"EXTREMA 4:5","EXTREMA 5:5"))))</f>
        <v>EXTREMA 3:5</v>
      </c>
      <c r="BG28" s="609" t="s">
        <v>1433</v>
      </c>
      <c r="BH28" s="660" t="s">
        <v>1384</v>
      </c>
      <c r="BI28" s="610">
        <v>43862</v>
      </c>
      <c r="BJ28" s="610">
        <v>44196</v>
      </c>
      <c r="BK28" s="609" t="s">
        <v>1434</v>
      </c>
      <c r="BL28" s="532" t="s">
        <v>1435</v>
      </c>
      <c r="BM28" s="532" t="s">
        <v>1436</v>
      </c>
      <c r="BN28" s="532" t="s">
        <v>1436</v>
      </c>
      <c r="BO28" s="532" t="s">
        <v>1437</v>
      </c>
      <c r="BP28" s="532" t="s">
        <v>1438</v>
      </c>
      <c r="BQ28" s="532" t="s">
        <v>1439</v>
      </c>
      <c r="BR28" s="632" t="s">
        <v>1440</v>
      </c>
      <c r="BS28" s="632" t="s">
        <v>1441</v>
      </c>
      <c r="BT28" s="632" t="s">
        <v>1442</v>
      </c>
      <c r="BU28" s="632"/>
      <c r="BV28" s="632"/>
      <c r="BW28" s="649"/>
      <c r="BX28" s="677"/>
      <c r="BY28" s="639"/>
      <c r="BZ28" s="532"/>
      <c r="CA28" s="532"/>
      <c r="CB28" s="9"/>
    </row>
    <row r="29" spans="1:80" ht="15.75" customHeight="1">
      <c r="A29" s="512"/>
      <c r="B29" s="512"/>
      <c r="C29" s="512"/>
      <c r="D29" s="512"/>
      <c r="E29" s="512"/>
      <c r="F29" s="512"/>
      <c r="G29" s="512"/>
      <c r="H29" s="512"/>
      <c r="I29" s="512"/>
      <c r="J29" s="512"/>
      <c r="K29" s="512"/>
      <c r="L29" s="512"/>
      <c r="M29" s="512"/>
      <c r="N29" s="512"/>
      <c r="O29" s="512"/>
      <c r="P29" s="512"/>
      <c r="Q29" s="512"/>
      <c r="R29" s="512"/>
      <c r="S29" s="512"/>
      <c r="T29" s="667" t="s">
        <v>1443</v>
      </c>
      <c r="U29" s="511" t="s">
        <v>1418</v>
      </c>
      <c r="V29" s="511" t="s">
        <v>1429</v>
      </c>
      <c r="W29" s="511" t="s">
        <v>1444</v>
      </c>
      <c r="X29" s="511" t="s">
        <v>1445</v>
      </c>
      <c r="Y29" s="667" t="s">
        <v>1446</v>
      </c>
      <c r="Z29" s="511" t="s">
        <v>917</v>
      </c>
      <c r="AA29" s="511" t="s">
        <v>264</v>
      </c>
      <c r="AB29" s="511">
        <f t="shared" si="27"/>
        <v>15</v>
      </c>
      <c r="AC29" s="511" t="s">
        <v>265</v>
      </c>
      <c r="AD29" s="511">
        <f t="shared" si="28"/>
        <v>15</v>
      </c>
      <c r="AE29" s="511" t="s">
        <v>266</v>
      </c>
      <c r="AF29" s="511">
        <f t="shared" si="29"/>
        <v>15</v>
      </c>
      <c r="AG29" s="511" t="s">
        <v>267</v>
      </c>
      <c r="AH29" s="511">
        <f t="shared" si="30"/>
        <v>15</v>
      </c>
      <c r="AI29" s="511" t="s">
        <v>268</v>
      </c>
      <c r="AJ29" s="511">
        <f t="shared" si="31"/>
        <v>15</v>
      </c>
      <c r="AK29" s="511" t="s">
        <v>281</v>
      </c>
      <c r="AL29" s="511">
        <f t="shared" si="32"/>
        <v>15</v>
      </c>
      <c r="AM29" s="511" t="s">
        <v>339</v>
      </c>
      <c r="AN29" s="511">
        <f t="shared" si="33"/>
        <v>10</v>
      </c>
      <c r="AO29" s="511">
        <f t="shared" si="34"/>
        <v>100</v>
      </c>
      <c r="AP29" s="511" t="str">
        <f t="shared" si="35"/>
        <v>Fuerte</v>
      </c>
      <c r="AQ29" s="511" t="s">
        <v>333</v>
      </c>
      <c r="AR29" s="511" t="s">
        <v>333</v>
      </c>
      <c r="AS29" s="512"/>
      <c r="AT29" s="512"/>
      <c r="AU29" s="512"/>
      <c r="AV29" s="512"/>
      <c r="AW29" s="512"/>
      <c r="AX29" s="512"/>
      <c r="AY29" s="512"/>
      <c r="AZ29" s="512"/>
      <c r="BA29" s="512"/>
      <c r="BB29" s="519"/>
      <c r="BC29" s="568"/>
      <c r="BD29" s="568"/>
      <c r="BE29" s="568"/>
      <c r="BF29" s="515"/>
      <c r="BG29" s="512"/>
      <c r="BH29" s="512"/>
      <c r="BI29" s="512"/>
      <c r="BJ29" s="512"/>
      <c r="BK29" s="512"/>
      <c r="BL29" s="512"/>
      <c r="BM29" s="512"/>
      <c r="BN29" s="512"/>
      <c r="BO29" s="512"/>
      <c r="BP29" s="512"/>
      <c r="BQ29" s="512"/>
      <c r="BR29" s="512"/>
      <c r="BS29" s="512"/>
      <c r="BT29" s="512"/>
      <c r="BU29" s="512"/>
      <c r="BV29" s="512"/>
      <c r="BW29" s="519"/>
      <c r="BX29" s="677"/>
      <c r="BY29" s="515"/>
      <c r="BZ29" s="512"/>
      <c r="CA29" s="512"/>
      <c r="CB29" s="9"/>
    </row>
    <row r="30" spans="1:80" ht="32.25" customHeight="1">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9"/>
      <c r="BC30" s="568"/>
      <c r="BD30" s="568"/>
      <c r="BE30" s="568"/>
      <c r="BF30" s="515"/>
      <c r="BG30" s="512"/>
      <c r="BH30" s="512"/>
      <c r="BI30" s="512"/>
      <c r="BJ30" s="512"/>
      <c r="BK30" s="512"/>
      <c r="BL30" s="512"/>
      <c r="BM30" s="512"/>
      <c r="BN30" s="512"/>
      <c r="BO30" s="512"/>
      <c r="BP30" s="512"/>
      <c r="BQ30" s="512"/>
      <c r="BR30" s="512"/>
      <c r="BS30" s="512"/>
      <c r="BT30" s="512"/>
      <c r="BU30" s="512"/>
      <c r="BV30" s="512"/>
      <c r="BW30" s="519"/>
      <c r="BX30" s="677"/>
      <c r="BY30" s="515"/>
      <c r="BZ30" s="512"/>
      <c r="CA30" s="512"/>
      <c r="CB30" s="9"/>
    </row>
    <row r="31" spans="1:80" ht="33.75" customHeight="1">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9"/>
      <c r="BC31" s="568"/>
      <c r="BD31" s="568"/>
      <c r="BE31" s="568"/>
      <c r="BF31" s="515"/>
      <c r="BG31" s="512"/>
      <c r="BH31" s="512"/>
      <c r="BI31" s="512"/>
      <c r="BJ31" s="512"/>
      <c r="BK31" s="512"/>
      <c r="BL31" s="512"/>
      <c r="BM31" s="512"/>
      <c r="BN31" s="512"/>
      <c r="BO31" s="512"/>
      <c r="BP31" s="512"/>
      <c r="BQ31" s="512"/>
      <c r="BR31" s="512"/>
      <c r="BS31" s="512"/>
      <c r="BT31" s="512"/>
      <c r="BU31" s="512"/>
      <c r="BV31" s="512"/>
      <c r="BW31" s="519"/>
      <c r="BX31" s="677"/>
      <c r="BY31" s="515"/>
      <c r="BZ31" s="512"/>
      <c r="CA31" s="512"/>
      <c r="CB31" s="9"/>
    </row>
    <row r="32" spans="1:80" ht="48" customHeight="1">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9"/>
      <c r="BC32" s="568"/>
      <c r="BD32" s="568"/>
      <c r="BE32" s="568"/>
      <c r="BF32" s="515"/>
      <c r="BG32" s="513"/>
      <c r="BH32" s="513"/>
      <c r="BI32" s="513"/>
      <c r="BJ32" s="513"/>
      <c r="BK32" s="513"/>
      <c r="BL32" s="513"/>
      <c r="BM32" s="513"/>
      <c r="BN32" s="513"/>
      <c r="BO32" s="513"/>
      <c r="BP32" s="513"/>
      <c r="BQ32" s="513"/>
      <c r="BR32" s="513"/>
      <c r="BS32" s="513"/>
      <c r="BT32" s="513"/>
      <c r="BU32" s="513"/>
      <c r="BV32" s="513"/>
      <c r="BW32" s="650"/>
      <c r="BX32" s="677"/>
      <c r="BY32" s="516"/>
      <c r="BZ32" s="513"/>
      <c r="CA32" s="513"/>
      <c r="CB32" s="9"/>
    </row>
    <row r="33" spans="1:80" ht="15.75" customHeight="1">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row>
    <row r="34" spans="1:80" ht="15.75" customHeight="1">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row>
    <row r="35" spans="1:80" ht="15.75" customHeight="1">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34"/>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row>
    <row r="36" spans="1:80" ht="15.75" customHeight="1">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t="s">
        <v>360</v>
      </c>
      <c r="AG36" s="34"/>
      <c r="AH36" s="9" t="s">
        <v>18</v>
      </c>
      <c r="AI36" s="9">
        <v>1</v>
      </c>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row>
    <row r="37" spans="1:80" ht="15.75" customHeight="1">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t="s">
        <v>10</v>
      </c>
      <c r="AD37" s="9" t="s">
        <v>40</v>
      </c>
      <c r="AE37" s="9" t="s">
        <v>27</v>
      </c>
      <c r="AF37" s="9" t="s">
        <v>361</v>
      </c>
      <c r="AG37" s="34"/>
      <c r="AH37" s="9" t="s">
        <v>362</v>
      </c>
      <c r="AI37" s="9">
        <v>2</v>
      </c>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row>
    <row r="38" spans="1:80" ht="15.75" customHeight="1">
      <c r="A38" s="9"/>
      <c r="B38" s="9"/>
      <c r="C38" s="9"/>
      <c r="D38" s="9"/>
      <c r="E38" s="9"/>
      <c r="F38" s="9"/>
      <c r="G38" s="9"/>
      <c r="H38" s="9"/>
      <c r="I38" s="9"/>
      <c r="J38" s="9"/>
      <c r="K38" s="9"/>
      <c r="L38" s="9"/>
      <c r="M38" s="9"/>
      <c r="N38" s="9"/>
      <c r="O38" s="9"/>
      <c r="P38" s="9"/>
      <c r="Q38" s="9"/>
      <c r="R38" s="9"/>
      <c r="S38" s="35" t="s">
        <v>1447</v>
      </c>
      <c r="T38" s="35"/>
      <c r="U38" s="9"/>
      <c r="V38" s="9"/>
      <c r="W38" s="9"/>
      <c r="X38" s="9"/>
      <c r="Y38" s="9"/>
      <c r="Z38" s="9"/>
      <c r="AA38" s="9"/>
      <c r="AB38" s="9"/>
      <c r="AC38" s="9" t="s">
        <v>13</v>
      </c>
      <c r="AD38" s="9" t="s">
        <v>20</v>
      </c>
      <c r="AE38" s="9" t="s">
        <v>119</v>
      </c>
      <c r="AF38" s="9" t="s">
        <v>318</v>
      </c>
      <c r="AG38" s="34"/>
      <c r="AH38" s="9" t="s">
        <v>319</v>
      </c>
      <c r="AI38" s="9">
        <v>3</v>
      </c>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row>
    <row r="39" spans="1:80" ht="15.75" customHeight="1">
      <c r="A39" s="9"/>
      <c r="B39" s="9"/>
      <c r="C39" s="9"/>
      <c r="D39" s="9"/>
      <c r="E39" s="9"/>
      <c r="F39" s="9"/>
      <c r="G39" s="9"/>
      <c r="H39" s="9"/>
      <c r="I39" s="9"/>
      <c r="J39" s="9"/>
      <c r="K39" s="9"/>
      <c r="L39" s="9"/>
      <c r="M39" s="9"/>
      <c r="N39" s="9"/>
      <c r="O39" s="9"/>
      <c r="P39" s="9"/>
      <c r="Q39" s="9"/>
      <c r="R39" s="9"/>
      <c r="S39" s="35" t="s">
        <v>1448</v>
      </c>
      <c r="T39" s="35"/>
      <c r="U39" s="9"/>
      <c r="V39" s="9"/>
      <c r="W39" s="9"/>
      <c r="X39" s="9"/>
      <c r="Y39" s="9"/>
      <c r="Z39" s="9"/>
      <c r="AA39" s="9"/>
      <c r="AB39" s="9"/>
      <c r="AC39" s="9" t="s">
        <v>33</v>
      </c>
      <c r="AD39" s="9" t="s">
        <v>43</v>
      </c>
      <c r="AE39" s="9" t="s">
        <v>25</v>
      </c>
      <c r="AF39" s="9" t="s">
        <v>321</v>
      </c>
      <c r="AG39" s="34"/>
      <c r="AH39" s="9" t="s">
        <v>40</v>
      </c>
      <c r="AI39" s="9">
        <v>4</v>
      </c>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row>
    <row r="40" spans="1:80" ht="15.75" customHeight="1">
      <c r="A40" s="9"/>
      <c r="B40" s="9"/>
      <c r="C40" s="9"/>
      <c r="D40" s="9"/>
      <c r="E40" s="9"/>
      <c r="F40" s="9"/>
      <c r="G40" s="9"/>
      <c r="H40" s="9"/>
      <c r="I40" s="9"/>
      <c r="J40" s="9"/>
      <c r="K40" s="9"/>
      <c r="L40" s="9"/>
      <c r="M40" s="9"/>
      <c r="N40" s="9"/>
      <c r="O40" s="9"/>
      <c r="P40" s="9"/>
      <c r="Q40" s="9"/>
      <c r="R40" s="9"/>
      <c r="S40" s="35" t="s">
        <v>1449</v>
      </c>
      <c r="T40" s="35"/>
      <c r="U40" s="9"/>
      <c r="V40" s="9"/>
      <c r="W40" s="9"/>
      <c r="X40" s="9"/>
      <c r="Y40" s="9"/>
      <c r="Z40" s="9"/>
      <c r="AA40" s="9"/>
      <c r="AB40" s="9"/>
      <c r="AC40" s="9" t="s">
        <v>57</v>
      </c>
      <c r="AD40" s="9" t="s">
        <v>18</v>
      </c>
      <c r="AE40" s="9" t="s">
        <v>323</v>
      </c>
      <c r="AF40" s="9" t="s">
        <v>324</v>
      </c>
      <c r="AG40" s="34"/>
      <c r="AH40" s="9" t="s">
        <v>57</v>
      </c>
      <c r="AI40" s="9">
        <v>5</v>
      </c>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row>
    <row r="41" spans="1:80" ht="15.75" customHeight="1">
      <c r="A41" s="9"/>
      <c r="B41" s="9"/>
      <c r="C41" s="9"/>
      <c r="D41" s="9"/>
      <c r="E41" s="9"/>
      <c r="F41" s="9"/>
      <c r="G41" s="9"/>
      <c r="H41" s="9"/>
      <c r="I41" s="9"/>
      <c r="J41" s="9"/>
      <c r="K41" s="9"/>
      <c r="L41" s="9"/>
      <c r="M41" s="9"/>
      <c r="N41" s="9"/>
      <c r="O41" s="9"/>
      <c r="P41" s="9"/>
      <c r="Q41" s="9"/>
      <c r="R41" s="9"/>
      <c r="S41" s="35" t="s">
        <v>1450</v>
      </c>
      <c r="T41" s="35"/>
      <c r="U41" s="9"/>
      <c r="V41" s="9"/>
      <c r="W41" s="9"/>
      <c r="X41" s="9"/>
      <c r="Y41" s="9"/>
      <c r="Z41" s="9"/>
      <c r="AA41" s="9"/>
      <c r="AB41" s="9"/>
      <c r="AC41" s="9" t="s">
        <v>71</v>
      </c>
      <c r="AD41" s="9" t="s">
        <v>75</v>
      </c>
      <c r="AE41" s="9" t="s">
        <v>80</v>
      </c>
      <c r="AF41" s="9" t="s">
        <v>46</v>
      </c>
      <c r="AG41" s="34"/>
      <c r="AH41" s="9" t="s">
        <v>305</v>
      </c>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row>
    <row r="42" spans="1:80" ht="15.75" customHeight="1">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t="s">
        <v>36</v>
      </c>
      <c r="AD42" s="9" t="s">
        <v>65</v>
      </c>
      <c r="AE42" s="9" t="s">
        <v>82</v>
      </c>
      <c r="AF42" s="9" t="s">
        <v>326</v>
      </c>
      <c r="AG42" s="36"/>
      <c r="AH42" s="9" t="s">
        <v>874</v>
      </c>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row>
    <row r="43" spans="1:80" ht="15.75" customHeight="1">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t="s">
        <v>328</v>
      </c>
      <c r="AD43" s="9" t="s">
        <v>46</v>
      </c>
      <c r="AE43" s="9" t="s">
        <v>84</v>
      </c>
      <c r="AF43" s="9" t="s">
        <v>329</v>
      </c>
      <c r="AG43" s="36"/>
      <c r="AH43" s="9" t="s">
        <v>330</v>
      </c>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row>
    <row r="44" spans="1:80" ht="15.75" customHeight="1">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t="s">
        <v>78</v>
      </c>
      <c r="AE44" s="9" t="s">
        <v>29</v>
      </c>
      <c r="AF44" s="9" t="s">
        <v>43</v>
      </c>
      <c r="AG44" s="36"/>
      <c r="AH44" s="9" t="s">
        <v>331</v>
      </c>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row>
    <row r="45" spans="1:80" ht="15.75" customHeight="1">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t="s">
        <v>115</v>
      </c>
      <c r="AE45" s="9"/>
      <c r="AF45" s="9"/>
      <c r="AG45" s="37"/>
      <c r="AH45" s="9" t="s">
        <v>71</v>
      </c>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row>
    <row r="46" spans="1:80"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t="s">
        <v>332</v>
      </c>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row>
    <row r="47" spans="1:80" ht="15.75" customHeight="1">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37"/>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row>
    <row r="48" spans="1:80" ht="15.75" customHeight="1">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37"/>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row>
    <row r="49" spans="1:80" ht="15.75" customHeight="1">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37"/>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row>
    <row r="50" spans="1:80" ht="15.75" customHeight="1">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37"/>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row>
    <row r="51" spans="1:80" ht="15.75" customHeight="1">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37"/>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row>
    <row r="52" spans="1:80" ht="15.75" customHeight="1">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row>
    <row r="53" spans="1:80" ht="15.75" customHeight="1">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row>
    <row r="54" spans="1:80" ht="15.75" customHeight="1">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row>
    <row r="55" spans="1:80" ht="15.7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t="s">
        <v>12</v>
      </c>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row>
    <row r="56" spans="1:80" ht="15.75" customHeight="1">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t="s">
        <v>15</v>
      </c>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row>
    <row r="57" spans="1:80" ht="15.75" customHeight="1">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row>
    <row r="58" spans="1:80" ht="15.75" customHeight="1">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t="s">
        <v>23</v>
      </c>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row>
    <row r="59" spans="1:80" ht="15.75" customHeight="1">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t="s">
        <v>130</v>
      </c>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row>
    <row r="60" spans="1:80" ht="15.75" customHeight="1">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row>
    <row r="61" spans="1:80" ht="15.75" customHeight="1">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row>
    <row r="62" spans="1:80" ht="15.75" customHeight="1">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row>
    <row r="63" spans="1:80" ht="15.75" customHeight="1">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row>
    <row r="64" spans="1:80" ht="15.75" customHeight="1">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row>
    <row r="65" spans="1:80" ht="15.75" customHeight="1">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row>
    <row r="66" spans="1:80" ht="15.75" customHeight="1">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row>
    <row r="67" spans="1:80" ht="15.75" customHeight="1">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row>
    <row r="68" spans="1:80" ht="15.75" customHeight="1">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row>
    <row r="69" spans="1:80" ht="15.75" customHeight="1">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row>
    <row r="70" spans="1:80" ht="15.75" customHeight="1">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row>
    <row r="71" spans="1:80" ht="15.75" customHeight="1">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row>
    <row r="72" spans="1:80"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row>
    <row r="73" spans="1:80" ht="15.75" customHeight="1">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row>
    <row r="74" spans="1:80" ht="15.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row>
    <row r="75" spans="1:80" ht="15.75" customHeight="1">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row>
    <row r="76" spans="1:80" ht="15.75" customHeight="1">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row>
    <row r="77" spans="1:80" ht="15.75" customHeight="1">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row>
    <row r="78" spans="1:80" ht="15.75" customHeight="1">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row>
    <row r="79" spans="1:80" ht="15.75" customHeight="1">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row>
    <row r="80" spans="1:80" ht="15.75" customHeight="1">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row>
    <row r="81" spans="1:80" ht="15.75" customHeight="1">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row>
    <row r="82" spans="1:80" ht="15.75" customHeight="1">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row>
    <row r="83" spans="1:80" ht="15.75" customHeight="1">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row>
    <row r="84" spans="1:80" ht="15.75" customHeight="1">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row>
    <row r="85" spans="1:80" ht="15.75" customHeight="1">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row>
    <row r="86" spans="1:80" ht="15.75" customHeight="1">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row>
    <row r="87" spans="1:80" ht="15.75" customHeight="1">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row>
    <row r="88" spans="1:80" ht="15.75" customHeight="1">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row>
    <row r="89" spans="1:80" ht="15.75" customHeight="1">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row>
    <row r="90" spans="1:80" ht="15.75" customHeight="1">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row>
    <row r="91" spans="1:80" ht="15.75" customHeight="1">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row>
    <row r="92" spans="1:80" ht="15.75" customHeight="1">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row>
    <row r="93" spans="1:80" ht="15.75" customHeight="1">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row>
    <row r="94" spans="1:80" ht="15.75" customHeight="1">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row>
    <row r="95" spans="1:80" ht="15.75" customHeight="1">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row>
    <row r="96" spans="1:80" ht="15.75" customHeight="1">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row>
    <row r="97" spans="1:80" ht="15.75" customHeight="1">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row>
    <row r="98" spans="1:80" ht="15.75" customHeight="1">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row>
    <row r="99" spans="1:80" ht="15.75" customHeight="1">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row>
    <row r="100" spans="1:80" ht="15.75" customHeight="1">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row>
    <row r="101" spans="1:80" ht="15.7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row>
    <row r="102" spans="1:80" ht="15.7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row>
    <row r="103" spans="1:80" ht="15.7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row>
    <row r="104" spans="1:80" ht="15.7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row>
    <row r="105" spans="1:80" ht="15.7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row>
    <row r="106" spans="1:80" ht="15.7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t="s">
        <v>264</v>
      </c>
      <c r="AB106" s="9">
        <v>15</v>
      </c>
      <c r="AC106" s="9" t="s">
        <v>265</v>
      </c>
      <c r="AD106" s="9">
        <v>15</v>
      </c>
      <c r="AE106" s="9" t="s">
        <v>266</v>
      </c>
      <c r="AF106" s="9"/>
      <c r="AG106" s="9" t="s">
        <v>267</v>
      </c>
      <c r="AH106" s="9"/>
      <c r="AI106" s="9" t="s">
        <v>268</v>
      </c>
      <c r="AJ106" s="9"/>
      <c r="AK106" s="9" t="s">
        <v>281</v>
      </c>
      <c r="AL106" s="9"/>
      <c r="AM106" s="9" t="s">
        <v>270</v>
      </c>
      <c r="AN106" s="9">
        <v>10</v>
      </c>
      <c r="AO106" s="9"/>
      <c r="AP106" s="9"/>
      <c r="AQ106" s="9" t="s">
        <v>333</v>
      </c>
      <c r="AR106" s="9"/>
      <c r="AS106" s="9"/>
      <c r="AT106" s="9" t="s">
        <v>272</v>
      </c>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row>
    <row r="107" spans="1:80" ht="15.7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t="s">
        <v>334</v>
      </c>
      <c r="AB107" s="9">
        <v>10</v>
      </c>
      <c r="AC107" s="9" t="s">
        <v>335</v>
      </c>
      <c r="AD107" s="9">
        <v>0</v>
      </c>
      <c r="AE107" s="9" t="s">
        <v>336</v>
      </c>
      <c r="AF107" s="9"/>
      <c r="AG107" s="9" t="s">
        <v>337</v>
      </c>
      <c r="AH107" s="9"/>
      <c r="AI107" s="9" t="s">
        <v>338</v>
      </c>
      <c r="AJ107" s="9"/>
      <c r="AK107" s="9" t="s">
        <v>269</v>
      </c>
      <c r="AL107" s="9"/>
      <c r="AM107" s="9" t="s">
        <v>339</v>
      </c>
      <c r="AN107" s="9">
        <v>5</v>
      </c>
      <c r="AO107" s="9"/>
      <c r="AP107" s="9"/>
      <c r="AQ107" s="9" t="s">
        <v>271</v>
      </c>
      <c r="AR107" s="9"/>
      <c r="AS107" s="9"/>
      <c r="AT107" s="9" t="s">
        <v>340</v>
      </c>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row>
    <row r="108" spans="1:80" ht="15.7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v>5</v>
      </c>
      <c r="AC108" s="9"/>
      <c r="AD108" s="9"/>
      <c r="AE108" s="9"/>
      <c r="AF108" s="9"/>
      <c r="AG108" s="9" t="s">
        <v>341</v>
      </c>
      <c r="AH108" s="9"/>
      <c r="AI108" s="9"/>
      <c r="AJ108" s="9"/>
      <c r="AK108" s="9"/>
      <c r="AL108" s="9"/>
      <c r="AM108" s="9" t="s">
        <v>342</v>
      </c>
      <c r="AN108" s="9">
        <v>0</v>
      </c>
      <c r="AO108" s="9"/>
      <c r="AP108" s="9"/>
      <c r="AQ108" s="9" t="s">
        <v>343</v>
      </c>
      <c r="AR108" s="9"/>
      <c r="AS108" s="9"/>
      <c r="AT108" s="9" t="s">
        <v>299</v>
      </c>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row>
    <row r="109" spans="1:80" ht="15.7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row>
    <row r="110" spans="1:80" ht="15.7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row>
    <row r="111" spans="1:80" ht="15.7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row>
    <row r="112" spans="1:80" ht="15.7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row>
    <row r="113" spans="1:80" ht="15.7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row>
    <row r="114" spans="1:80" ht="15.7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row>
    <row r="115" spans="1:80" ht="15.7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row>
    <row r="116" spans="1:80" ht="15.7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row>
    <row r="117" spans="1:80" ht="15.7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row>
    <row r="118" spans="1:80" ht="15.7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row>
    <row r="119" spans="1:80" ht="15.7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row>
    <row r="120" spans="1:80" ht="15.7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row>
    <row r="121" spans="1:80" ht="15.7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row>
    <row r="122" spans="1:80" ht="15.7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row>
    <row r="123" spans="1:80" ht="15.7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row>
    <row r="124" spans="1:80" ht="15.75" customHeight="1">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row>
    <row r="125" spans="1:80" ht="15.75" customHeight="1">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row>
    <row r="126" spans="1:80" ht="15.75" customHeight="1">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row>
    <row r="127" spans="1:80" ht="15.75" customHeight="1">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row>
    <row r="128" spans="1:80" ht="15.75" customHeight="1">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row>
    <row r="129" spans="1:80" ht="15.75" customHeight="1">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row>
    <row r="130" spans="1:80" ht="15.75" customHeight="1">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row>
    <row r="131" spans="1:80" ht="15.75" customHeight="1">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row>
    <row r="132" spans="1:80" ht="15.75" customHeight="1">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row>
    <row r="133" spans="1:80" ht="15.75" customHeight="1">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row>
    <row r="134" spans="1:80" ht="15.75" customHeight="1">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row>
    <row r="135" spans="1:80" ht="15.75" customHeight="1">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row>
    <row r="136" spans="1:80" ht="15.75" customHeight="1">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row>
    <row r="137" spans="1:80" ht="15.75" customHeight="1">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row>
    <row r="138" spans="1:80" ht="15.75" customHeight="1">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row>
    <row r="139" spans="1:80" ht="15.75" customHeight="1">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row>
    <row r="140" spans="1:80" ht="15.75" customHeight="1">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row>
    <row r="141" spans="1:80" ht="15.75" customHeight="1">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row>
    <row r="142" spans="1:80" ht="15.75" customHeight="1">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row>
    <row r="143" spans="1:80" ht="15.75" customHeight="1">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row>
    <row r="144" spans="1:80" ht="15.75" customHeight="1">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row>
    <row r="145" spans="1:80" ht="15.75" customHeight="1">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row>
    <row r="146" spans="1:80" ht="15.75" customHeight="1">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row>
    <row r="147" spans="1:80" ht="15.75" customHeight="1">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row>
    <row r="148" spans="1:80" ht="15.75" customHeight="1">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row>
    <row r="149" spans="1:80" ht="15.75" customHeight="1">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row>
    <row r="150" spans="1:80" ht="15.75" customHeight="1">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row>
    <row r="151" spans="1:80" ht="15.75" customHeight="1">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row>
    <row r="152" spans="1:80" ht="15.75" customHeight="1">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row>
    <row r="153" spans="1:80" ht="15.75" customHeight="1">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row>
    <row r="154" spans="1:80" ht="15.75" customHeight="1">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row>
    <row r="155" spans="1:80" ht="15.75" customHeight="1">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row>
    <row r="156" spans="1:80" ht="15.75" customHeight="1">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row>
    <row r="157" spans="1:80" ht="15.75" customHeight="1">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row>
    <row r="158" spans="1:80" ht="15.75" customHeight="1">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row>
    <row r="159" spans="1:80" ht="15.75" customHeight="1">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row>
    <row r="160" spans="1:80" ht="15.75" customHeight="1">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row>
    <row r="161" spans="1:80" ht="15.75" customHeight="1">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row>
    <row r="162" spans="1:80" ht="15.75" customHeight="1">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row>
    <row r="163" spans="1:80" ht="15.75" customHeight="1">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row>
    <row r="164" spans="1:80" ht="15.7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row>
    <row r="165" spans="1:80" ht="15.75" customHeight="1">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row>
    <row r="166" spans="1:80" ht="15.75" customHeight="1">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row>
    <row r="167" spans="1:80" ht="15.75" customHeight="1">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row>
    <row r="168" spans="1:80" ht="15.75" customHeight="1">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row>
    <row r="169" spans="1:80" ht="15.75" customHeight="1">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row>
    <row r="170" spans="1:80" ht="15.75" customHeight="1">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row>
    <row r="171" spans="1:80" ht="15.75" customHeight="1">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row>
    <row r="172" spans="1:80" ht="15.75" customHeight="1">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row>
    <row r="173" spans="1:80" ht="15.75" customHeight="1">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row>
    <row r="174" spans="1:80" ht="15.75" customHeight="1">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row>
    <row r="175" spans="1:80" ht="15.75" customHeight="1">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row>
    <row r="176" spans="1:80" ht="15.75" customHeight="1">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row>
    <row r="177" spans="1:80" ht="15.75" customHeight="1">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row>
    <row r="178" spans="1:80" ht="15.75" customHeight="1">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row>
    <row r="179" spans="1:80" ht="15.75" customHeight="1">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row>
    <row r="180" spans="1:80" ht="15.75" customHeight="1">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row>
    <row r="181" spans="1:80" ht="15.75" customHeight="1">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row>
    <row r="182" spans="1:80" ht="15.75" customHeight="1">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row>
    <row r="183" spans="1:80" ht="15.75" customHeight="1">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row>
    <row r="184" spans="1:80" ht="15.75" customHeight="1">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row>
    <row r="185" spans="1:80" ht="15.75" customHeight="1">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row>
    <row r="186" spans="1:80" ht="15.75" customHeight="1">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row>
    <row r="187" spans="1:80" ht="15.75" customHeight="1">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row>
    <row r="188" spans="1:80" ht="15.75" customHeight="1">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row>
    <row r="189" spans="1:80" ht="15.75" customHeight="1">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row>
    <row r="190" spans="1:80" ht="15.75" customHeight="1">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row>
    <row r="191" spans="1:80" ht="15.75" customHeight="1">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row>
    <row r="192" spans="1:80" ht="15.75" customHeight="1">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row>
    <row r="193" spans="1:80" ht="15.75" customHeight="1">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row>
    <row r="194" spans="1:80" ht="15.75" customHeight="1">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row>
    <row r="195" spans="1:80" ht="15.75" customHeight="1">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row>
    <row r="196" spans="1:80" ht="15.7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row>
    <row r="197" spans="1:80" ht="15.75" customHeight="1">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row>
    <row r="198" spans="1:80" ht="15.75" customHeight="1">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row>
    <row r="199" spans="1:80" ht="15.75" customHeight="1">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row>
    <row r="200" spans="1:80" ht="15.75" customHeight="1">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row>
    <row r="201" spans="1:80" ht="15.75" customHeight="1">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row>
    <row r="202" spans="1:80" ht="15.75" customHeight="1">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row>
    <row r="203" spans="1:80" ht="15.75" customHeight="1">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row>
    <row r="204" spans="1:80" ht="15.75" customHeight="1">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row>
    <row r="205" spans="1:80" ht="15.75" customHeight="1">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row>
    <row r="206" spans="1:80" ht="15.75" customHeight="1">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row>
    <row r="207" spans="1:80" ht="15.75" customHeight="1">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row>
    <row r="208" spans="1:80" ht="15.75" customHeight="1">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row>
    <row r="209" spans="1:80" ht="15.75" customHeight="1">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row>
    <row r="210" spans="1:80" ht="15.75" customHeight="1">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row>
    <row r="211" spans="1:80" ht="15.75" customHeight="1">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row>
    <row r="212" spans="1:80" ht="15.75" customHeight="1">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row>
    <row r="213" spans="1:80" ht="15.75" customHeight="1">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row>
    <row r="214" spans="1:80" ht="15.75" customHeight="1">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row>
    <row r="215" spans="1:80" ht="15.75" customHeight="1">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row>
    <row r="216" spans="1:80" ht="15.75" customHeight="1">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row>
    <row r="217" spans="1:80" ht="15.75" customHeight="1">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row>
    <row r="218" spans="1:80" ht="15.75" customHeight="1">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row>
    <row r="219" spans="1:80" ht="15.75" customHeight="1">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row>
    <row r="220" spans="1:80" ht="15.75" customHeight="1">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row>
    <row r="221" spans="1:8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row>
    <row r="222" spans="1:8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row>
    <row r="223" spans="1:8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row>
    <row r="224" spans="1:8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row>
    <row r="225" spans="1:8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row>
    <row r="226" spans="1:8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row>
    <row r="227" spans="1:8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row>
    <row r="228" spans="1:8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row>
    <row r="229" spans="1:8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row>
    <row r="230" spans="1:8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row>
    <row r="231" spans="1:8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row>
    <row r="232" spans="1:8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row>
    <row r="233" spans="1:8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row>
    <row r="234" spans="1:8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row>
    <row r="235" spans="1:8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row>
    <row r="236" spans="1:8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row>
    <row r="237" spans="1:8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row>
    <row r="238" spans="1:8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row>
    <row r="239" spans="1:8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row>
    <row r="240" spans="1:8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row>
    <row r="241" spans="1:8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row>
    <row r="242" spans="1:8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row>
    <row r="243" spans="1:8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row>
    <row r="244" spans="1:8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row>
    <row r="245" spans="1:8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row>
    <row r="246" spans="1:8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row>
    <row r="247" spans="1:8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row>
    <row r="248" spans="1:8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row>
    <row r="249" spans="1:8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row>
    <row r="250" spans="1:8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row>
    <row r="251" spans="1:8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row>
    <row r="252" spans="1:8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row>
    <row r="253" spans="1:8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row>
    <row r="254" spans="1:8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row>
    <row r="255" spans="1:8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row>
    <row r="256" spans="1:8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row>
    <row r="257" spans="1:8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row>
    <row r="258" spans="1:8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row>
    <row r="259" spans="1:8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row>
    <row r="260" spans="1:8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row>
    <row r="261" spans="1:8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row>
    <row r="262" spans="1:8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row>
    <row r="263" spans="1:8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row>
    <row r="264" spans="1:8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row>
    <row r="265" spans="1:8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row>
    <row r="266" spans="1:8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row>
    <row r="267" spans="1:8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row>
    <row r="268" spans="1:8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row>
    <row r="269" spans="1:8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row>
    <row r="270" spans="1:8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row>
    <row r="271" spans="1:8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row>
    <row r="272" spans="1:8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row>
    <row r="273" spans="1:8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row>
    <row r="274" spans="1:8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row>
    <row r="275" spans="1:8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row>
    <row r="276" spans="1:8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row>
    <row r="277" spans="1:8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row>
    <row r="278" spans="1:8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row>
    <row r="279" spans="1:8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row>
    <row r="280" spans="1:8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row>
    <row r="281" spans="1:8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row>
    <row r="282" spans="1:8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row>
    <row r="283" spans="1:8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row>
    <row r="284" spans="1:8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row>
    <row r="285" spans="1:8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row>
    <row r="286" spans="1:8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row>
    <row r="287" spans="1:8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row>
    <row r="288" spans="1:8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row>
    <row r="289" spans="1:8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row>
    <row r="290" spans="1:8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row>
    <row r="291" spans="1:8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row>
    <row r="292" spans="1:8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row>
    <row r="293" spans="1:8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row>
    <row r="294" spans="1:8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row>
    <row r="295" spans="1:8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row>
    <row r="296" spans="1:8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row>
    <row r="297" spans="1:8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row>
    <row r="298" spans="1:8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row>
    <row r="299" spans="1:8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row>
    <row r="300" spans="1:8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row>
    <row r="301" spans="1:8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row>
    <row r="302" spans="1:8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row>
    <row r="303" spans="1:8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row>
    <row r="304" spans="1:8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row>
    <row r="305" spans="1:8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row>
    <row r="306" spans="1:8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row>
    <row r="307" spans="1:8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row>
    <row r="308" spans="1:8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row>
    <row r="309" spans="1:8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row>
    <row r="310" spans="1:8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row>
    <row r="311" spans="1:8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row>
    <row r="312" spans="1:8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row>
    <row r="313" spans="1:8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row>
    <row r="314" spans="1:8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row>
    <row r="315" spans="1:8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row>
    <row r="316" spans="1:8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row>
    <row r="317" spans="1:8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row>
    <row r="318" spans="1:8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row>
    <row r="319" spans="1:8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row>
    <row r="320" spans="1:8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row>
    <row r="321" spans="1:8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row>
    <row r="322" spans="1:8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row>
    <row r="323" spans="1:8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row>
    <row r="324" spans="1:8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row>
    <row r="325" spans="1:8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row>
    <row r="326" spans="1:8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row>
    <row r="327" spans="1:8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row>
    <row r="328" spans="1:8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row>
    <row r="329" spans="1:8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row>
    <row r="330" spans="1:8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row>
    <row r="331" spans="1:8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row>
    <row r="332" spans="1:8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row>
    <row r="333" spans="1:8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row>
    <row r="334" spans="1:8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row>
    <row r="335" spans="1:8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row>
    <row r="336" spans="1:8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row>
    <row r="337" spans="1:8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row>
    <row r="338" spans="1:8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row>
    <row r="339" spans="1:8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row>
    <row r="340" spans="1:8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row>
    <row r="341" spans="1:8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row>
    <row r="342" spans="1:8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row>
    <row r="343" spans="1:8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row>
    <row r="344" spans="1:8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row>
    <row r="345" spans="1:8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row>
    <row r="346" spans="1:8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row>
    <row r="347" spans="1:8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row>
    <row r="348" spans="1:8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row>
    <row r="349" spans="1:8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row>
    <row r="350" spans="1:8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row>
    <row r="351" spans="1:8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row>
    <row r="352" spans="1:8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row>
    <row r="353" spans="1:8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row>
    <row r="354" spans="1:8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row>
    <row r="355" spans="1:8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row>
    <row r="356" spans="1:8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row>
    <row r="357" spans="1:8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row>
    <row r="358" spans="1:8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row>
    <row r="359" spans="1:8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row>
    <row r="360" spans="1:8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row>
    <row r="361" spans="1:8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row>
    <row r="362" spans="1:8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row>
    <row r="363" spans="1:8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row>
    <row r="364" spans="1:8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row>
    <row r="365" spans="1:8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row>
    <row r="366" spans="1:8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row>
    <row r="367" spans="1:8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row>
    <row r="368" spans="1:8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row>
    <row r="369" spans="1:8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row>
    <row r="370" spans="1:8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row>
    <row r="371" spans="1:8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row>
    <row r="372" spans="1:8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row>
    <row r="373" spans="1:8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row>
    <row r="374" spans="1:8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row>
    <row r="375" spans="1:8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row>
    <row r="376" spans="1:8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row>
    <row r="377" spans="1:8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row>
    <row r="378" spans="1:8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row>
    <row r="379" spans="1:8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row>
    <row r="380" spans="1:8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row>
    <row r="381" spans="1:8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row>
    <row r="382" spans="1:8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row>
    <row r="383" spans="1:8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row>
    <row r="384" spans="1:8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row>
    <row r="385" spans="1:8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row>
    <row r="386" spans="1:8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row>
    <row r="387" spans="1:8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row>
    <row r="388" spans="1:8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row>
    <row r="389" spans="1:8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row>
    <row r="390" spans="1:8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row>
    <row r="391" spans="1:8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row>
    <row r="392" spans="1:8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row>
    <row r="393" spans="1:8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row>
    <row r="394" spans="1:8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row>
    <row r="395" spans="1:8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row>
    <row r="396" spans="1:8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row>
    <row r="397" spans="1:8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row>
    <row r="398" spans="1:8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row>
    <row r="399" spans="1:8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row>
    <row r="400" spans="1:8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row>
    <row r="401" spans="1:8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row>
    <row r="402" spans="1:8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row>
    <row r="403" spans="1:8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row>
    <row r="404" spans="1:8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row>
    <row r="405" spans="1:8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row>
    <row r="406" spans="1:8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row>
    <row r="407" spans="1:8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row>
    <row r="408" spans="1:8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row>
    <row r="409" spans="1:8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row>
    <row r="410" spans="1:8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row>
    <row r="411" spans="1:8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row>
    <row r="412" spans="1:8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row>
    <row r="413" spans="1:8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row>
    <row r="414" spans="1:8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row>
    <row r="415" spans="1:8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row>
    <row r="416" spans="1:8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row>
    <row r="417" spans="1:8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row>
    <row r="418" spans="1:8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row>
    <row r="419" spans="1:8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row>
    <row r="420" spans="1:8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row>
    <row r="421" spans="1:8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row>
    <row r="422" spans="1:8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row>
    <row r="423" spans="1:8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row>
    <row r="424" spans="1:8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row>
    <row r="425" spans="1:8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row>
    <row r="426" spans="1:8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row>
    <row r="427" spans="1:8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row>
    <row r="428" spans="1:8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row>
    <row r="429" spans="1:8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row>
    <row r="430" spans="1:8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row>
    <row r="431" spans="1:8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row>
    <row r="432" spans="1:8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row>
    <row r="433" spans="1:8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row>
    <row r="434" spans="1:8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row>
    <row r="435" spans="1:8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row>
    <row r="436" spans="1:8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row>
    <row r="437" spans="1:8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row>
    <row r="438" spans="1:8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row>
    <row r="439" spans="1:8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row>
    <row r="440" spans="1:8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row>
    <row r="441" spans="1:8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row>
    <row r="442" spans="1:8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row>
    <row r="443" spans="1:8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row>
    <row r="444" spans="1:8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row>
    <row r="445" spans="1:8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row>
    <row r="446" spans="1:8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row>
    <row r="447" spans="1:8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row>
    <row r="448" spans="1:8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row>
    <row r="449" spans="1:8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row>
    <row r="450" spans="1:8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row>
    <row r="451" spans="1:8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row>
    <row r="452" spans="1:8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row>
    <row r="453" spans="1:8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row>
    <row r="454" spans="1:8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row>
    <row r="455" spans="1:8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row>
    <row r="456" spans="1:8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row>
    <row r="457" spans="1:8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row>
    <row r="458" spans="1:8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row>
    <row r="459" spans="1:8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row>
    <row r="460" spans="1:8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row>
    <row r="461" spans="1:8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row>
    <row r="462" spans="1:8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row>
    <row r="463" spans="1:8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row>
    <row r="464" spans="1:8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row>
    <row r="465" spans="1:8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row>
    <row r="466" spans="1:8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row>
    <row r="467" spans="1:8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row>
    <row r="468" spans="1:8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row>
    <row r="469" spans="1:8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row>
    <row r="470" spans="1:8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row>
    <row r="471" spans="1:8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row>
    <row r="472" spans="1:8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row>
    <row r="473" spans="1:8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row>
    <row r="474" spans="1:8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row>
    <row r="475" spans="1:8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row>
    <row r="476" spans="1:8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row>
    <row r="477" spans="1:8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row>
    <row r="478" spans="1:8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row>
    <row r="479" spans="1:8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row>
    <row r="480" spans="1:8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row>
    <row r="481" spans="1:8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row>
    <row r="482" spans="1:8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row>
    <row r="483" spans="1:8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row>
    <row r="484" spans="1:8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row>
    <row r="485" spans="1:8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row>
    <row r="486" spans="1:8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row>
    <row r="487" spans="1:8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row>
    <row r="488" spans="1:8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row>
    <row r="489" spans="1:8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row>
    <row r="490" spans="1:8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row>
    <row r="491" spans="1:8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row>
    <row r="492" spans="1:8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row>
    <row r="493" spans="1:8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row>
    <row r="494" spans="1:8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row>
    <row r="495" spans="1:8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row>
    <row r="496" spans="1:8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row>
    <row r="497" spans="1:8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row>
    <row r="498" spans="1:8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row>
    <row r="499" spans="1:8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row>
    <row r="500" spans="1:8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row>
    <row r="501" spans="1:8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row>
    <row r="502" spans="1:8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row>
    <row r="503" spans="1:8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row>
    <row r="504" spans="1:8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row>
    <row r="505" spans="1:8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row>
    <row r="506" spans="1:8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row>
    <row r="507" spans="1:8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row>
    <row r="508" spans="1:8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row>
    <row r="509" spans="1:8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row>
    <row r="510" spans="1:8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row>
    <row r="511" spans="1:8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row>
    <row r="512" spans="1:8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row>
    <row r="513" spans="1:8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row>
    <row r="514" spans="1:8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row>
    <row r="515" spans="1:8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row>
    <row r="516" spans="1:8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row>
    <row r="517" spans="1:8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row>
    <row r="518" spans="1:8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row>
    <row r="519" spans="1:8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row>
    <row r="520" spans="1:8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row>
    <row r="521" spans="1:8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row>
    <row r="522" spans="1:8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row>
    <row r="523" spans="1:8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row>
    <row r="524" spans="1:8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row>
    <row r="525" spans="1:8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row>
    <row r="526" spans="1:8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row>
    <row r="527" spans="1:8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row>
    <row r="528" spans="1:8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row>
    <row r="529" spans="1:8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row>
    <row r="530" spans="1:8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row>
    <row r="531" spans="1:8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row>
    <row r="532" spans="1:8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row>
    <row r="533" spans="1:8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row>
    <row r="534" spans="1:8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row>
    <row r="535" spans="1:8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row>
    <row r="536" spans="1:8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row>
    <row r="537" spans="1:8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row>
    <row r="538" spans="1:8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row>
    <row r="539" spans="1:8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row>
    <row r="540" spans="1:8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row>
    <row r="541" spans="1:8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row>
    <row r="542" spans="1:8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row>
    <row r="543" spans="1:8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row>
    <row r="544" spans="1:8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row>
    <row r="545" spans="1:8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row>
    <row r="546" spans="1:8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row>
    <row r="547" spans="1:8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row>
    <row r="548" spans="1:8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row>
    <row r="549" spans="1:8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row>
    <row r="550" spans="1:8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row>
    <row r="551" spans="1:8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row>
    <row r="552" spans="1:8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row>
    <row r="553" spans="1:8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row>
    <row r="554" spans="1:8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row>
    <row r="555" spans="1:8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row>
    <row r="556" spans="1:8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row>
    <row r="557" spans="1:8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row>
    <row r="558" spans="1:8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row>
    <row r="559" spans="1:8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row>
    <row r="560" spans="1:8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row>
    <row r="561" spans="1:8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row>
    <row r="562" spans="1:8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row>
    <row r="563" spans="1:8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row>
    <row r="564" spans="1:8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row>
    <row r="565" spans="1:8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row>
    <row r="566" spans="1:8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row>
    <row r="567" spans="1:8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row>
    <row r="568" spans="1:8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row>
    <row r="569" spans="1:8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row>
    <row r="570" spans="1:8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row>
    <row r="571" spans="1:8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row>
    <row r="572" spans="1:8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row>
    <row r="573" spans="1:8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row>
    <row r="574" spans="1:8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row>
    <row r="575" spans="1:8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row>
    <row r="576" spans="1:8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row>
    <row r="577" spans="1:8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row>
    <row r="578" spans="1:8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row>
    <row r="579" spans="1:8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row>
    <row r="580" spans="1:8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row>
    <row r="581" spans="1:8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row>
    <row r="582" spans="1:8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row>
    <row r="583" spans="1:8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row>
    <row r="584" spans="1:8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row>
    <row r="585" spans="1:8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row>
    <row r="586" spans="1:8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row>
    <row r="587" spans="1:8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row>
    <row r="588" spans="1:8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row>
    <row r="589" spans="1:8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row>
    <row r="590" spans="1:8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row>
    <row r="591" spans="1:8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row>
    <row r="592" spans="1:8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row>
    <row r="593" spans="1:8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row>
    <row r="594" spans="1:8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row>
    <row r="595" spans="1:8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row>
    <row r="596" spans="1:8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row>
    <row r="597" spans="1:8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row>
    <row r="598" spans="1:8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row>
    <row r="599" spans="1:8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row>
    <row r="600" spans="1:8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row>
    <row r="601" spans="1:8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row>
    <row r="602" spans="1:8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row>
    <row r="603" spans="1:8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row>
    <row r="604" spans="1:8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row>
    <row r="605" spans="1:8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row>
    <row r="606" spans="1:8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row>
    <row r="607" spans="1:8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row>
    <row r="608" spans="1:8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row>
    <row r="609" spans="1:8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row>
    <row r="610" spans="1:8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row>
    <row r="611" spans="1:8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row>
    <row r="612" spans="1:8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row>
    <row r="613" spans="1:8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row>
    <row r="614" spans="1:8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row>
    <row r="615" spans="1:8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row>
    <row r="616" spans="1:8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row>
    <row r="617" spans="1:8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row>
    <row r="618" spans="1:8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row>
    <row r="619" spans="1:8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row>
    <row r="620" spans="1:8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row>
    <row r="621" spans="1:8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row>
    <row r="622" spans="1:8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row>
    <row r="623" spans="1:8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row>
    <row r="624" spans="1:8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row>
    <row r="625" spans="1:8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row>
    <row r="626" spans="1:8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row>
    <row r="627" spans="1:8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row>
    <row r="628" spans="1:8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row>
    <row r="629" spans="1:8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row>
    <row r="630" spans="1:8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row>
    <row r="631" spans="1:8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row>
    <row r="632" spans="1:8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row>
    <row r="633" spans="1:8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row>
    <row r="634" spans="1:8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row>
    <row r="635" spans="1:8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row>
    <row r="636" spans="1:8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row>
    <row r="637" spans="1:8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row>
    <row r="638" spans="1:8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row>
    <row r="639" spans="1:8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row>
    <row r="640" spans="1:8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row>
    <row r="641" spans="1:8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row>
    <row r="642" spans="1:8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row>
    <row r="643" spans="1:8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row>
    <row r="644" spans="1:8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row>
    <row r="645" spans="1:8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row>
    <row r="646" spans="1:8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row>
    <row r="647" spans="1:8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row>
    <row r="648" spans="1:8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row>
    <row r="649" spans="1:8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row>
    <row r="650" spans="1:8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row>
    <row r="651" spans="1:8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row>
    <row r="652" spans="1:8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row>
    <row r="653" spans="1:8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row>
    <row r="654" spans="1:8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row>
    <row r="655" spans="1:8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row>
    <row r="656" spans="1:8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row>
    <row r="657" spans="1:8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row>
    <row r="658" spans="1:8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row>
    <row r="659" spans="1:8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row>
    <row r="660" spans="1:8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row>
    <row r="661" spans="1:8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row>
    <row r="662" spans="1:8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row>
    <row r="663" spans="1:8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row>
    <row r="664" spans="1:8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row>
    <row r="665" spans="1:8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row>
    <row r="666" spans="1:8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row>
    <row r="667" spans="1:8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row>
    <row r="668" spans="1:8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row>
    <row r="669" spans="1:8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row>
    <row r="670" spans="1:8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row>
    <row r="671" spans="1:8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row>
    <row r="672" spans="1:8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row>
    <row r="673" spans="1:8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row>
    <row r="674" spans="1:8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row>
    <row r="675" spans="1:8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row>
    <row r="676" spans="1:8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row>
    <row r="677" spans="1:8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row>
    <row r="678" spans="1:8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row>
    <row r="679" spans="1:8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row>
    <row r="680" spans="1:8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row>
    <row r="681" spans="1:8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row>
    <row r="682" spans="1:8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row>
    <row r="683" spans="1:8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row>
    <row r="684" spans="1:8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row>
    <row r="685" spans="1:8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row>
    <row r="686" spans="1:8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row>
    <row r="687" spans="1:8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row>
    <row r="688" spans="1:8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row>
    <row r="689" spans="1:8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row>
    <row r="690" spans="1:8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row>
    <row r="691" spans="1:8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row>
    <row r="692" spans="1:8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row>
    <row r="693" spans="1:8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row>
    <row r="694" spans="1:8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row>
    <row r="695" spans="1:8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row>
    <row r="696" spans="1:8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row>
    <row r="697" spans="1:8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row>
    <row r="698" spans="1:8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row>
    <row r="699" spans="1:8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row>
    <row r="700" spans="1:8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row>
    <row r="701" spans="1:8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row>
    <row r="702" spans="1:8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row>
    <row r="703" spans="1:8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row>
    <row r="704" spans="1:8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row>
    <row r="705" spans="1:8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row>
    <row r="706" spans="1:8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row>
    <row r="707" spans="1:8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row>
    <row r="708" spans="1:8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row>
    <row r="709" spans="1:8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row>
    <row r="710" spans="1:8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row>
    <row r="711" spans="1:8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row>
    <row r="712" spans="1:8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row>
    <row r="713" spans="1:8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row>
    <row r="714" spans="1:8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row>
    <row r="715" spans="1:8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row>
    <row r="716" spans="1:8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row>
    <row r="717" spans="1:8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row>
    <row r="718" spans="1:8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row>
    <row r="719" spans="1:8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row>
    <row r="720" spans="1:8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row>
    <row r="721" spans="1:8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row>
    <row r="722" spans="1:8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row>
    <row r="723" spans="1:8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row>
    <row r="724" spans="1:8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row>
    <row r="725" spans="1:8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row>
    <row r="726" spans="1:8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row>
    <row r="727" spans="1:8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row>
    <row r="728" spans="1:8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row>
    <row r="729" spans="1:8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row>
    <row r="730" spans="1:8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row>
    <row r="731" spans="1:8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row>
    <row r="732" spans="1:8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row>
    <row r="733" spans="1:8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row>
    <row r="734" spans="1:8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row>
    <row r="735" spans="1:8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row>
    <row r="736" spans="1:8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row>
    <row r="737" spans="1:8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row>
    <row r="738" spans="1:8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row>
    <row r="739" spans="1:8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row>
    <row r="740" spans="1:8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row>
    <row r="741" spans="1:8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row>
    <row r="742" spans="1:8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row>
    <row r="743" spans="1:8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row>
    <row r="744" spans="1:8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row>
    <row r="745" spans="1:8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row>
    <row r="746" spans="1:8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row>
    <row r="747" spans="1:8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row>
    <row r="748" spans="1:8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row>
    <row r="749" spans="1:8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row>
    <row r="750" spans="1:8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row>
    <row r="751" spans="1:8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row>
    <row r="752" spans="1:8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row>
    <row r="753" spans="1:8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row>
    <row r="754" spans="1:8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row>
    <row r="755" spans="1:8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row>
    <row r="756" spans="1:8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row>
    <row r="757" spans="1:8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row>
    <row r="758" spans="1:8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row>
    <row r="759" spans="1:8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row>
    <row r="760" spans="1:8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row>
    <row r="761" spans="1:8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row>
    <row r="762" spans="1:8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row>
    <row r="763" spans="1:8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row>
    <row r="764" spans="1:8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row>
    <row r="765" spans="1:8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row>
    <row r="766" spans="1:8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row>
    <row r="767" spans="1:8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row>
    <row r="768" spans="1:8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row>
    <row r="769" spans="1:8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row>
    <row r="770" spans="1:8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row>
    <row r="771" spans="1:8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row>
    <row r="772" spans="1:8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row>
    <row r="773" spans="1:8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row>
    <row r="774" spans="1:8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row>
    <row r="775" spans="1:8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row>
    <row r="776" spans="1:8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row>
    <row r="777" spans="1:8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row>
    <row r="778" spans="1:8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row>
    <row r="779" spans="1:8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row>
    <row r="780" spans="1:8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row>
    <row r="781" spans="1:8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row>
    <row r="782" spans="1:8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row>
    <row r="783" spans="1:8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row>
    <row r="784" spans="1:8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row>
    <row r="785" spans="1:8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row>
    <row r="786" spans="1:8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row>
    <row r="787" spans="1:8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row>
    <row r="788" spans="1:8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row>
    <row r="789" spans="1:8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row>
    <row r="790" spans="1:8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row>
    <row r="791" spans="1:8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row>
    <row r="792" spans="1:8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row>
    <row r="793" spans="1:8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row>
    <row r="794" spans="1:8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row>
    <row r="795" spans="1:8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row>
    <row r="796" spans="1:8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row>
    <row r="797" spans="1:8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row>
    <row r="798" spans="1:8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row>
    <row r="799" spans="1:8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row>
    <row r="800" spans="1:8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row>
    <row r="801" spans="1:8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row>
    <row r="802" spans="1:8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row>
    <row r="803" spans="1:8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row>
    <row r="804" spans="1:8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row>
    <row r="805" spans="1:8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row>
    <row r="806" spans="1:8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row>
    <row r="807" spans="1:8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row>
    <row r="808" spans="1:8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row>
    <row r="809" spans="1:8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row>
    <row r="810" spans="1:8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row>
    <row r="811" spans="1:8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row>
    <row r="812" spans="1:8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row>
    <row r="813" spans="1:8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row>
    <row r="814" spans="1:8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row>
    <row r="815" spans="1:8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row>
    <row r="816" spans="1:8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row>
    <row r="817" spans="1:8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row>
    <row r="818" spans="1:8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row>
    <row r="819" spans="1:8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row>
    <row r="820" spans="1:8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row>
    <row r="821" spans="1:8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row>
    <row r="822" spans="1:8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row>
    <row r="823" spans="1:8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row>
    <row r="824" spans="1:8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row>
    <row r="825" spans="1:8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row>
    <row r="826" spans="1:8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row>
    <row r="827" spans="1:8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row>
    <row r="828" spans="1:8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row>
    <row r="829" spans="1:8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row>
    <row r="830" spans="1:8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row>
    <row r="831" spans="1:8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row>
    <row r="832" spans="1:8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row>
    <row r="833" spans="1:8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row>
    <row r="834" spans="1:8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row>
    <row r="835" spans="1:8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row>
    <row r="836" spans="1:8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row>
    <row r="837" spans="1:8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row>
    <row r="838" spans="1:8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row>
    <row r="839" spans="1:8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row>
    <row r="840" spans="1:8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row>
    <row r="841" spans="1:8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row>
    <row r="842" spans="1:8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row>
    <row r="843" spans="1:8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row>
    <row r="844" spans="1:8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row>
    <row r="845" spans="1:8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row>
    <row r="846" spans="1:8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row>
    <row r="847" spans="1:8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row>
    <row r="848" spans="1:8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row>
    <row r="849" spans="1:8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row>
    <row r="850" spans="1:8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row>
    <row r="851" spans="1:8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row>
    <row r="852" spans="1:8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row>
    <row r="853" spans="1:8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row>
    <row r="854" spans="1:8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row>
    <row r="855" spans="1:8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row>
    <row r="856" spans="1:8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row>
    <row r="857" spans="1:8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row>
    <row r="858" spans="1:8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row>
    <row r="859" spans="1:8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row>
    <row r="860" spans="1:8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row>
    <row r="861" spans="1:8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row>
    <row r="862" spans="1:8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row>
    <row r="863" spans="1:8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row>
    <row r="864" spans="1:8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row>
    <row r="865" spans="1:8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row>
    <row r="866" spans="1:8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row>
    <row r="867" spans="1:8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row>
    <row r="868" spans="1:8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row>
    <row r="869" spans="1:8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row>
    <row r="870" spans="1:8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row>
    <row r="871" spans="1:8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row>
    <row r="872" spans="1:8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row>
    <row r="873" spans="1:8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row>
    <row r="874" spans="1:8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row>
    <row r="875" spans="1:8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row>
    <row r="876" spans="1:8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row>
    <row r="877" spans="1:8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row>
    <row r="878" spans="1:8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row>
    <row r="879" spans="1:8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row>
    <row r="880" spans="1:8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row>
    <row r="881" spans="1:8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row>
    <row r="882" spans="1:8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row>
    <row r="883" spans="1:8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row>
    <row r="884" spans="1:8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row>
    <row r="885" spans="1:8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row>
    <row r="886" spans="1:8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row>
    <row r="887" spans="1:8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row>
    <row r="888" spans="1:8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row>
    <row r="889" spans="1:8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row>
    <row r="890" spans="1:8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row>
    <row r="891" spans="1:8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row>
    <row r="892" spans="1:8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row>
    <row r="893" spans="1:8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row>
    <row r="894" spans="1:8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row>
    <row r="895" spans="1:8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row>
    <row r="896" spans="1:8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row>
    <row r="897" spans="1:8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row>
    <row r="898" spans="1:8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row>
    <row r="899" spans="1:8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row>
    <row r="900" spans="1:8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row>
    <row r="901" spans="1:8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row>
    <row r="902" spans="1:8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row>
    <row r="903" spans="1:8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row>
    <row r="904" spans="1:8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row>
    <row r="905" spans="1:8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row>
    <row r="906" spans="1:8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row>
    <row r="907" spans="1:8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row>
    <row r="908" spans="1:8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row>
    <row r="909" spans="1:8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row>
    <row r="910" spans="1:8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row>
    <row r="911" spans="1:8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row>
    <row r="912" spans="1:8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row>
    <row r="913" spans="1:8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row>
    <row r="914" spans="1:8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row>
    <row r="915" spans="1:8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row>
    <row r="916" spans="1:8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row>
    <row r="917" spans="1:8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row>
    <row r="918" spans="1:8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row>
    <row r="919" spans="1:8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row>
    <row r="920" spans="1:8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row>
    <row r="921" spans="1:8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row>
    <row r="922" spans="1:8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row>
    <row r="923" spans="1:8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row>
    <row r="924" spans="1:8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row>
    <row r="925" spans="1:8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row>
    <row r="926" spans="1:8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row>
    <row r="927" spans="1:8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row>
    <row r="928" spans="1:8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row>
    <row r="929" spans="1:8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row>
    <row r="930" spans="1:8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row>
    <row r="931" spans="1:8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row>
    <row r="932" spans="1:8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row>
    <row r="933" spans="1:8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row>
    <row r="934" spans="1:8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row>
    <row r="935" spans="1:8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row>
    <row r="936" spans="1:8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row>
    <row r="937" spans="1:8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row>
    <row r="938" spans="1:8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row>
    <row r="939" spans="1:8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row>
    <row r="940" spans="1:8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row>
    <row r="941" spans="1:8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row>
    <row r="942" spans="1:8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row>
    <row r="943" spans="1:8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row>
    <row r="944" spans="1:8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row>
    <row r="945" spans="1:8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row>
    <row r="946" spans="1:8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row>
    <row r="947" spans="1:8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row>
    <row r="948" spans="1:8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row>
    <row r="949" spans="1:8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row>
    <row r="950" spans="1:8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row>
    <row r="951" spans="1:8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row>
    <row r="952" spans="1:8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row>
    <row r="953" spans="1:8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row>
    <row r="954" spans="1:8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row>
    <row r="955" spans="1:8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row>
    <row r="956" spans="1:8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row>
    <row r="957" spans="1:8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row>
    <row r="958" spans="1:8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row>
    <row r="959" spans="1:8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row>
    <row r="960" spans="1:8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row>
    <row r="961" spans="1:8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row>
    <row r="962" spans="1:8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row>
    <row r="963" spans="1:8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row>
    <row r="964" spans="1:8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row>
    <row r="965" spans="1:8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row>
    <row r="966" spans="1:8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row>
    <row r="967" spans="1:8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row>
    <row r="968" spans="1:8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row>
    <row r="969" spans="1:8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row>
    <row r="970" spans="1:8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row>
    <row r="971" spans="1:8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row>
    <row r="972" spans="1:8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row>
    <row r="973" spans="1:8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row>
    <row r="974" spans="1:8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row>
    <row r="975" spans="1:8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row>
    <row r="976" spans="1:8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row>
    <row r="977" spans="1:8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row>
    <row r="978" spans="1:8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row>
    <row r="979" spans="1:8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row>
    <row r="980" spans="1:8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row>
    <row r="981" spans="1:8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row>
    <row r="982" spans="1:8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row>
    <row r="983" spans="1:8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row>
    <row r="984" spans="1:8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row>
    <row r="985" spans="1:8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row>
    <row r="986" spans="1:8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row>
    <row r="987" spans="1:8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row>
    <row r="988" spans="1:8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row>
    <row r="989" spans="1:8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row>
    <row r="990" spans="1:8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row>
    <row r="991" spans="1:8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row>
    <row r="992" spans="1:8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row>
    <row r="993" spans="1:8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row>
    <row r="994" spans="1:8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row>
    <row r="995" spans="1:8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row>
    <row r="996" spans="1:8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row>
    <row r="997" spans="1:8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row>
    <row r="998" spans="1:8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row>
    <row r="999" spans="1:8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row>
    <row r="1000" spans="1:8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row>
  </sheetData>
  <mergeCells count="418">
    <mergeCell ref="BU5:BX6"/>
    <mergeCell ref="V21:V22"/>
    <mergeCell ref="W21:W22"/>
    <mergeCell ref="X21:X22"/>
    <mergeCell ref="Y21:Y22"/>
    <mergeCell ref="Z21:Z22"/>
    <mergeCell ref="AA21:AA22"/>
    <mergeCell ref="AB21:AB22"/>
    <mergeCell ref="AC21:AC22"/>
    <mergeCell ref="AD21:AD22"/>
    <mergeCell ref="AE21:AE22"/>
    <mergeCell ref="AF21:AF22"/>
    <mergeCell ref="AG21:AG22"/>
    <mergeCell ref="AH21:AH22"/>
    <mergeCell ref="AI21:AI22"/>
    <mergeCell ref="BG5:BK6"/>
    <mergeCell ref="BL5:BQ6"/>
    <mergeCell ref="BR5:BT6"/>
    <mergeCell ref="BE8:BE12"/>
    <mergeCell ref="BF8:BF12"/>
    <mergeCell ref="BE18:BE22"/>
    <mergeCell ref="BF18:BF22"/>
    <mergeCell ref="BG18:BG22"/>
    <mergeCell ref="BH18:BH22"/>
    <mergeCell ref="A28:A32"/>
    <mergeCell ref="B28:B32"/>
    <mergeCell ref="C28:C32"/>
    <mergeCell ref="D28:D32"/>
    <mergeCell ref="E28:E32"/>
    <mergeCell ref="F28:F32"/>
    <mergeCell ref="G28:G32"/>
    <mergeCell ref="H28:H32"/>
    <mergeCell ref="I28:I32"/>
    <mergeCell ref="J28:J32"/>
    <mergeCell ref="K28:K32"/>
    <mergeCell ref="L28:L32"/>
    <mergeCell ref="M28:M32"/>
    <mergeCell ref="N28:N32"/>
    <mergeCell ref="O28:O32"/>
    <mergeCell ref="P28:P32"/>
    <mergeCell ref="Q28:Q32"/>
    <mergeCell ref="R28:R32"/>
    <mergeCell ref="S28:S32"/>
    <mergeCell ref="T29:T32"/>
    <mergeCell ref="U29:U32"/>
    <mergeCell ref="AC29:AC32"/>
    <mergeCell ref="AD29:AD32"/>
    <mergeCell ref="AE29:AE32"/>
    <mergeCell ref="V29:V32"/>
    <mergeCell ref="W29:W32"/>
    <mergeCell ref="X29:X32"/>
    <mergeCell ref="Y29:Y32"/>
    <mergeCell ref="Z29:Z32"/>
    <mergeCell ref="AA29:AA32"/>
    <mergeCell ref="AB29:AB32"/>
    <mergeCell ref="Q18:Q22"/>
    <mergeCell ref="R18:R22"/>
    <mergeCell ref="S18:S22"/>
    <mergeCell ref="T21:T22"/>
    <mergeCell ref="U21:U22"/>
    <mergeCell ref="A18:A22"/>
    <mergeCell ref="B18:B22"/>
    <mergeCell ref="C18:C22"/>
    <mergeCell ref="D18:D22"/>
    <mergeCell ref="E18:E22"/>
    <mergeCell ref="F18:F22"/>
    <mergeCell ref="G18:G22"/>
    <mergeCell ref="H18:H22"/>
    <mergeCell ref="I18:I22"/>
    <mergeCell ref="J18:J22"/>
    <mergeCell ref="K18:K22"/>
    <mergeCell ref="L18:L22"/>
    <mergeCell ref="M18:M22"/>
    <mergeCell ref="N18:N22"/>
    <mergeCell ref="O18:O22"/>
    <mergeCell ref="P18:P22"/>
    <mergeCell ref="A23:A27"/>
    <mergeCell ref="B23:B27"/>
    <mergeCell ref="C23:C27"/>
    <mergeCell ref="D23:D27"/>
    <mergeCell ref="E23:E27"/>
    <mergeCell ref="F23:F27"/>
    <mergeCell ref="G23:G27"/>
    <mergeCell ref="H23:H27"/>
    <mergeCell ref="I23:I27"/>
    <mergeCell ref="J23:J27"/>
    <mergeCell ref="K23:K27"/>
    <mergeCell ref="M23:M27"/>
    <mergeCell ref="N23:N27"/>
    <mergeCell ref="O23:O27"/>
    <mergeCell ref="P23:P27"/>
    <mergeCell ref="Q23:Q27"/>
    <mergeCell ref="R23:R27"/>
    <mergeCell ref="S23:S27"/>
    <mergeCell ref="T25:T27"/>
    <mergeCell ref="U25:U27"/>
    <mergeCell ref="V25:V27"/>
    <mergeCell ref="AO25:AO27"/>
    <mergeCell ref="AP25:AP27"/>
    <mergeCell ref="AQ25:AQ27"/>
    <mergeCell ref="AR25:AR27"/>
    <mergeCell ref="AS23:AS27"/>
    <mergeCell ref="AT23:AT27"/>
    <mergeCell ref="AM25:AM27"/>
    <mergeCell ref="AN25:AN27"/>
    <mergeCell ref="AD25:AD27"/>
    <mergeCell ref="AE25:AE27"/>
    <mergeCell ref="W25:W27"/>
    <mergeCell ref="X25:X27"/>
    <mergeCell ref="Y25:Y27"/>
    <mergeCell ref="Z25:Z27"/>
    <mergeCell ref="AA25:AA27"/>
    <mergeCell ref="AB25:AB27"/>
    <mergeCell ref="AC25:AC27"/>
    <mergeCell ref="AU23:AU27"/>
    <mergeCell ref="AV23:AV27"/>
    <mergeCell ref="AW23:AW27"/>
    <mergeCell ref="AX23:AX27"/>
    <mergeCell ref="AY23:AY27"/>
    <mergeCell ref="AO29:AO32"/>
    <mergeCell ref="AP29:AP32"/>
    <mergeCell ref="AQ29:AQ32"/>
    <mergeCell ref="AR29:AR32"/>
    <mergeCell ref="AS28:AS32"/>
    <mergeCell ref="AT28:AT32"/>
    <mergeCell ref="AU28:AU32"/>
    <mergeCell ref="AV28:AV32"/>
    <mergeCell ref="AW28:AW32"/>
    <mergeCell ref="AX28:AX32"/>
    <mergeCell ref="AY28:AY32"/>
    <mergeCell ref="AZ28:AZ32"/>
    <mergeCell ref="BA28:BA32"/>
    <mergeCell ref="BB28:BB32"/>
    <mergeCell ref="BC28:BC32"/>
    <mergeCell ref="BD28:BD32"/>
    <mergeCell ref="BE28:BE32"/>
    <mergeCell ref="BF28:BF32"/>
    <mergeCell ref="BG28:BG32"/>
    <mergeCell ref="BH28:BH32"/>
    <mergeCell ref="BI28:BI32"/>
    <mergeCell ref="BJ28:BJ32"/>
    <mergeCell ref="BK28:BK32"/>
    <mergeCell ref="BS28:BS32"/>
    <mergeCell ref="BT28:BT32"/>
    <mergeCell ref="BU28:BU32"/>
    <mergeCell ref="BV28:BV32"/>
    <mergeCell ref="BW28:BW32"/>
    <mergeCell ref="BY28:BY32"/>
    <mergeCell ref="BZ28:BZ32"/>
    <mergeCell ref="CA28:CA32"/>
    <mergeCell ref="BL28:BL32"/>
    <mergeCell ref="BM28:BM32"/>
    <mergeCell ref="BN28:BN32"/>
    <mergeCell ref="BO28:BO32"/>
    <mergeCell ref="BP28:BP32"/>
    <mergeCell ref="BQ28:BQ32"/>
    <mergeCell ref="BR28:BR32"/>
    <mergeCell ref="BX28:BX32"/>
    <mergeCell ref="AF29:AF32"/>
    <mergeCell ref="AG29:AG32"/>
    <mergeCell ref="AH29:AH32"/>
    <mergeCell ref="AI29:AI32"/>
    <mergeCell ref="AJ29:AJ32"/>
    <mergeCell ref="AK29:AK32"/>
    <mergeCell ref="AL29:AL32"/>
    <mergeCell ref="AF25:AF27"/>
    <mergeCell ref="AG25:AG27"/>
    <mergeCell ref="AH25:AH27"/>
    <mergeCell ref="AI25:AI27"/>
    <mergeCell ref="AJ25:AJ27"/>
    <mergeCell ref="AK25:AK27"/>
    <mergeCell ref="AL25:AL27"/>
    <mergeCell ref="AM29:AM32"/>
    <mergeCell ref="AN29:AN32"/>
    <mergeCell ref="BY5:CA6"/>
    <mergeCell ref="A1:A3"/>
    <mergeCell ref="B1:H1"/>
    <mergeCell ref="B2:H2"/>
    <mergeCell ref="B3:H3"/>
    <mergeCell ref="A5:A7"/>
    <mergeCell ref="B5:B7"/>
    <mergeCell ref="C5:C7"/>
    <mergeCell ref="F6:F7"/>
    <mergeCell ref="G6:G7"/>
    <mergeCell ref="H6:I7"/>
    <mergeCell ref="J6:K7"/>
    <mergeCell ref="S5:S7"/>
    <mergeCell ref="T6:Z6"/>
    <mergeCell ref="AT5:BA6"/>
    <mergeCell ref="AQ6:AQ7"/>
    <mergeCell ref="AR6:AR7"/>
    <mergeCell ref="AS6:AS7"/>
    <mergeCell ref="AU7:AV7"/>
    <mergeCell ref="AX7:AY7"/>
    <mergeCell ref="D5:M5"/>
    <mergeCell ref="T5:AS5"/>
    <mergeCell ref="M6:M7"/>
    <mergeCell ref="AA6:AP6"/>
    <mergeCell ref="AH11:AH12"/>
    <mergeCell ref="AI11:AI12"/>
    <mergeCell ref="AA11:AA12"/>
    <mergeCell ref="AB11:AB12"/>
    <mergeCell ref="AC11:AC12"/>
    <mergeCell ref="AD11:AD12"/>
    <mergeCell ref="AE11:AE12"/>
    <mergeCell ref="AF11:AF12"/>
    <mergeCell ref="AG11:AG12"/>
    <mergeCell ref="AJ11:AJ12"/>
    <mergeCell ref="AK11:AK12"/>
    <mergeCell ref="AL11:AL12"/>
    <mergeCell ref="AM11:AM12"/>
    <mergeCell ref="AN11:AN12"/>
    <mergeCell ref="AO11:AO12"/>
    <mergeCell ref="AP11:AP12"/>
    <mergeCell ref="BI18:BI22"/>
    <mergeCell ref="BJ18:BJ22"/>
    <mergeCell ref="BK18:BK22"/>
    <mergeCell ref="BS18:BS22"/>
    <mergeCell ref="BT18:BT22"/>
    <mergeCell ref="BU18:BU22"/>
    <mergeCell ref="BV18:BV22"/>
    <mergeCell ref="BW18:BW22"/>
    <mergeCell ref="BY18:BY22"/>
    <mergeCell ref="BZ18:BZ22"/>
    <mergeCell ref="CA18:CA22"/>
    <mergeCell ref="BL18:BL22"/>
    <mergeCell ref="BM18:BM22"/>
    <mergeCell ref="BN18:BN22"/>
    <mergeCell ref="BO18:BO22"/>
    <mergeCell ref="BP18:BP22"/>
    <mergeCell ref="BQ18:BQ22"/>
    <mergeCell ref="BR18:BR22"/>
    <mergeCell ref="BX18:BX22"/>
    <mergeCell ref="AJ21:AJ22"/>
    <mergeCell ref="AK21:AK22"/>
    <mergeCell ref="AL21:AL22"/>
    <mergeCell ref="AM21:AM22"/>
    <mergeCell ref="AN21:AN22"/>
    <mergeCell ref="AO21:AO22"/>
    <mergeCell ref="AP21:AP22"/>
    <mergeCell ref="AX18:AX22"/>
    <mergeCell ref="AY18:AY22"/>
    <mergeCell ref="AZ18:AZ22"/>
    <mergeCell ref="BA18:BA22"/>
    <mergeCell ref="BB18:BB22"/>
    <mergeCell ref="BC18:BC22"/>
    <mergeCell ref="BD18:BD22"/>
    <mergeCell ref="AQ21:AQ22"/>
    <mergeCell ref="AR21:AR22"/>
    <mergeCell ref="AQ11:AQ12"/>
    <mergeCell ref="AR11:AR12"/>
    <mergeCell ref="AS18:AS22"/>
    <mergeCell ref="AT18:AT22"/>
    <mergeCell ref="AU18:AU22"/>
    <mergeCell ref="AV18:AV22"/>
    <mergeCell ref="AW18:AW22"/>
    <mergeCell ref="AU8:AU12"/>
    <mergeCell ref="AV8:AV12"/>
    <mergeCell ref="AW8:AW12"/>
    <mergeCell ref="AX8:AX12"/>
    <mergeCell ref="AY8:AY12"/>
    <mergeCell ref="AZ8:AZ12"/>
    <mergeCell ref="BA8:BA12"/>
    <mergeCell ref="BB8:BB12"/>
    <mergeCell ref="BC8:BC12"/>
    <mergeCell ref="BD8:BD12"/>
    <mergeCell ref="D6:D7"/>
    <mergeCell ref="E6:E7"/>
    <mergeCell ref="A8:A12"/>
    <mergeCell ref="B8:B12"/>
    <mergeCell ref="C8:C12"/>
    <mergeCell ref="D8:D12"/>
    <mergeCell ref="E8:E12"/>
    <mergeCell ref="AS8:AS12"/>
    <mergeCell ref="AT8:AT12"/>
    <mergeCell ref="T11:T12"/>
    <mergeCell ref="U11:U12"/>
    <mergeCell ref="V11:V12"/>
    <mergeCell ref="W11:W12"/>
    <mergeCell ref="X11:X12"/>
    <mergeCell ref="Y11:Y12"/>
    <mergeCell ref="Z11:Z12"/>
    <mergeCell ref="M8:M12"/>
    <mergeCell ref="N8:N12"/>
    <mergeCell ref="O8:O12"/>
    <mergeCell ref="P8:P12"/>
    <mergeCell ref="Q8:Q12"/>
    <mergeCell ref="R8:R12"/>
    <mergeCell ref="S8:S12"/>
    <mergeCell ref="F8:F12"/>
    <mergeCell ref="BG8:BG12"/>
    <mergeCell ref="BH8:BH12"/>
    <mergeCell ref="BI8:BI12"/>
    <mergeCell ref="BJ8:BJ12"/>
    <mergeCell ref="BK8:BK12"/>
    <mergeCell ref="BL8:BL12"/>
    <mergeCell ref="BM8:BM12"/>
    <mergeCell ref="BU8:BU12"/>
    <mergeCell ref="BV8:BV12"/>
    <mergeCell ref="BW8:BW12"/>
    <mergeCell ref="BY8:BY12"/>
    <mergeCell ref="BZ8:BZ12"/>
    <mergeCell ref="CA8:CA12"/>
    <mergeCell ref="BN8:BN12"/>
    <mergeCell ref="BO8:BO12"/>
    <mergeCell ref="BP8:BP12"/>
    <mergeCell ref="BQ8:BQ12"/>
    <mergeCell ref="BR8:BR12"/>
    <mergeCell ref="BS8:BS12"/>
    <mergeCell ref="BT8:BT12"/>
    <mergeCell ref="BX8:BX12"/>
    <mergeCell ref="AJ13:AJ17"/>
    <mergeCell ref="AK13:AK17"/>
    <mergeCell ref="AL13:AL17"/>
    <mergeCell ref="AM13:AM17"/>
    <mergeCell ref="AN13:AN17"/>
    <mergeCell ref="AO13:AO17"/>
    <mergeCell ref="AP13:AP17"/>
    <mergeCell ref="AQ13:AQ17"/>
    <mergeCell ref="AR13:AR17"/>
    <mergeCell ref="AS13:AS17"/>
    <mergeCell ref="AT13:AT17"/>
    <mergeCell ref="AU13:AU17"/>
    <mergeCell ref="AV13:AV17"/>
    <mergeCell ref="AW13:AW17"/>
    <mergeCell ref="AX13:AX17"/>
    <mergeCell ref="AY13:AY17"/>
    <mergeCell ref="AZ13:AZ17"/>
    <mergeCell ref="BA13:BA17"/>
    <mergeCell ref="BB13:BB17"/>
    <mergeCell ref="BC13:BC17"/>
    <mergeCell ref="BD13:BD17"/>
    <mergeCell ref="BE13:BE17"/>
    <mergeCell ref="BF13:BF17"/>
    <mergeCell ref="BG13:BG17"/>
    <mergeCell ref="BH13:BH17"/>
    <mergeCell ref="BI13:BI17"/>
    <mergeCell ref="BJ13:BJ17"/>
    <mergeCell ref="BK13:BK17"/>
    <mergeCell ref="BS13:BS17"/>
    <mergeCell ref="BT13:BT17"/>
    <mergeCell ref="BU13:BU17"/>
    <mergeCell ref="BV13:BV17"/>
    <mergeCell ref="BW13:BW17"/>
    <mergeCell ref="BY13:BY17"/>
    <mergeCell ref="BZ13:BZ17"/>
    <mergeCell ref="CA13:CA17"/>
    <mergeCell ref="BL13:BL17"/>
    <mergeCell ref="BM13:BM17"/>
    <mergeCell ref="BN13:BN17"/>
    <mergeCell ref="BO13:BO17"/>
    <mergeCell ref="BP13:BP17"/>
    <mergeCell ref="BQ13:BQ17"/>
    <mergeCell ref="BR13:BR17"/>
    <mergeCell ref="BX13:BX17"/>
    <mergeCell ref="P13:P17"/>
    <mergeCell ref="Q13:Q17"/>
    <mergeCell ref="R13:R17"/>
    <mergeCell ref="S13:S17"/>
    <mergeCell ref="T13:T17"/>
    <mergeCell ref="U13:U17"/>
    <mergeCell ref="G8:G12"/>
    <mergeCell ref="H8:H12"/>
    <mergeCell ref="I8:I12"/>
    <mergeCell ref="J8:J12"/>
    <mergeCell ref="K8:K12"/>
    <mergeCell ref="L8:L12"/>
    <mergeCell ref="H13:H17"/>
    <mergeCell ref="I13:I17"/>
    <mergeCell ref="J13:J17"/>
    <mergeCell ref="K13:K17"/>
    <mergeCell ref="L13:L17"/>
    <mergeCell ref="AE13:AE17"/>
    <mergeCell ref="AF13:AF17"/>
    <mergeCell ref="AG13:AG17"/>
    <mergeCell ref="AH13:AH17"/>
    <mergeCell ref="AI13:AI17"/>
    <mergeCell ref="A13:A17"/>
    <mergeCell ref="B13:B17"/>
    <mergeCell ref="C13:C17"/>
    <mergeCell ref="D13:D17"/>
    <mergeCell ref="E13:E17"/>
    <mergeCell ref="F13:F17"/>
    <mergeCell ref="G13:G17"/>
    <mergeCell ref="V13:V17"/>
    <mergeCell ref="W13:W17"/>
    <mergeCell ref="X13:X17"/>
    <mergeCell ref="Y13:Y17"/>
    <mergeCell ref="Z13:Z17"/>
    <mergeCell ref="AA13:AA17"/>
    <mergeCell ref="AB13:AB17"/>
    <mergeCell ref="AC13:AC17"/>
    <mergeCell ref="AD13:AD17"/>
    <mergeCell ref="M13:M17"/>
    <mergeCell ref="N13:N17"/>
    <mergeCell ref="O13:O17"/>
    <mergeCell ref="BA23:BA27"/>
    <mergeCell ref="BG23:BG27"/>
    <mergeCell ref="BH23:BH27"/>
    <mergeCell ref="BI23:BI27"/>
    <mergeCell ref="BJ23:BJ27"/>
    <mergeCell ref="BK23:BK27"/>
    <mergeCell ref="BL23:BL27"/>
    <mergeCell ref="BT23:BT27"/>
    <mergeCell ref="BU23:BU27"/>
    <mergeCell ref="BV23:BV27"/>
    <mergeCell ref="BW23:BW27"/>
    <mergeCell ref="BY23:BY27"/>
    <mergeCell ref="BZ23:BZ27"/>
    <mergeCell ref="CA23:CA27"/>
    <mergeCell ref="BM23:BM27"/>
    <mergeCell ref="BN23:BN27"/>
    <mergeCell ref="BO23:BO27"/>
    <mergeCell ref="BP23:BP27"/>
    <mergeCell ref="BQ23:BQ27"/>
    <mergeCell ref="BR23:BR27"/>
    <mergeCell ref="BS23:BS27"/>
    <mergeCell ref="BX23:BX27"/>
  </mergeCells>
  <conditionalFormatting sqref="I8 I13">
    <cfRule type="cellIs" dxfId="2454" priority="1" operator="equal">
      <formula>"RARA VEZ"</formula>
    </cfRule>
  </conditionalFormatting>
  <conditionalFormatting sqref="I8 I13">
    <cfRule type="cellIs" dxfId="2453" priority="2" operator="equal">
      <formula>"IMPROBABLE"</formula>
    </cfRule>
  </conditionalFormatting>
  <conditionalFormatting sqref="I8 I13">
    <cfRule type="cellIs" dxfId="2452" priority="3" operator="equal">
      <formula>"POSIBLE"</formula>
    </cfRule>
  </conditionalFormatting>
  <conditionalFormatting sqref="I8 I13">
    <cfRule type="cellIs" dxfId="2451" priority="4" operator="equal">
      <formula>"PROBABLE"</formula>
    </cfRule>
  </conditionalFormatting>
  <conditionalFormatting sqref="I8 I13">
    <cfRule type="cellIs" dxfId="2450" priority="5" operator="equal">
      <formula>"CASI SEGURO"</formula>
    </cfRule>
  </conditionalFormatting>
  <conditionalFormatting sqref="K8:L8">
    <cfRule type="containsText" dxfId="2449" priority="6" stopIfTrue="1" operator="containsText" text="ALTA">
      <formula>NOT(ISERROR(SEARCH(("ALTA"),(K8))))</formula>
    </cfRule>
  </conditionalFormatting>
  <conditionalFormatting sqref="K8:L8">
    <cfRule type="containsText" dxfId="2448" priority="7" stopIfTrue="1" operator="containsText" text="MEDIA">
      <formula>NOT(ISERROR(SEARCH(("MEDIA"),(K8))))</formula>
    </cfRule>
  </conditionalFormatting>
  <conditionalFormatting sqref="K8:L8">
    <cfRule type="containsText" dxfId="2447" priority="8" stopIfTrue="1" operator="containsText" text="BAJA">
      <formula>NOT(ISERROR(SEARCH(("BAJA"),(K8))))</formula>
    </cfRule>
  </conditionalFormatting>
  <conditionalFormatting sqref="K8:L8">
    <cfRule type="containsText" dxfId="2446" priority="9" stopIfTrue="1" operator="containsText" text="ALTO">
      <formula>NOT(ISERROR(SEARCH(("ALTO"),(K8))))</formula>
    </cfRule>
  </conditionalFormatting>
  <conditionalFormatting sqref="K8:L8">
    <cfRule type="containsText" dxfId="2445" priority="10" stopIfTrue="1" operator="containsText" text="ALTO">
      <formula>NOT(ISERROR(SEARCH(("ALTO"),(K8))))</formula>
    </cfRule>
  </conditionalFormatting>
  <conditionalFormatting sqref="K8:L8">
    <cfRule type="containsText" dxfId="2444" priority="11" stopIfTrue="1" operator="containsText" text="MEDIO">
      <formula>NOT(ISERROR(SEARCH(("MEDIO"),(K8))))</formula>
    </cfRule>
  </conditionalFormatting>
  <conditionalFormatting sqref="K8:L8">
    <cfRule type="containsText" dxfId="2443" priority="12" stopIfTrue="1" operator="containsText" text="MEDIO">
      <formula>NOT(ISERROR(SEARCH(("MEDIO"),(K8))))</formula>
    </cfRule>
  </conditionalFormatting>
  <conditionalFormatting sqref="K8:L8">
    <cfRule type="containsText" dxfId="2442" priority="13" stopIfTrue="1" operator="containsText" text="BAJO">
      <formula>NOT(ISERROR(SEARCH(("BAJO"),(K8))))</formula>
    </cfRule>
  </conditionalFormatting>
  <conditionalFormatting sqref="K8:L8">
    <cfRule type="cellIs" dxfId="2441" priority="14" operator="equal">
      <formula>"INSIGNIFICANTE"</formula>
    </cfRule>
  </conditionalFormatting>
  <conditionalFormatting sqref="K8:L8">
    <cfRule type="cellIs" dxfId="2440" priority="15" operator="equal">
      <formula>"MENOR"</formula>
    </cfRule>
  </conditionalFormatting>
  <conditionalFormatting sqref="K8:L8">
    <cfRule type="cellIs" dxfId="2439" priority="16" operator="equal">
      <formula>"MODERADO"</formula>
    </cfRule>
  </conditionalFormatting>
  <conditionalFormatting sqref="K8:L8">
    <cfRule type="cellIs" dxfId="2438" priority="17" operator="equal">
      <formula>"MAYOR"</formula>
    </cfRule>
  </conditionalFormatting>
  <conditionalFormatting sqref="K8:L8">
    <cfRule type="cellIs" dxfId="2437" priority="18" operator="equal">
      <formula>"CATASTRÓFICO"</formula>
    </cfRule>
  </conditionalFormatting>
  <conditionalFormatting sqref="L13">
    <cfRule type="containsText" dxfId="2436" priority="19" stopIfTrue="1" operator="containsText" text="ALTA">
      <formula>NOT(ISERROR(SEARCH(("ALTA"),(L13))))</formula>
    </cfRule>
  </conditionalFormatting>
  <conditionalFormatting sqref="L13">
    <cfRule type="containsText" dxfId="2435" priority="20" stopIfTrue="1" operator="containsText" text="MEDIA">
      <formula>NOT(ISERROR(SEARCH(("MEDIA"),(L13))))</formula>
    </cfRule>
  </conditionalFormatting>
  <conditionalFormatting sqref="L13">
    <cfRule type="containsText" dxfId="2434" priority="21" stopIfTrue="1" operator="containsText" text="BAJA">
      <formula>NOT(ISERROR(SEARCH(("BAJA"),(L13))))</formula>
    </cfRule>
  </conditionalFormatting>
  <conditionalFormatting sqref="L13">
    <cfRule type="containsText" dxfId="2433" priority="22" stopIfTrue="1" operator="containsText" text="ALTO">
      <formula>NOT(ISERROR(SEARCH(("ALTO"),(L13))))</formula>
    </cfRule>
  </conditionalFormatting>
  <conditionalFormatting sqref="L13">
    <cfRule type="containsText" dxfId="2432" priority="23" stopIfTrue="1" operator="containsText" text="ALTO">
      <formula>NOT(ISERROR(SEARCH(("ALTO"),(L13))))</formula>
    </cfRule>
  </conditionalFormatting>
  <conditionalFormatting sqref="L13">
    <cfRule type="containsText" dxfId="2431" priority="24" stopIfTrue="1" operator="containsText" text="MEDIO">
      <formula>NOT(ISERROR(SEARCH(("MEDIO"),(L13))))</formula>
    </cfRule>
  </conditionalFormatting>
  <conditionalFormatting sqref="L13">
    <cfRule type="containsText" dxfId="2430" priority="25" stopIfTrue="1" operator="containsText" text="MEDIO">
      <formula>NOT(ISERROR(SEARCH(("MEDIO"),(L13))))</formula>
    </cfRule>
  </conditionalFormatting>
  <conditionalFormatting sqref="L13">
    <cfRule type="containsText" dxfId="2429" priority="26" stopIfTrue="1" operator="containsText" text="BAJO">
      <formula>NOT(ISERROR(SEARCH(("BAJO"),(L13))))</formula>
    </cfRule>
  </conditionalFormatting>
  <conditionalFormatting sqref="L13">
    <cfRule type="cellIs" dxfId="2428" priority="27" operator="equal">
      <formula>"INSIGNIFICANTE"</formula>
    </cfRule>
  </conditionalFormatting>
  <conditionalFormatting sqref="L13">
    <cfRule type="cellIs" dxfId="2427" priority="28" operator="equal">
      <formula>"MENOR"</formula>
    </cfRule>
  </conditionalFormatting>
  <conditionalFormatting sqref="L13">
    <cfRule type="cellIs" dxfId="2426" priority="29" operator="equal">
      <formula>"MODERADO"</formula>
    </cfRule>
  </conditionalFormatting>
  <conditionalFormatting sqref="L13">
    <cfRule type="cellIs" dxfId="2425" priority="30" operator="equal">
      <formula>"MAYOR"</formula>
    </cfRule>
  </conditionalFormatting>
  <conditionalFormatting sqref="L13">
    <cfRule type="cellIs" dxfId="2424" priority="31" operator="equal">
      <formula>"CATASTRÓFICO"</formula>
    </cfRule>
  </conditionalFormatting>
  <conditionalFormatting sqref="K13">
    <cfRule type="containsText" dxfId="2423" priority="32" stopIfTrue="1" operator="containsText" text="ALTA">
      <formula>NOT(ISERROR(SEARCH(("ALTA"),(K13))))</formula>
    </cfRule>
  </conditionalFormatting>
  <conditionalFormatting sqref="K13">
    <cfRule type="containsText" dxfId="2422" priority="33" stopIfTrue="1" operator="containsText" text="MEDIA">
      <formula>NOT(ISERROR(SEARCH(("MEDIA"),(K13))))</formula>
    </cfRule>
  </conditionalFormatting>
  <conditionalFormatting sqref="K13">
    <cfRule type="containsText" dxfId="2421" priority="34" stopIfTrue="1" operator="containsText" text="BAJA">
      <formula>NOT(ISERROR(SEARCH(("BAJA"),(K13))))</formula>
    </cfRule>
  </conditionalFormatting>
  <conditionalFormatting sqref="K13">
    <cfRule type="containsText" dxfId="2420" priority="35" stopIfTrue="1" operator="containsText" text="ALTO">
      <formula>NOT(ISERROR(SEARCH(("ALTO"),(K13))))</formula>
    </cfRule>
  </conditionalFormatting>
  <conditionalFormatting sqref="K13">
    <cfRule type="containsText" dxfId="2419" priority="36" stopIfTrue="1" operator="containsText" text="ALTO">
      <formula>NOT(ISERROR(SEARCH(("ALTO"),(K13))))</formula>
    </cfRule>
  </conditionalFormatting>
  <conditionalFormatting sqref="K13">
    <cfRule type="containsText" dxfId="2418" priority="37" stopIfTrue="1" operator="containsText" text="MEDIO">
      <formula>NOT(ISERROR(SEARCH(("MEDIO"),(K13))))</formula>
    </cfRule>
  </conditionalFormatting>
  <conditionalFormatting sqref="K13">
    <cfRule type="containsText" dxfId="2417" priority="38" stopIfTrue="1" operator="containsText" text="MEDIO">
      <formula>NOT(ISERROR(SEARCH(("MEDIO"),(K13))))</formula>
    </cfRule>
  </conditionalFormatting>
  <conditionalFormatting sqref="K13">
    <cfRule type="containsText" dxfId="2416" priority="39" stopIfTrue="1" operator="containsText" text="BAJO">
      <formula>NOT(ISERROR(SEARCH(("BAJO"),(K13))))</formula>
    </cfRule>
  </conditionalFormatting>
  <conditionalFormatting sqref="K13">
    <cfRule type="cellIs" dxfId="2415" priority="40" operator="equal">
      <formula>"INSIGNIFICANTE"</formula>
    </cfRule>
  </conditionalFormatting>
  <conditionalFormatting sqref="K13">
    <cfRule type="cellIs" dxfId="2414" priority="41" operator="equal">
      <formula>"MENOR"</formula>
    </cfRule>
  </conditionalFormatting>
  <conditionalFormatting sqref="K13">
    <cfRule type="cellIs" dxfId="2413" priority="42" operator="equal">
      <formula>"MODERADO"</formula>
    </cfRule>
  </conditionalFormatting>
  <conditionalFormatting sqref="K13">
    <cfRule type="cellIs" dxfId="2412" priority="43" operator="equal">
      <formula>"MAYOR"</formula>
    </cfRule>
  </conditionalFormatting>
  <conditionalFormatting sqref="K13">
    <cfRule type="cellIs" dxfId="2411" priority="44" operator="equal">
      <formula>"CATASTRÓFICO"</formula>
    </cfRule>
  </conditionalFormatting>
  <conditionalFormatting sqref="K18:L18">
    <cfRule type="containsText" dxfId="2410" priority="45" stopIfTrue="1" operator="containsText" text="ALTA">
      <formula>NOT(ISERROR(SEARCH(("ALTA"),(K18))))</formula>
    </cfRule>
  </conditionalFormatting>
  <conditionalFormatting sqref="K18:L18">
    <cfRule type="containsText" dxfId="2409" priority="46" stopIfTrue="1" operator="containsText" text="MEDIA">
      <formula>NOT(ISERROR(SEARCH(("MEDIA"),(K18))))</formula>
    </cfRule>
  </conditionalFormatting>
  <conditionalFormatting sqref="K18:L18">
    <cfRule type="containsText" dxfId="2408" priority="47" stopIfTrue="1" operator="containsText" text="BAJA">
      <formula>NOT(ISERROR(SEARCH(("BAJA"),(K18))))</formula>
    </cfRule>
  </conditionalFormatting>
  <conditionalFormatting sqref="K18:L18">
    <cfRule type="containsText" dxfId="2407" priority="48" stopIfTrue="1" operator="containsText" text="ALTO">
      <formula>NOT(ISERROR(SEARCH(("ALTO"),(K18))))</formula>
    </cfRule>
  </conditionalFormatting>
  <conditionalFormatting sqref="K18:L18">
    <cfRule type="containsText" dxfId="2406" priority="49" stopIfTrue="1" operator="containsText" text="ALTO">
      <formula>NOT(ISERROR(SEARCH(("ALTO"),(K18))))</formula>
    </cfRule>
  </conditionalFormatting>
  <conditionalFormatting sqref="K18:L18">
    <cfRule type="containsText" dxfId="2405" priority="50" stopIfTrue="1" operator="containsText" text="MEDIO">
      <formula>NOT(ISERROR(SEARCH(("MEDIO"),(K18))))</formula>
    </cfRule>
  </conditionalFormatting>
  <conditionalFormatting sqref="K18:L18">
    <cfRule type="containsText" dxfId="2404" priority="51" stopIfTrue="1" operator="containsText" text="MEDIO">
      <formula>NOT(ISERROR(SEARCH(("MEDIO"),(K18))))</formula>
    </cfRule>
  </conditionalFormatting>
  <conditionalFormatting sqref="K18:L18">
    <cfRule type="containsText" dxfId="2403" priority="52" stopIfTrue="1" operator="containsText" text="BAJO">
      <formula>NOT(ISERROR(SEARCH(("BAJO"),(K18))))</formula>
    </cfRule>
  </conditionalFormatting>
  <conditionalFormatting sqref="K18:L18">
    <cfRule type="cellIs" dxfId="2402" priority="53" operator="equal">
      <formula>"INSIGNIFICANTE"</formula>
    </cfRule>
  </conditionalFormatting>
  <conditionalFormatting sqref="K18:L18">
    <cfRule type="cellIs" dxfId="2401" priority="54" operator="equal">
      <formula>"MENOR"</formula>
    </cfRule>
  </conditionalFormatting>
  <conditionalFormatting sqref="K18:L18">
    <cfRule type="cellIs" dxfId="2400" priority="55" operator="equal">
      <formula>"MODERADO"</formula>
    </cfRule>
  </conditionalFormatting>
  <conditionalFormatting sqref="K18:L18">
    <cfRule type="cellIs" dxfId="2399" priority="56" operator="equal">
      <formula>"MAYOR"</formula>
    </cfRule>
  </conditionalFormatting>
  <conditionalFormatting sqref="K18:L18">
    <cfRule type="cellIs" dxfId="2398" priority="57" operator="equal">
      <formula>"CATASTRÓFICO"</formula>
    </cfRule>
  </conditionalFormatting>
  <conditionalFormatting sqref="M8">
    <cfRule type="cellIs" dxfId="2397" priority="58" operator="equal">
      <formula>"EXTREMA 5:5"</formula>
    </cfRule>
  </conditionalFormatting>
  <conditionalFormatting sqref="M8">
    <cfRule type="cellIs" dxfId="2396" priority="59" operator="equal">
      <formula>"EXTREMA 4:5"</formula>
    </cfRule>
  </conditionalFormatting>
  <conditionalFormatting sqref="M8">
    <cfRule type="cellIs" dxfId="2395" priority="60" operator="equal">
      <formula>"EXTREMA 3:5"</formula>
    </cfRule>
  </conditionalFormatting>
  <conditionalFormatting sqref="M8">
    <cfRule type="cellIs" dxfId="2394" priority="61" operator="equal">
      <formula>"EXTREMA 2:5"</formula>
    </cfRule>
  </conditionalFormatting>
  <conditionalFormatting sqref="M8">
    <cfRule type="cellIs" dxfId="2393" priority="62" operator="equal">
      <formula>"EXTREMA 5:4"</formula>
    </cfRule>
  </conditionalFormatting>
  <conditionalFormatting sqref="M8">
    <cfRule type="cellIs" dxfId="2392" priority="63" operator="equal">
      <formula>"EXTREMA 4:4"</formula>
    </cfRule>
  </conditionalFormatting>
  <conditionalFormatting sqref="M8">
    <cfRule type="cellIs" dxfId="2391" priority="64" operator="equal">
      <formula>"EXTREMA 3:4"</formula>
    </cfRule>
  </conditionalFormatting>
  <conditionalFormatting sqref="M8">
    <cfRule type="cellIs" dxfId="2390" priority="65" operator="equal">
      <formula>"EXTREMA 5:3"</formula>
    </cfRule>
  </conditionalFormatting>
  <conditionalFormatting sqref="M8">
    <cfRule type="cellIs" dxfId="2389" priority="66" operator="equal">
      <formula>"ALTA 1:5"</formula>
    </cfRule>
  </conditionalFormatting>
  <conditionalFormatting sqref="M8">
    <cfRule type="cellIs" dxfId="2388" priority="67" operator="equal">
      <formula>"ALTA 2:4"</formula>
    </cfRule>
  </conditionalFormatting>
  <conditionalFormatting sqref="M8">
    <cfRule type="cellIs" dxfId="2387" priority="68" operator="equal">
      <formula>"ALTA 1:4"</formula>
    </cfRule>
  </conditionalFormatting>
  <conditionalFormatting sqref="M8">
    <cfRule type="cellIs" dxfId="2386" priority="69" operator="equal">
      <formula>"ALTA 4:3"</formula>
    </cfRule>
  </conditionalFormatting>
  <conditionalFormatting sqref="M8">
    <cfRule type="cellIs" dxfId="2385" priority="70" operator="equal">
      <formula>"ALTA 3:3"</formula>
    </cfRule>
  </conditionalFormatting>
  <conditionalFormatting sqref="M8">
    <cfRule type="cellIs" dxfId="2384" priority="71" operator="equal">
      <formula>"ALTA 5:2"</formula>
    </cfRule>
  </conditionalFormatting>
  <conditionalFormatting sqref="M8">
    <cfRule type="cellIs" dxfId="2383" priority="72" operator="equal">
      <formula>"ALTA 4:2"</formula>
    </cfRule>
  </conditionalFormatting>
  <conditionalFormatting sqref="M8">
    <cfRule type="cellIs" dxfId="2382" priority="73" operator="equal">
      <formula>"ALTA 5:1"</formula>
    </cfRule>
  </conditionalFormatting>
  <conditionalFormatting sqref="M8">
    <cfRule type="cellIs" dxfId="2381" priority="74" operator="equal">
      <formula>"MODERADA 2:3"</formula>
    </cfRule>
  </conditionalFormatting>
  <conditionalFormatting sqref="M8">
    <cfRule type="cellIs" dxfId="2380" priority="75" operator="equal">
      <formula>"MODERADA 1:3"</formula>
    </cfRule>
  </conditionalFormatting>
  <conditionalFormatting sqref="M8">
    <cfRule type="cellIs" dxfId="2379" priority="76" operator="equal">
      <formula>"MODERADA 3:2"</formula>
    </cfRule>
  </conditionalFormatting>
  <conditionalFormatting sqref="M8">
    <cfRule type="cellIs" dxfId="2378" priority="77" operator="equal">
      <formula>"MODERADA 4:1"</formula>
    </cfRule>
  </conditionalFormatting>
  <conditionalFormatting sqref="M8">
    <cfRule type="cellIs" dxfId="2377" priority="78" operator="equal">
      <formula>"BAJA 2:2"</formula>
    </cfRule>
  </conditionalFormatting>
  <conditionalFormatting sqref="M8">
    <cfRule type="cellIs" dxfId="2376" priority="79" operator="equal">
      <formula>"BAJA 1:2"</formula>
    </cfRule>
  </conditionalFormatting>
  <conditionalFormatting sqref="M8">
    <cfRule type="cellIs" dxfId="2375" priority="80" operator="equal">
      <formula>"BAJA 3:1"</formula>
    </cfRule>
  </conditionalFormatting>
  <conditionalFormatting sqref="M8">
    <cfRule type="cellIs" dxfId="2374" priority="81" operator="equal">
      <formula>"BAJA 2:1"</formula>
    </cfRule>
  </conditionalFormatting>
  <conditionalFormatting sqref="M8">
    <cfRule type="cellIs" dxfId="2373" priority="82" operator="equal">
      <formula>"BAJA 1:1"</formula>
    </cfRule>
  </conditionalFormatting>
  <conditionalFormatting sqref="I18">
    <cfRule type="cellIs" dxfId="2372" priority="83" operator="equal">
      <formula>"RARA VEZ"</formula>
    </cfRule>
  </conditionalFormatting>
  <conditionalFormatting sqref="I18">
    <cfRule type="cellIs" dxfId="2371" priority="84" operator="equal">
      <formula>"IMPROBABLE"</formula>
    </cfRule>
  </conditionalFormatting>
  <conditionalFormatting sqref="I18">
    <cfRule type="cellIs" dxfId="2370" priority="85" operator="equal">
      <formula>"POSIBLE"</formula>
    </cfRule>
  </conditionalFormatting>
  <conditionalFormatting sqref="I18">
    <cfRule type="cellIs" dxfId="2369" priority="86" operator="equal">
      <formula>"PROBABLE"</formula>
    </cfRule>
  </conditionalFormatting>
  <conditionalFormatting sqref="I18">
    <cfRule type="cellIs" dxfId="2368" priority="87" operator="equal">
      <formula>"CASI SEGURO"</formula>
    </cfRule>
  </conditionalFormatting>
  <conditionalFormatting sqref="M13">
    <cfRule type="cellIs" dxfId="2367" priority="88" operator="equal">
      <formula>"EXTREMA 5:5"</formula>
    </cfRule>
  </conditionalFormatting>
  <conditionalFormatting sqref="M13">
    <cfRule type="cellIs" dxfId="2366" priority="89" operator="equal">
      <formula>"EXTREMA 4:5"</formula>
    </cfRule>
  </conditionalFormatting>
  <conditionalFormatting sqref="M13">
    <cfRule type="cellIs" dxfId="2365" priority="90" operator="equal">
      <formula>"EXTREMA 3:5"</formula>
    </cfRule>
  </conditionalFormatting>
  <conditionalFormatting sqref="M13">
    <cfRule type="cellIs" dxfId="2364" priority="91" operator="equal">
      <formula>"EXTREMA 2:5"</formula>
    </cfRule>
  </conditionalFormatting>
  <conditionalFormatting sqref="M13">
    <cfRule type="cellIs" dxfId="2363" priority="92" operator="equal">
      <formula>"EXTREMA 5:4"</formula>
    </cfRule>
  </conditionalFormatting>
  <conditionalFormatting sqref="M13">
    <cfRule type="cellIs" dxfId="2362" priority="93" operator="equal">
      <formula>"EXTREMA 4:4"</formula>
    </cfRule>
  </conditionalFormatting>
  <conditionalFormatting sqref="M13">
    <cfRule type="cellIs" dxfId="2361" priority="94" operator="equal">
      <formula>"EXTREMA 3:4"</formula>
    </cfRule>
  </conditionalFormatting>
  <conditionalFormatting sqref="M13">
    <cfRule type="cellIs" dxfId="2360" priority="95" operator="equal">
      <formula>"EXTREMA 5:3"</formula>
    </cfRule>
  </conditionalFormatting>
  <conditionalFormatting sqref="M13">
    <cfRule type="cellIs" dxfId="2359" priority="96" operator="equal">
      <formula>"ALTA 1:5"</formula>
    </cfRule>
  </conditionalFormatting>
  <conditionalFormatting sqref="M13">
    <cfRule type="cellIs" dxfId="2358" priority="97" operator="equal">
      <formula>"ALTA 2:4"</formula>
    </cfRule>
  </conditionalFormatting>
  <conditionalFormatting sqref="M13">
    <cfRule type="cellIs" dxfId="2357" priority="98" operator="equal">
      <formula>"ALTA 1:4"</formula>
    </cfRule>
  </conditionalFormatting>
  <conditionalFormatting sqref="M13">
    <cfRule type="cellIs" dxfId="2356" priority="99" operator="equal">
      <formula>"ALTA 4:3"</formula>
    </cfRule>
  </conditionalFormatting>
  <conditionalFormatting sqref="M13">
    <cfRule type="cellIs" dxfId="2355" priority="100" operator="equal">
      <formula>"ALTA 3:3"</formula>
    </cfRule>
  </conditionalFormatting>
  <conditionalFormatting sqref="M13">
    <cfRule type="cellIs" dxfId="2354" priority="101" operator="equal">
      <formula>"ALTA 5:2"</formula>
    </cfRule>
  </conditionalFormatting>
  <conditionalFormatting sqref="M13">
    <cfRule type="cellIs" dxfId="2353" priority="102" operator="equal">
      <formula>"ALTA 4:2"</formula>
    </cfRule>
  </conditionalFormatting>
  <conditionalFormatting sqref="M13">
    <cfRule type="cellIs" dxfId="2352" priority="103" operator="equal">
      <formula>"ALTA 5:1"</formula>
    </cfRule>
  </conditionalFormatting>
  <conditionalFormatting sqref="M13">
    <cfRule type="cellIs" dxfId="2351" priority="104" operator="equal">
      <formula>"MODERADA 2:3"</formula>
    </cfRule>
  </conditionalFormatting>
  <conditionalFormatting sqref="M13">
    <cfRule type="cellIs" dxfId="2350" priority="105" operator="equal">
      <formula>"MODERADA 1:3"</formula>
    </cfRule>
  </conditionalFormatting>
  <conditionalFormatting sqref="M13">
    <cfRule type="cellIs" dxfId="2349" priority="106" operator="equal">
      <formula>"MODERADA 3:2"</formula>
    </cfRule>
  </conditionalFormatting>
  <conditionalFormatting sqref="M13">
    <cfRule type="cellIs" dxfId="2348" priority="107" operator="equal">
      <formula>"MODERADA 4:1"</formula>
    </cfRule>
  </conditionalFormatting>
  <conditionalFormatting sqref="M13">
    <cfRule type="cellIs" dxfId="2347" priority="108" operator="equal">
      <formula>"BAJA 2:2"</formula>
    </cfRule>
  </conditionalFormatting>
  <conditionalFormatting sqref="M13">
    <cfRule type="cellIs" dxfId="2346" priority="109" operator="equal">
      <formula>"BAJA 1:2"</formula>
    </cfRule>
  </conditionalFormatting>
  <conditionalFormatting sqref="M13">
    <cfRule type="cellIs" dxfId="2345" priority="110" operator="equal">
      <formula>"BAJA 3:1"</formula>
    </cfRule>
  </conditionalFormatting>
  <conditionalFormatting sqref="M13">
    <cfRule type="cellIs" dxfId="2344" priority="111" operator="equal">
      <formula>"BAJA 2:1"</formula>
    </cfRule>
  </conditionalFormatting>
  <conditionalFormatting sqref="M13">
    <cfRule type="cellIs" dxfId="2343" priority="112" operator="equal">
      <formula>"BAJA 1:1"</formula>
    </cfRule>
  </conditionalFormatting>
  <conditionalFormatting sqref="AV8 AV13 AV18">
    <cfRule type="cellIs" dxfId="2342" priority="113" operator="equal">
      <formula>"RARA VEZ"</formula>
    </cfRule>
  </conditionalFormatting>
  <conditionalFormatting sqref="AV8 AV13 AV18">
    <cfRule type="cellIs" dxfId="2341" priority="114" operator="equal">
      <formula>"IMPROBABLE"</formula>
    </cfRule>
  </conditionalFormatting>
  <conditionalFormatting sqref="AV8 AV13 AV18">
    <cfRule type="cellIs" dxfId="2340" priority="115" operator="equal">
      <formula>"POSIBLE"</formula>
    </cfRule>
  </conditionalFormatting>
  <conditionalFormatting sqref="AV8 AV13 AV18">
    <cfRule type="cellIs" dxfId="2339" priority="116" operator="equal">
      <formula>"PROBABLE"</formula>
    </cfRule>
  </conditionalFormatting>
  <conditionalFormatting sqref="AV8 AV13 AV18">
    <cfRule type="cellIs" dxfId="2338" priority="117" operator="equal">
      <formula>"CASI SEGURO"</formula>
    </cfRule>
  </conditionalFormatting>
  <conditionalFormatting sqref="AY8 AY13 AY18">
    <cfRule type="containsText" dxfId="2337" priority="118" stopIfTrue="1" operator="containsText" text="ALTA">
      <formula>NOT(ISERROR(SEARCH(("ALTA"),(AY8))))</formula>
    </cfRule>
  </conditionalFormatting>
  <conditionalFormatting sqref="AY8 AY13 AY18">
    <cfRule type="containsText" dxfId="2336" priority="119" stopIfTrue="1" operator="containsText" text="MEDIA">
      <formula>NOT(ISERROR(SEARCH(("MEDIA"),(AY8))))</formula>
    </cfRule>
  </conditionalFormatting>
  <conditionalFormatting sqref="AY8 AY13 AY18">
    <cfRule type="containsText" dxfId="2335" priority="120" stopIfTrue="1" operator="containsText" text="BAJA">
      <formula>NOT(ISERROR(SEARCH(("BAJA"),(AY8))))</formula>
    </cfRule>
  </conditionalFormatting>
  <conditionalFormatting sqref="AY8 AY13 AY18">
    <cfRule type="containsText" dxfId="2334" priority="121" stopIfTrue="1" operator="containsText" text="ALTO">
      <formula>NOT(ISERROR(SEARCH(("ALTO"),(AY8))))</formula>
    </cfRule>
  </conditionalFormatting>
  <conditionalFormatting sqref="AY8 AY13 AY18">
    <cfRule type="containsText" dxfId="2333" priority="122" stopIfTrue="1" operator="containsText" text="ALTO">
      <formula>NOT(ISERROR(SEARCH(("ALTO"),(AY8))))</formula>
    </cfRule>
  </conditionalFormatting>
  <conditionalFormatting sqref="AY8 AY13 AY18">
    <cfRule type="containsText" dxfId="2332" priority="123" stopIfTrue="1" operator="containsText" text="MEDIO">
      <formula>NOT(ISERROR(SEARCH(("MEDIO"),(AY8))))</formula>
    </cfRule>
  </conditionalFormatting>
  <conditionalFormatting sqref="AY8 AY13 AY18">
    <cfRule type="containsText" dxfId="2331" priority="124" stopIfTrue="1" operator="containsText" text="MEDIO">
      <formula>NOT(ISERROR(SEARCH(("MEDIO"),(AY8))))</formula>
    </cfRule>
  </conditionalFormatting>
  <conditionalFormatting sqref="AY8 AY13 AY18">
    <cfRule type="containsText" dxfId="2330" priority="125" stopIfTrue="1" operator="containsText" text="BAJO">
      <formula>NOT(ISERROR(SEARCH(("BAJO"),(AY8))))</formula>
    </cfRule>
  </conditionalFormatting>
  <conditionalFormatting sqref="AY8 AY13 AY18">
    <cfRule type="cellIs" dxfId="2329" priority="126" operator="equal">
      <formula>"INSIGNIFICANTE"</formula>
    </cfRule>
  </conditionalFormatting>
  <conditionalFormatting sqref="AY8 AY13 AY18">
    <cfRule type="cellIs" dxfId="2328" priority="127" operator="equal">
      <formula>"MENOR"</formula>
    </cfRule>
  </conditionalFormatting>
  <conditionalFormatting sqref="AY8 AY13 AY18">
    <cfRule type="cellIs" dxfId="2327" priority="128" operator="equal">
      <formula>"MODERADO"</formula>
    </cfRule>
  </conditionalFormatting>
  <conditionalFormatting sqref="AY8 AY13 AY18">
    <cfRule type="cellIs" dxfId="2326" priority="129" operator="equal">
      <formula>"MAYOR"</formula>
    </cfRule>
  </conditionalFormatting>
  <conditionalFormatting sqref="AY8 AY13 AY18">
    <cfRule type="cellIs" dxfId="2325" priority="130" operator="equal">
      <formula>"CATASTRÓFICO"</formula>
    </cfRule>
  </conditionalFormatting>
  <conditionalFormatting sqref="BA8 BA13 BA18 BA23">
    <cfRule type="cellIs" dxfId="2324" priority="131" operator="equal">
      <formula>"EXTREMA 5:5"</formula>
    </cfRule>
  </conditionalFormatting>
  <conditionalFormatting sqref="BA8 BA13 BA18 BA23">
    <cfRule type="cellIs" dxfId="2323" priority="132" operator="equal">
      <formula>"EXTREMA 4:5"</formula>
    </cfRule>
  </conditionalFormatting>
  <conditionalFormatting sqref="BA8 BA13 BA18 BA23">
    <cfRule type="cellIs" dxfId="2322" priority="133" operator="equal">
      <formula>"EXTREMA 3:5"</formula>
    </cfRule>
  </conditionalFormatting>
  <conditionalFormatting sqref="BA8 BA13 BA18 BA23">
    <cfRule type="cellIs" dxfId="2321" priority="134" operator="equal">
      <formula>"EXTREMA 2:5"</formula>
    </cfRule>
  </conditionalFormatting>
  <conditionalFormatting sqref="BA8 BA13 BA18 BA23">
    <cfRule type="cellIs" dxfId="2320" priority="135" operator="equal">
      <formula>"EXTREMA 5:4"</formula>
    </cfRule>
  </conditionalFormatting>
  <conditionalFormatting sqref="BA8 BA13 BA18 BA23">
    <cfRule type="cellIs" dxfId="2319" priority="136" operator="equal">
      <formula>"EXTREMA 4:4"</formula>
    </cfRule>
  </conditionalFormatting>
  <conditionalFormatting sqref="BA8 BA13 BA18 BA23">
    <cfRule type="cellIs" dxfId="2318" priority="137" operator="equal">
      <formula>"EXTREMA 3:4"</formula>
    </cfRule>
  </conditionalFormatting>
  <conditionalFormatting sqref="BA8 BA13 BA18 BA23">
    <cfRule type="cellIs" dxfId="2317" priority="138" operator="equal">
      <formula>"EXTREMA 5:3"</formula>
    </cfRule>
  </conditionalFormatting>
  <conditionalFormatting sqref="BA8 BA13 BA18 BA23">
    <cfRule type="cellIs" dxfId="2316" priority="139" operator="equal">
      <formula>"ALTA 1:5"</formula>
    </cfRule>
  </conditionalFormatting>
  <conditionalFormatting sqref="BA8 BA13 BA18 BA23">
    <cfRule type="cellIs" dxfId="2315" priority="140" operator="equal">
      <formula>"ALTA 2:4"</formula>
    </cfRule>
  </conditionalFormatting>
  <conditionalFormatting sqref="BA8 BA13 BA18 BA23">
    <cfRule type="cellIs" dxfId="2314" priority="141" operator="equal">
      <formula>"ALTA 1:4"</formula>
    </cfRule>
  </conditionalFormatting>
  <conditionalFormatting sqref="BA8 BA13 BA18 BA23">
    <cfRule type="cellIs" dxfId="2313" priority="142" operator="equal">
      <formula>"ALTA 4:3"</formula>
    </cfRule>
  </conditionalFormatting>
  <conditionalFormatting sqref="BA8 BA13 BA18 BA23">
    <cfRule type="cellIs" dxfId="2312" priority="143" operator="equal">
      <formula>"ALTA 3:3"</formula>
    </cfRule>
  </conditionalFormatting>
  <conditionalFormatting sqref="BA8 BA13 BA18 BA23">
    <cfRule type="cellIs" dxfId="2311" priority="144" operator="equal">
      <formula>"ALTA 5:2"</formula>
    </cfRule>
  </conditionalFormatting>
  <conditionalFormatting sqref="BA8 BA13 BA18 BA23">
    <cfRule type="cellIs" dxfId="2310" priority="145" operator="equal">
      <formula>"ALTA 4:2"</formula>
    </cfRule>
  </conditionalFormatting>
  <conditionalFormatting sqref="BA8 BA13 BA18 BA23">
    <cfRule type="cellIs" dxfId="2309" priority="146" operator="equal">
      <formula>"ALTA 5:1"</formula>
    </cfRule>
  </conditionalFormatting>
  <conditionalFormatting sqref="BA8 BA13 BA18 BA23">
    <cfRule type="cellIs" dxfId="2308" priority="147" operator="equal">
      <formula>"MODERADA 2:3"</formula>
    </cfRule>
  </conditionalFormatting>
  <conditionalFormatting sqref="BA8 BA13 BA18 BA23">
    <cfRule type="cellIs" dxfId="2307" priority="148" operator="equal">
      <formula>"MODERADA 1:3"</formula>
    </cfRule>
  </conditionalFormatting>
  <conditionalFormatting sqref="BA8 BA13 BA18 BA23">
    <cfRule type="cellIs" dxfId="2306" priority="149" operator="equal">
      <formula>"MODERADA 3:2"</formula>
    </cfRule>
  </conditionalFormatting>
  <conditionalFormatting sqref="BA8 BA13 BA18 BA23">
    <cfRule type="cellIs" dxfId="2305" priority="150" operator="equal">
      <formula>"MODERADA 4:1"</formula>
    </cfRule>
  </conditionalFormatting>
  <conditionalFormatting sqref="BA8 BA13 BA18 BA23">
    <cfRule type="cellIs" dxfId="2304" priority="151" operator="equal">
      <formula>"BAJA 2:2"</formula>
    </cfRule>
  </conditionalFormatting>
  <conditionalFormatting sqref="BA8 BA13 BA18 BA23">
    <cfRule type="cellIs" dxfId="2303" priority="152" operator="equal">
      <formula>"BAJA 1:2"</formula>
    </cfRule>
  </conditionalFormatting>
  <conditionalFormatting sqref="BA8 BA13 BA18 BA23">
    <cfRule type="cellIs" dxfId="2302" priority="153" operator="equal">
      <formula>"BAJA 3:1"</formula>
    </cfRule>
  </conditionalFormatting>
  <conditionalFormatting sqref="BA8 BA13 BA18 BA23">
    <cfRule type="cellIs" dxfId="2301" priority="154" operator="equal">
      <formula>"BAJA 2:1"</formula>
    </cfRule>
  </conditionalFormatting>
  <conditionalFormatting sqref="BA8 BA13 BA18 BA23">
    <cfRule type="cellIs" dxfId="2300" priority="155" operator="equal">
      <formula>"BAJA 1:1"</formula>
    </cfRule>
  </conditionalFormatting>
  <conditionalFormatting sqref="AZ8 AZ13 AZ18">
    <cfRule type="containsText" dxfId="2299" priority="156" stopIfTrue="1" operator="containsText" text="ALTA">
      <formula>NOT(ISERROR(SEARCH(("ALTA"),(AZ8))))</formula>
    </cfRule>
  </conditionalFormatting>
  <conditionalFormatting sqref="AZ8 AZ13 AZ18">
    <cfRule type="containsText" dxfId="2298" priority="157" stopIfTrue="1" operator="containsText" text="MEDIA">
      <formula>NOT(ISERROR(SEARCH(("MEDIA"),(AZ8))))</formula>
    </cfRule>
  </conditionalFormatting>
  <conditionalFormatting sqref="AZ8 AZ13 AZ18">
    <cfRule type="containsText" dxfId="2297" priority="158" stopIfTrue="1" operator="containsText" text="BAJA">
      <formula>NOT(ISERROR(SEARCH(("BAJA"),(AZ8))))</formula>
    </cfRule>
  </conditionalFormatting>
  <conditionalFormatting sqref="AZ8 AZ13 AZ18">
    <cfRule type="containsText" dxfId="2296" priority="159" stopIfTrue="1" operator="containsText" text="ALTO">
      <formula>NOT(ISERROR(SEARCH(("ALTO"),(AZ8))))</formula>
    </cfRule>
  </conditionalFormatting>
  <conditionalFormatting sqref="AZ8 AZ13 AZ18">
    <cfRule type="containsText" dxfId="2295" priority="160" stopIfTrue="1" operator="containsText" text="ALTO">
      <formula>NOT(ISERROR(SEARCH(("ALTO"),(AZ8))))</formula>
    </cfRule>
  </conditionalFormatting>
  <conditionalFormatting sqref="AZ8 AZ13 AZ18">
    <cfRule type="containsText" dxfId="2294" priority="161" stopIfTrue="1" operator="containsText" text="MEDIO">
      <formula>NOT(ISERROR(SEARCH(("MEDIO"),(AZ8))))</formula>
    </cfRule>
  </conditionalFormatting>
  <conditionalFormatting sqref="AZ8 AZ13 AZ18">
    <cfRule type="containsText" dxfId="2293" priority="162" stopIfTrue="1" operator="containsText" text="MEDIO">
      <formula>NOT(ISERROR(SEARCH(("MEDIO"),(AZ8))))</formula>
    </cfRule>
  </conditionalFormatting>
  <conditionalFormatting sqref="AZ8 AZ13 AZ18">
    <cfRule type="containsText" dxfId="2292" priority="163" stopIfTrue="1" operator="containsText" text="BAJO">
      <formula>NOT(ISERROR(SEARCH(("BAJO"),(AZ8))))</formula>
    </cfRule>
  </conditionalFormatting>
  <conditionalFormatting sqref="AZ8 AZ13 AZ18">
    <cfRule type="cellIs" dxfId="2291" priority="164" operator="equal">
      <formula>"INSIGNIFICANTE"</formula>
    </cfRule>
  </conditionalFormatting>
  <conditionalFormatting sqref="AZ8 AZ13 AZ18">
    <cfRule type="cellIs" dxfId="2290" priority="165" operator="equal">
      <formula>"MENOR"</formula>
    </cfRule>
  </conditionalFormatting>
  <conditionalFormatting sqref="AZ8 AZ13 AZ18">
    <cfRule type="cellIs" dxfId="2289" priority="166" operator="equal">
      <formula>"MODERADO"</formula>
    </cfRule>
  </conditionalFormatting>
  <conditionalFormatting sqref="AZ8 AZ13 AZ18">
    <cfRule type="cellIs" dxfId="2288" priority="167" operator="equal">
      <formula>"MAYOR"</formula>
    </cfRule>
  </conditionalFormatting>
  <conditionalFormatting sqref="AZ8 AZ13 AZ18">
    <cfRule type="cellIs" dxfId="2287" priority="168" operator="equal">
      <formula>"CATASTRÓFICO"</formula>
    </cfRule>
  </conditionalFormatting>
  <conditionalFormatting sqref="L28">
    <cfRule type="containsText" dxfId="2286" priority="169" stopIfTrue="1" operator="containsText" text="ALTA">
      <formula>NOT(ISERROR(SEARCH(("ALTA"),(L28))))</formula>
    </cfRule>
  </conditionalFormatting>
  <conditionalFormatting sqref="L28">
    <cfRule type="containsText" dxfId="2285" priority="170" stopIfTrue="1" operator="containsText" text="MEDIA">
      <formula>NOT(ISERROR(SEARCH(("MEDIA"),(L28))))</formula>
    </cfRule>
  </conditionalFormatting>
  <conditionalFormatting sqref="L28">
    <cfRule type="containsText" dxfId="2284" priority="171" stopIfTrue="1" operator="containsText" text="BAJA">
      <formula>NOT(ISERROR(SEARCH(("BAJA"),(L28))))</formula>
    </cfRule>
  </conditionalFormatting>
  <conditionalFormatting sqref="L28">
    <cfRule type="containsText" dxfId="2283" priority="172" stopIfTrue="1" operator="containsText" text="ALTO">
      <formula>NOT(ISERROR(SEARCH(("ALTO"),(L28))))</formula>
    </cfRule>
  </conditionalFormatting>
  <conditionalFormatting sqref="L28">
    <cfRule type="containsText" dxfId="2282" priority="173" stopIfTrue="1" operator="containsText" text="ALTO">
      <formula>NOT(ISERROR(SEARCH(("ALTO"),(L28))))</formula>
    </cfRule>
  </conditionalFormatting>
  <conditionalFormatting sqref="L28">
    <cfRule type="containsText" dxfId="2281" priority="174" stopIfTrue="1" operator="containsText" text="MEDIO">
      <formula>NOT(ISERROR(SEARCH(("MEDIO"),(L28))))</formula>
    </cfRule>
  </conditionalFormatting>
  <conditionalFormatting sqref="L28">
    <cfRule type="containsText" dxfId="2280" priority="175" stopIfTrue="1" operator="containsText" text="MEDIO">
      <formula>NOT(ISERROR(SEARCH(("MEDIO"),(L28))))</formula>
    </cfRule>
  </conditionalFormatting>
  <conditionalFormatting sqref="L28">
    <cfRule type="containsText" dxfId="2279" priority="176" stopIfTrue="1" operator="containsText" text="BAJO">
      <formula>NOT(ISERROR(SEARCH(("BAJO"),(L28))))</formula>
    </cfRule>
  </conditionalFormatting>
  <conditionalFormatting sqref="L28">
    <cfRule type="cellIs" dxfId="2278" priority="177" operator="equal">
      <formula>"INSIGNIFICANTE"</formula>
    </cfRule>
  </conditionalFormatting>
  <conditionalFormatting sqref="L28">
    <cfRule type="cellIs" dxfId="2277" priority="178" operator="equal">
      <formula>"MENOR"</formula>
    </cfRule>
  </conditionalFormatting>
  <conditionalFormatting sqref="L28">
    <cfRule type="cellIs" dxfId="2276" priority="179" operator="equal">
      <formula>"MODERADO"</formula>
    </cfRule>
  </conditionalFormatting>
  <conditionalFormatting sqref="L28">
    <cfRule type="cellIs" dxfId="2275" priority="180" operator="equal">
      <formula>"MAYOR"</formula>
    </cfRule>
  </conditionalFormatting>
  <conditionalFormatting sqref="L28">
    <cfRule type="cellIs" dxfId="2274" priority="181" operator="equal">
      <formula>"CATASTRÓFICO"</formula>
    </cfRule>
  </conditionalFormatting>
  <conditionalFormatting sqref="I28">
    <cfRule type="cellIs" dxfId="2273" priority="182" operator="equal">
      <formula>"RARA VEZ"</formula>
    </cfRule>
  </conditionalFormatting>
  <conditionalFormatting sqref="I28">
    <cfRule type="cellIs" dxfId="2272" priority="183" operator="equal">
      <formula>"IMPROBABLE"</formula>
    </cfRule>
  </conditionalFormatting>
  <conditionalFormatting sqref="I28">
    <cfRule type="cellIs" dxfId="2271" priority="184" operator="equal">
      <formula>"POSIBLE"</formula>
    </cfRule>
  </conditionalFormatting>
  <conditionalFormatting sqref="I28">
    <cfRule type="cellIs" dxfId="2270" priority="185" operator="equal">
      <formula>"PROBABLE"</formula>
    </cfRule>
  </conditionalFormatting>
  <conditionalFormatting sqref="I28">
    <cfRule type="cellIs" dxfId="2269" priority="186" operator="equal">
      <formula>"CASI SEGURO"</formula>
    </cfRule>
  </conditionalFormatting>
  <conditionalFormatting sqref="M28">
    <cfRule type="cellIs" dxfId="2268" priority="187" operator="equal">
      <formula>"EXTREMA 5:5"</formula>
    </cfRule>
  </conditionalFormatting>
  <conditionalFormatting sqref="M28">
    <cfRule type="cellIs" dxfId="2267" priority="188" operator="equal">
      <formula>"EXTREMA 4:5"</formula>
    </cfRule>
  </conditionalFormatting>
  <conditionalFormatting sqref="M28">
    <cfRule type="cellIs" dxfId="2266" priority="189" operator="equal">
      <formula>"EXTREMA 3:5"</formula>
    </cfRule>
  </conditionalFormatting>
  <conditionalFormatting sqref="M28">
    <cfRule type="cellIs" dxfId="2265" priority="190" operator="equal">
      <formula>"EXTREMA 2:5"</formula>
    </cfRule>
  </conditionalFormatting>
  <conditionalFormatting sqref="M28">
    <cfRule type="cellIs" dxfId="2264" priority="191" operator="equal">
      <formula>"EXTREMA 5:4"</formula>
    </cfRule>
  </conditionalFormatting>
  <conditionalFormatting sqref="M28">
    <cfRule type="cellIs" dxfId="2263" priority="192" operator="equal">
      <formula>"EXTREMA 4:4"</formula>
    </cfRule>
  </conditionalFormatting>
  <conditionalFormatting sqref="M28">
    <cfRule type="cellIs" dxfId="2262" priority="193" operator="equal">
      <formula>"EXTREMA 3:4"</formula>
    </cfRule>
  </conditionalFormatting>
  <conditionalFormatting sqref="M28">
    <cfRule type="cellIs" dxfId="2261" priority="194" operator="equal">
      <formula>"EXTREMA 5:3"</formula>
    </cfRule>
  </conditionalFormatting>
  <conditionalFormatting sqref="M28">
    <cfRule type="cellIs" dxfId="2260" priority="195" operator="equal">
      <formula>"ALTA 1:5"</formula>
    </cfRule>
  </conditionalFormatting>
  <conditionalFormatting sqref="M28">
    <cfRule type="cellIs" dxfId="2259" priority="196" operator="equal">
      <formula>"ALTA 2:4"</formula>
    </cfRule>
  </conditionalFormatting>
  <conditionalFormatting sqref="M28">
    <cfRule type="cellIs" dxfId="2258" priority="197" operator="equal">
      <formula>"ALTA 1:4"</formula>
    </cfRule>
  </conditionalFormatting>
  <conditionalFormatting sqref="M28">
    <cfRule type="cellIs" dxfId="2257" priority="198" operator="equal">
      <formula>"ALTA 4:3"</formula>
    </cfRule>
  </conditionalFormatting>
  <conditionalFormatting sqref="M28">
    <cfRule type="cellIs" dxfId="2256" priority="199" operator="equal">
      <formula>"ALTA 3:3"</formula>
    </cfRule>
  </conditionalFormatting>
  <conditionalFormatting sqref="M28">
    <cfRule type="cellIs" dxfId="2255" priority="200" operator="equal">
      <formula>"ALTA 5:2"</formula>
    </cfRule>
  </conditionalFormatting>
  <conditionalFormatting sqref="M28">
    <cfRule type="cellIs" dxfId="2254" priority="201" operator="equal">
      <formula>"ALTA 4:2"</formula>
    </cfRule>
  </conditionalFormatting>
  <conditionalFormatting sqref="M28">
    <cfRule type="cellIs" dxfId="2253" priority="202" operator="equal">
      <formula>"ALTA 5:1"</formula>
    </cfRule>
  </conditionalFormatting>
  <conditionalFormatting sqref="M28">
    <cfRule type="cellIs" dxfId="2252" priority="203" operator="equal">
      <formula>"MODERADA 2:3"</formula>
    </cfRule>
  </conditionalFormatting>
  <conditionalFormatting sqref="M28">
    <cfRule type="cellIs" dxfId="2251" priority="204" operator="equal">
      <formula>"MODERADA 1:3"</formula>
    </cfRule>
  </conditionalFormatting>
  <conditionalFormatting sqref="M28">
    <cfRule type="cellIs" dxfId="2250" priority="205" operator="equal">
      <formula>"MODERADA 3:2"</formula>
    </cfRule>
  </conditionalFormatting>
  <conditionalFormatting sqref="M28">
    <cfRule type="cellIs" dxfId="2249" priority="206" operator="equal">
      <formula>"MODERADA 4:1"</formula>
    </cfRule>
  </conditionalFormatting>
  <conditionalFormatting sqref="M28">
    <cfRule type="cellIs" dxfId="2248" priority="207" operator="equal">
      <formula>"BAJA 2:2"</formula>
    </cfRule>
  </conditionalFormatting>
  <conditionalFormatting sqref="M28">
    <cfRule type="cellIs" dxfId="2247" priority="208" operator="equal">
      <formula>"BAJA 1:2"</formula>
    </cfRule>
  </conditionalFormatting>
  <conditionalFormatting sqref="M28">
    <cfRule type="cellIs" dxfId="2246" priority="209" operator="equal">
      <formula>"BAJA 3:1"</formula>
    </cfRule>
  </conditionalFormatting>
  <conditionalFormatting sqref="M28">
    <cfRule type="cellIs" dxfId="2245" priority="210" operator="equal">
      <formula>"BAJA 2:1"</formula>
    </cfRule>
  </conditionalFormatting>
  <conditionalFormatting sqref="M28">
    <cfRule type="cellIs" dxfId="2244" priority="211" operator="equal">
      <formula>"BAJA 1:1"</formula>
    </cfRule>
  </conditionalFormatting>
  <conditionalFormatting sqref="AV28">
    <cfRule type="cellIs" dxfId="2243" priority="212" operator="equal">
      <formula>"RARA VEZ"</formula>
    </cfRule>
  </conditionalFormatting>
  <conditionalFormatting sqref="AV28">
    <cfRule type="cellIs" dxfId="2242" priority="213" operator="equal">
      <formula>"IMPROBABLE"</formula>
    </cfRule>
  </conditionalFormatting>
  <conditionalFormatting sqref="AV28">
    <cfRule type="cellIs" dxfId="2241" priority="214" operator="equal">
      <formula>"POSIBLE"</formula>
    </cfRule>
  </conditionalFormatting>
  <conditionalFormatting sqref="AV28">
    <cfRule type="cellIs" dxfId="2240" priority="215" operator="equal">
      <formula>"PROBABLE"</formula>
    </cfRule>
  </conditionalFormatting>
  <conditionalFormatting sqref="AV28">
    <cfRule type="cellIs" dxfId="2239" priority="216" operator="equal">
      <formula>"CASI SEGURO"</formula>
    </cfRule>
  </conditionalFormatting>
  <conditionalFormatting sqref="AY28">
    <cfRule type="containsText" dxfId="2238" priority="217" stopIfTrue="1" operator="containsText" text="ALTA">
      <formula>NOT(ISERROR(SEARCH(("ALTA"),(AY28))))</formula>
    </cfRule>
  </conditionalFormatting>
  <conditionalFormatting sqref="AY28">
    <cfRule type="containsText" dxfId="2237" priority="218" stopIfTrue="1" operator="containsText" text="MEDIA">
      <formula>NOT(ISERROR(SEARCH(("MEDIA"),(AY28))))</formula>
    </cfRule>
  </conditionalFormatting>
  <conditionalFormatting sqref="AY28">
    <cfRule type="containsText" dxfId="2236" priority="219" stopIfTrue="1" operator="containsText" text="BAJA">
      <formula>NOT(ISERROR(SEARCH(("BAJA"),(AY28))))</formula>
    </cfRule>
  </conditionalFormatting>
  <conditionalFormatting sqref="AY28">
    <cfRule type="containsText" dxfId="2235" priority="220" stopIfTrue="1" operator="containsText" text="ALTO">
      <formula>NOT(ISERROR(SEARCH(("ALTO"),(AY28))))</formula>
    </cfRule>
  </conditionalFormatting>
  <conditionalFormatting sqref="AY28">
    <cfRule type="containsText" dxfId="2234" priority="221" stopIfTrue="1" operator="containsText" text="ALTO">
      <formula>NOT(ISERROR(SEARCH(("ALTO"),(AY28))))</formula>
    </cfRule>
  </conditionalFormatting>
  <conditionalFormatting sqref="AY28">
    <cfRule type="containsText" dxfId="2233" priority="222" stopIfTrue="1" operator="containsText" text="MEDIO">
      <formula>NOT(ISERROR(SEARCH(("MEDIO"),(AY28))))</formula>
    </cfRule>
  </conditionalFormatting>
  <conditionalFormatting sqref="AY28">
    <cfRule type="containsText" dxfId="2232" priority="223" stopIfTrue="1" operator="containsText" text="MEDIO">
      <formula>NOT(ISERROR(SEARCH(("MEDIO"),(AY28))))</formula>
    </cfRule>
  </conditionalFormatting>
  <conditionalFormatting sqref="AY28">
    <cfRule type="containsText" dxfId="2231" priority="224" stopIfTrue="1" operator="containsText" text="BAJO">
      <formula>NOT(ISERROR(SEARCH(("BAJO"),(AY28))))</formula>
    </cfRule>
  </conditionalFormatting>
  <conditionalFormatting sqref="AY28">
    <cfRule type="cellIs" dxfId="2230" priority="225" operator="equal">
      <formula>"INSIGNIFICANTE"</formula>
    </cfRule>
  </conditionalFormatting>
  <conditionalFormatting sqref="AY28">
    <cfRule type="cellIs" dxfId="2229" priority="226" operator="equal">
      <formula>"MENOR"</formula>
    </cfRule>
  </conditionalFormatting>
  <conditionalFormatting sqref="AY28">
    <cfRule type="cellIs" dxfId="2228" priority="227" operator="equal">
      <formula>"MODERADO"</formula>
    </cfRule>
  </conditionalFormatting>
  <conditionalFormatting sqref="AY28">
    <cfRule type="cellIs" dxfId="2227" priority="228" operator="equal">
      <formula>"MAYOR"</formula>
    </cfRule>
  </conditionalFormatting>
  <conditionalFormatting sqref="AY28">
    <cfRule type="cellIs" dxfId="2226" priority="229" operator="equal">
      <formula>"CATASTRÓFICO"</formula>
    </cfRule>
  </conditionalFormatting>
  <conditionalFormatting sqref="BA28">
    <cfRule type="cellIs" dxfId="2225" priority="230" operator="equal">
      <formula>"EXTREMA 5:5"</formula>
    </cfRule>
  </conditionalFormatting>
  <conditionalFormatting sqref="BA28">
    <cfRule type="cellIs" dxfId="2224" priority="231" operator="equal">
      <formula>"EXTREMA 4:5"</formula>
    </cfRule>
  </conditionalFormatting>
  <conditionalFormatting sqref="BA28">
    <cfRule type="cellIs" dxfId="2223" priority="232" operator="equal">
      <formula>"EXTREMA 3:5"</formula>
    </cfRule>
  </conditionalFormatting>
  <conditionalFormatting sqref="BA28">
    <cfRule type="cellIs" dxfId="2222" priority="233" operator="equal">
      <formula>"EXTREMA 2:5"</formula>
    </cfRule>
  </conditionalFormatting>
  <conditionalFormatting sqref="BA28">
    <cfRule type="cellIs" dxfId="2221" priority="234" operator="equal">
      <formula>"EXTREMA 5:4"</formula>
    </cfRule>
  </conditionalFormatting>
  <conditionalFormatting sqref="BA28">
    <cfRule type="cellIs" dxfId="2220" priority="235" operator="equal">
      <formula>"EXTREMA 4:4"</formula>
    </cfRule>
  </conditionalFormatting>
  <conditionalFormatting sqref="BA28">
    <cfRule type="cellIs" dxfId="2219" priority="236" operator="equal">
      <formula>"EXTREMA 3:4"</formula>
    </cfRule>
  </conditionalFormatting>
  <conditionalFormatting sqref="BA28">
    <cfRule type="cellIs" dxfId="2218" priority="237" operator="equal">
      <formula>"EXTREMA 5:3"</formula>
    </cfRule>
  </conditionalFormatting>
  <conditionalFormatting sqref="BA28">
    <cfRule type="cellIs" dxfId="2217" priority="238" operator="equal">
      <formula>"ALTA 1:5"</formula>
    </cfRule>
  </conditionalFormatting>
  <conditionalFormatting sqref="BA28">
    <cfRule type="cellIs" dxfId="2216" priority="239" operator="equal">
      <formula>"ALTA 2:4"</formula>
    </cfRule>
  </conditionalFormatting>
  <conditionalFormatting sqref="BA28">
    <cfRule type="cellIs" dxfId="2215" priority="240" operator="equal">
      <formula>"ALTA 1:4"</formula>
    </cfRule>
  </conditionalFormatting>
  <conditionalFormatting sqref="BA28">
    <cfRule type="cellIs" dxfId="2214" priority="241" operator="equal">
      <formula>"ALTA 4:3"</formula>
    </cfRule>
  </conditionalFormatting>
  <conditionalFormatting sqref="BA28">
    <cfRule type="cellIs" dxfId="2213" priority="242" operator="equal">
      <formula>"ALTA 3:3"</formula>
    </cfRule>
  </conditionalFormatting>
  <conditionalFormatting sqref="BA28">
    <cfRule type="cellIs" dxfId="2212" priority="243" operator="equal">
      <formula>"ALTA 5:2"</formula>
    </cfRule>
  </conditionalFormatting>
  <conditionalFormatting sqref="BA28">
    <cfRule type="cellIs" dxfId="2211" priority="244" operator="equal">
      <formula>"ALTA 4:2"</formula>
    </cfRule>
  </conditionalFormatting>
  <conditionalFormatting sqref="BA28">
    <cfRule type="cellIs" dxfId="2210" priority="245" operator="equal">
      <formula>"ALTA 5:1"</formula>
    </cfRule>
  </conditionalFormatting>
  <conditionalFormatting sqref="BA28">
    <cfRule type="cellIs" dxfId="2209" priority="246" operator="equal">
      <formula>"MODERADA 2:3"</formula>
    </cfRule>
  </conditionalFormatting>
  <conditionalFormatting sqref="BA28">
    <cfRule type="cellIs" dxfId="2208" priority="247" operator="equal">
      <formula>"MODERADA 1:3"</formula>
    </cfRule>
  </conditionalFormatting>
  <conditionalFormatting sqref="BA28">
    <cfRule type="cellIs" dxfId="2207" priority="248" operator="equal">
      <formula>"MODERADA 3:2"</formula>
    </cfRule>
  </conditionalFormatting>
  <conditionalFormatting sqref="BA28">
    <cfRule type="cellIs" dxfId="2206" priority="249" operator="equal">
      <formula>"MODERADA 4:1"</formula>
    </cfRule>
  </conditionalFormatting>
  <conditionalFormatting sqref="BA28">
    <cfRule type="cellIs" dxfId="2205" priority="250" operator="equal">
      <formula>"BAJA 2:2"</formula>
    </cfRule>
  </conditionalFormatting>
  <conditionalFormatting sqref="BA28">
    <cfRule type="cellIs" dxfId="2204" priority="251" operator="equal">
      <formula>"BAJA 1:2"</formula>
    </cfRule>
  </conditionalFormatting>
  <conditionalFormatting sqref="BA28">
    <cfRule type="cellIs" dxfId="2203" priority="252" operator="equal">
      <formula>"BAJA 3:1"</formula>
    </cfRule>
  </conditionalFormatting>
  <conditionalFormatting sqref="BA28">
    <cfRule type="cellIs" dxfId="2202" priority="253" operator="equal">
      <formula>"BAJA 2:1"</formula>
    </cfRule>
  </conditionalFormatting>
  <conditionalFormatting sqref="BA28">
    <cfRule type="cellIs" dxfId="2201" priority="254" operator="equal">
      <formula>"BAJA 1:1"</formula>
    </cfRule>
  </conditionalFormatting>
  <conditionalFormatting sqref="AZ28">
    <cfRule type="containsText" dxfId="2200" priority="255" stopIfTrue="1" operator="containsText" text="ALTA">
      <formula>NOT(ISERROR(SEARCH(("ALTA"),(AZ28))))</formula>
    </cfRule>
  </conditionalFormatting>
  <conditionalFormatting sqref="AZ28">
    <cfRule type="containsText" dxfId="2199" priority="256" stopIfTrue="1" operator="containsText" text="MEDIA">
      <formula>NOT(ISERROR(SEARCH(("MEDIA"),(AZ28))))</formula>
    </cfRule>
  </conditionalFormatting>
  <conditionalFormatting sqref="AZ28">
    <cfRule type="containsText" dxfId="2198" priority="257" stopIfTrue="1" operator="containsText" text="BAJA">
      <formula>NOT(ISERROR(SEARCH(("BAJA"),(AZ28))))</formula>
    </cfRule>
  </conditionalFormatting>
  <conditionalFormatting sqref="AZ28">
    <cfRule type="containsText" dxfId="2197" priority="258" stopIfTrue="1" operator="containsText" text="ALTO">
      <formula>NOT(ISERROR(SEARCH(("ALTO"),(AZ28))))</formula>
    </cfRule>
  </conditionalFormatting>
  <conditionalFormatting sqref="AZ28">
    <cfRule type="containsText" dxfId="2196" priority="259" stopIfTrue="1" operator="containsText" text="ALTO">
      <formula>NOT(ISERROR(SEARCH(("ALTO"),(AZ28))))</formula>
    </cfRule>
  </conditionalFormatting>
  <conditionalFormatting sqref="AZ28">
    <cfRule type="containsText" dxfId="2195" priority="260" stopIfTrue="1" operator="containsText" text="MEDIO">
      <formula>NOT(ISERROR(SEARCH(("MEDIO"),(AZ28))))</formula>
    </cfRule>
  </conditionalFormatting>
  <conditionalFormatting sqref="AZ28">
    <cfRule type="containsText" dxfId="2194" priority="261" stopIfTrue="1" operator="containsText" text="MEDIO">
      <formula>NOT(ISERROR(SEARCH(("MEDIO"),(AZ28))))</formula>
    </cfRule>
  </conditionalFormatting>
  <conditionalFormatting sqref="AZ28">
    <cfRule type="containsText" dxfId="2193" priority="262" stopIfTrue="1" operator="containsText" text="BAJO">
      <formula>NOT(ISERROR(SEARCH(("BAJO"),(AZ28))))</formula>
    </cfRule>
  </conditionalFormatting>
  <conditionalFormatting sqref="AZ28">
    <cfRule type="cellIs" dxfId="2192" priority="263" operator="equal">
      <formula>"INSIGNIFICANTE"</formula>
    </cfRule>
  </conditionalFormatting>
  <conditionalFormatting sqref="AZ28">
    <cfRule type="cellIs" dxfId="2191" priority="264" operator="equal">
      <formula>"MENOR"</formula>
    </cfRule>
  </conditionalFormatting>
  <conditionalFormatting sqref="AZ28">
    <cfRule type="cellIs" dxfId="2190" priority="265" operator="equal">
      <formula>"MODERADO"</formula>
    </cfRule>
  </conditionalFormatting>
  <conditionalFormatting sqref="AZ28">
    <cfRule type="cellIs" dxfId="2189" priority="266" operator="equal">
      <formula>"MAYOR"</formula>
    </cfRule>
  </conditionalFormatting>
  <conditionalFormatting sqref="AZ28">
    <cfRule type="cellIs" dxfId="2188" priority="267" operator="equal">
      <formula>"CATASTRÓFICO"</formula>
    </cfRule>
  </conditionalFormatting>
  <conditionalFormatting sqref="I23">
    <cfRule type="cellIs" dxfId="2187" priority="268" operator="equal">
      <formula>"RARA VEZ"</formula>
    </cfRule>
  </conditionalFormatting>
  <conditionalFormatting sqref="I23">
    <cfRule type="cellIs" dxfId="2186" priority="269" operator="equal">
      <formula>"IMPROBABLE"</formula>
    </cfRule>
  </conditionalFormatting>
  <conditionalFormatting sqref="I23">
    <cfRule type="cellIs" dxfId="2185" priority="270" operator="equal">
      <formula>"POSIBLE"</formula>
    </cfRule>
  </conditionalFormatting>
  <conditionalFormatting sqref="I23">
    <cfRule type="cellIs" dxfId="2184" priority="271" operator="equal">
      <formula>"PROBABLE"</formula>
    </cfRule>
  </conditionalFormatting>
  <conditionalFormatting sqref="I23">
    <cfRule type="cellIs" dxfId="2183" priority="272" operator="equal">
      <formula>"CASI SEGURO"</formula>
    </cfRule>
  </conditionalFormatting>
  <conditionalFormatting sqref="K23">
    <cfRule type="containsText" dxfId="2182" priority="273" stopIfTrue="1" operator="containsText" text="ALTA">
      <formula>NOT(ISERROR(SEARCH(("ALTA"),(K23))))</formula>
    </cfRule>
  </conditionalFormatting>
  <conditionalFormatting sqref="K23">
    <cfRule type="containsText" dxfId="2181" priority="274" stopIfTrue="1" operator="containsText" text="MEDIA">
      <formula>NOT(ISERROR(SEARCH(("MEDIA"),(K23))))</formula>
    </cfRule>
  </conditionalFormatting>
  <conditionalFormatting sqref="K23">
    <cfRule type="containsText" dxfId="2180" priority="275" stopIfTrue="1" operator="containsText" text="BAJA">
      <formula>NOT(ISERROR(SEARCH(("BAJA"),(K23))))</formula>
    </cfRule>
  </conditionalFormatting>
  <conditionalFormatting sqref="K23">
    <cfRule type="containsText" dxfId="2179" priority="276" stopIfTrue="1" operator="containsText" text="ALTO">
      <formula>NOT(ISERROR(SEARCH(("ALTO"),(K23))))</formula>
    </cfRule>
  </conditionalFormatting>
  <conditionalFormatting sqref="K23">
    <cfRule type="containsText" dxfId="2178" priority="277" stopIfTrue="1" operator="containsText" text="ALTO">
      <formula>NOT(ISERROR(SEARCH(("ALTO"),(K23))))</formula>
    </cfRule>
  </conditionalFormatting>
  <conditionalFormatting sqref="K23">
    <cfRule type="containsText" dxfId="2177" priority="278" stopIfTrue="1" operator="containsText" text="MEDIO">
      <formula>NOT(ISERROR(SEARCH(("MEDIO"),(K23))))</formula>
    </cfRule>
  </conditionalFormatting>
  <conditionalFormatting sqref="K23">
    <cfRule type="containsText" dxfId="2176" priority="279" stopIfTrue="1" operator="containsText" text="MEDIO">
      <formula>NOT(ISERROR(SEARCH(("MEDIO"),(K23))))</formula>
    </cfRule>
  </conditionalFormatting>
  <conditionalFormatting sqref="K23">
    <cfRule type="containsText" dxfId="2175" priority="280" stopIfTrue="1" operator="containsText" text="BAJO">
      <formula>NOT(ISERROR(SEARCH(("BAJO"),(K23))))</formula>
    </cfRule>
  </conditionalFormatting>
  <conditionalFormatting sqref="K23">
    <cfRule type="cellIs" dxfId="2174" priority="281" operator="equal">
      <formula>"INSIGNIFICANTE"</formula>
    </cfRule>
  </conditionalFormatting>
  <conditionalFormatting sqref="K23">
    <cfRule type="cellIs" dxfId="2173" priority="282" operator="equal">
      <formula>"MENOR"</formula>
    </cfRule>
  </conditionalFormatting>
  <conditionalFormatting sqref="K23">
    <cfRule type="cellIs" dxfId="2172" priority="283" operator="equal">
      <formula>"MODERADO"</formula>
    </cfRule>
  </conditionalFormatting>
  <conditionalFormatting sqref="K23">
    <cfRule type="cellIs" dxfId="2171" priority="284" operator="equal">
      <formula>"MAYOR"</formula>
    </cfRule>
  </conditionalFormatting>
  <conditionalFormatting sqref="K23">
    <cfRule type="cellIs" dxfId="2170" priority="285" operator="equal">
      <formula>"CATASTRÓFICO"</formula>
    </cfRule>
  </conditionalFormatting>
  <conditionalFormatting sqref="M18">
    <cfRule type="cellIs" dxfId="2169" priority="286" operator="equal">
      <formula>"EXTREMA 5:5"</formula>
    </cfRule>
  </conditionalFormatting>
  <conditionalFormatting sqref="M18">
    <cfRule type="cellIs" dxfId="2168" priority="287" operator="equal">
      <formula>"EXTREMA 4:5"</formula>
    </cfRule>
  </conditionalFormatting>
  <conditionalFormatting sqref="M18">
    <cfRule type="cellIs" dxfId="2167" priority="288" operator="equal">
      <formula>"EXTREMA 3:5"</formula>
    </cfRule>
  </conditionalFormatting>
  <conditionalFormatting sqref="M18">
    <cfRule type="cellIs" dxfId="2166" priority="289" operator="equal">
      <formula>"EXTREMA 2:5"</formula>
    </cfRule>
  </conditionalFormatting>
  <conditionalFormatting sqref="M18">
    <cfRule type="cellIs" dxfId="2165" priority="290" operator="equal">
      <formula>"EXTREMA 5:4"</formula>
    </cfRule>
  </conditionalFormatting>
  <conditionalFormatting sqref="M18">
    <cfRule type="cellIs" dxfId="2164" priority="291" operator="equal">
      <formula>"EXTREMA 4:4"</formula>
    </cfRule>
  </conditionalFormatting>
  <conditionalFormatting sqref="M18">
    <cfRule type="cellIs" dxfId="2163" priority="292" operator="equal">
      <formula>"EXTREMA 3:4"</formula>
    </cfRule>
  </conditionalFormatting>
  <conditionalFormatting sqref="M18">
    <cfRule type="cellIs" dxfId="2162" priority="293" operator="equal">
      <formula>"EXTREMA 5:3"</formula>
    </cfRule>
  </conditionalFormatting>
  <conditionalFormatting sqref="M18">
    <cfRule type="cellIs" dxfId="2161" priority="294" operator="equal">
      <formula>"ALTA 1:5"</formula>
    </cfRule>
  </conditionalFormatting>
  <conditionalFormatting sqref="M18">
    <cfRule type="cellIs" dxfId="2160" priority="295" operator="equal">
      <formula>"ALTA 2:4"</formula>
    </cfRule>
  </conditionalFormatting>
  <conditionalFormatting sqref="M18">
    <cfRule type="cellIs" dxfId="2159" priority="296" operator="equal">
      <formula>"ALTA 1:4"</formula>
    </cfRule>
  </conditionalFormatting>
  <conditionalFormatting sqref="M18">
    <cfRule type="cellIs" dxfId="2158" priority="297" operator="equal">
      <formula>"ALTA 4:3"</formula>
    </cfRule>
  </conditionalFormatting>
  <conditionalFormatting sqref="M18">
    <cfRule type="cellIs" dxfId="2157" priority="298" operator="equal">
      <formula>"ALTA 3:3"</formula>
    </cfRule>
  </conditionalFormatting>
  <conditionalFormatting sqref="M18">
    <cfRule type="cellIs" dxfId="2156" priority="299" operator="equal">
      <formula>"ALTA 5:2"</formula>
    </cfRule>
  </conditionalFormatting>
  <conditionalFormatting sqref="M18">
    <cfRule type="cellIs" dxfId="2155" priority="300" operator="equal">
      <formula>"ALTA 4:2"</formula>
    </cfRule>
  </conditionalFormatting>
  <conditionalFormatting sqref="M18">
    <cfRule type="cellIs" dxfId="2154" priority="301" operator="equal">
      <formula>"ALTA 5:1"</formula>
    </cfRule>
  </conditionalFormatting>
  <conditionalFormatting sqref="M18">
    <cfRule type="cellIs" dxfId="2153" priority="302" operator="equal">
      <formula>"MODERADA 2:3"</formula>
    </cfRule>
  </conditionalFormatting>
  <conditionalFormatting sqref="M18">
    <cfRule type="cellIs" dxfId="2152" priority="303" operator="equal">
      <formula>"MODERADA 1:3"</formula>
    </cfRule>
  </conditionalFormatting>
  <conditionalFormatting sqref="M18">
    <cfRule type="cellIs" dxfId="2151" priority="304" operator="equal">
      <formula>"MODERADA 3:2"</formula>
    </cfRule>
  </conditionalFormatting>
  <conditionalFormatting sqref="M18">
    <cfRule type="cellIs" dxfId="2150" priority="305" operator="equal">
      <formula>"MODERADA 4:1"</formula>
    </cfRule>
  </conditionalFormatting>
  <conditionalFormatting sqref="M18">
    <cfRule type="cellIs" dxfId="2149" priority="306" operator="equal">
      <formula>"BAJA 2:2"</formula>
    </cfRule>
  </conditionalFormatting>
  <conditionalFormatting sqref="M18">
    <cfRule type="cellIs" dxfId="2148" priority="307" operator="equal">
      <formula>"BAJA 1:2"</formula>
    </cfRule>
  </conditionalFormatting>
  <conditionalFormatting sqref="M18">
    <cfRule type="cellIs" dxfId="2147" priority="308" operator="equal">
      <formula>"BAJA 3:1"</formula>
    </cfRule>
  </conditionalFormatting>
  <conditionalFormatting sqref="M18">
    <cfRule type="cellIs" dxfId="2146" priority="309" operator="equal">
      <formula>"BAJA 2:1"</formula>
    </cfRule>
  </conditionalFormatting>
  <conditionalFormatting sqref="M18">
    <cfRule type="cellIs" dxfId="2145" priority="310" operator="equal">
      <formula>"BAJA 1:1"</formula>
    </cfRule>
  </conditionalFormatting>
  <conditionalFormatting sqref="M23">
    <cfRule type="cellIs" dxfId="2144" priority="311" operator="equal">
      <formula>"EXTREMA 5:5"</formula>
    </cfRule>
  </conditionalFormatting>
  <conditionalFormatting sqref="M23">
    <cfRule type="cellIs" dxfId="2143" priority="312" operator="equal">
      <formula>"EXTREMA 4:5"</formula>
    </cfRule>
  </conditionalFormatting>
  <conditionalFormatting sqref="M23">
    <cfRule type="cellIs" dxfId="2142" priority="313" operator="equal">
      <formula>"EXTREMA 3:5"</formula>
    </cfRule>
  </conditionalFormatting>
  <conditionalFormatting sqref="M23">
    <cfRule type="cellIs" dxfId="2141" priority="314" operator="equal">
      <formula>"EXTREMA 2:5"</formula>
    </cfRule>
  </conditionalFormatting>
  <conditionalFormatting sqref="M23">
    <cfRule type="cellIs" dxfId="2140" priority="315" operator="equal">
      <formula>"EXTREMA 5:4"</formula>
    </cfRule>
  </conditionalFormatting>
  <conditionalFormatting sqref="M23">
    <cfRule type="cellIs" dxfId="2139" priority="316" operator="equal">
      <formula>"EXTREMA 4:4"</formula>
    </cfRule>
  </conditionalFormatting>
  <conditionalFormatting sqref="M23">
    <cfRule type="cellIs" dxfId="2138" priority="317" operator="equal">
      <formula>"EXTREMA 3:4"</formula>
    </cfRule>
  </conditionalFormatting>
  <conditionalFormatting sqref="M23">
    <cfRule type="cellIs" dxfId="2137" priority="318" operator="equal">
      <formula>"EXTREMA 5:3"</formula>
    </cfRule>
  </conditionalFormatting>
  <conditionalFormatting sqref="M23">
    <cfRule type="cellIs" dxfId="2136" priority="319" operator="equal">
      <formula>"ALTA 1:5"</formula>
    </cfRule>
  </conditionalFormatting>
  <conditionalFormatting sqref="M23">
    <cfRule type="cellIs" dxfId="2135" priority="320" operator="equal">
      <formula>"ALTA 2:4"</formula>
    </cfRule>
  </conditionalFormatting>
  <conditionalFormatting sqref="M23">
    <cfRule type="cellIs" dxfId="2134" priority="321" operator="equal">
      <formula>"ALTA 1:4"</formula>
    </cfRule>
  </conditionalFormatting>
  <conditionalFormatting sqref="M23">
    <cfRule type="cellIs" dxfId="2133" priority="322" operator="equal">
      <formula>"ALTA 4:3"</formula>
    </cfRule>
  </conditionalFormatting>
  <conditionalFormatting sqref="M23">
    <cfRule type="cellIs" dxfId="2132" priority="323" operator="equal">
      <formula>"ALTA 3:3"</formula>
    </cfRule>
  </conditionalFormatting>
  <conditionalFormatting sqref="M23">
    <cfRule type="cellIs" dxfId="2131" priority="324" operator="equal">
      <formula>"ALTA 5:2"</formula>
    </cfRule>
  </conditionalFormatting>
  <conditionalFormatting sqref="M23">
    <cfRule type="cellIs" dxfId="2130" priority="325" operator="equal">
      <formula>"ALTA 4:2"</formula>
    </cfRule>
  </conditionalFormatting>
  <conditionalFormatting sqref="M23">
    <cfRule type="cellIs" dxfId="2129" priority="326" operator="equal">
      <formula>"ALTA 5:1"</formula>
    </cfRule>
  </conditionalFormatting>
  <conditionalFormatting sqref="M23">
    <cfRule type="cellIs" dxfId="2128" priority="327" operator="equal">
      <formula>"MODERADA 2:3"</formula>
    </cfRule>
  </conditionalFormatting>
  <conditionalFormatting sqref="M23">
    <cfRule type="cellIs" dxfId="2127" priority="328" operator="equal">
      <formula>"MODERADA 1:3"</formula>
    </cfRule>
  </conditionalFormatting>
  <conditionalFormatting sqref="M23">
    <cfRule type="cellIs" dxfId="2126" priority="329" operator="equal">
      <formula>"MODERADA 3:2"</formula>
    </cfRule>
  </conditionalFormatting>
  <conditionalFormatting sqref="M23">
    <cfRule type="cellIs" dxfId="2125" priority="330" operator="equal">
      <formula>"MODERADA 4:1"</formula>
    </cfRule>
  </conditionalFormatting>
  <conditionalFormatting sqref="M23">
    <cfRule type="cellIs" dxfId="2124" priority="331" operator="equal">
      <formula>"BAJA 2:2"</formula>
    </cfRule>
  </conditionalFormatting>
  <conditionalFormatting sqref="M23">
    <cfRule type="cellIs" dxfId="2123" priority="332" operator="equal">
      <formula>"BAJA 1:2"</formula>
    </cfRule>
  </conditionalFormatting>
  <conditionalFormatting sqref="M23">
    <cfRule type="cellIs" dxfId="2122" priority="333" operator="equal">
      <formula>"BAJA 3:1"</formula>
    </cfRule>
  </conditionalFormatting>
  <conditionalFormatting sqref="M23">
    <cfRule type="cellIs" dxfId="2121" priority="334" operator="equal">
      <formula>"BAJA 2:1"</formula>
    </cfRule>
  </conditionalFormatting>
  <conditionalFormatting sqref="M23">
    <cfRule type="cellIs" dxfId="2120" priority="335" operator="equal">
      <formula>"BAJA 1:1"</formula>
    </cfRule>
  </conditionalFormatting>
  <conditionalFormatting sqref="AV23">
    <cfRule type="cellIs" dxfId="2119" priority="336" operator="equal">
      <formula>"RARA VEZ"</formula>
    </cfRule>
  </conditionalFormatting>
  <conditionalFormatting sqref="AV23">
    <cfRule type="cellIs" dxfId="2118" priority="337" operator="equal">
      <formula>"IMPROBABLE"</formula>
    </cfRule>
  </conditionalFormatting>
  <conditionalFormatting sqref="AV23">
    <cfRule type="cellIs" dxfId="2117" priority="338" operator="equal">
      <formula>"POSIBLE"</formula>
    </cfRule>
  </conditionalFormatting>
  <conditionalFormatting sqref="AV23">
    <cfRule type="cellIs" dxfId="2116" priority="339" operator="equal">
      <formula>"PROBABLE"</formula>
    </cfRule>
  </conditionalFormatting>
  <conditionalFormatting sqref="AV23">
    <cfRule type="cellIs" dxfId="2115" priority="340" operator="equal">
      <formula>"CASI SEGURO"</formula>
    </cfRule>
  </conditionalFormatting>
  <conditionalFormatting sqref="AY23">
    <cfRule type="containsText" dxfId="2114" priority="341" stopIfTrue="1" operator="containsText" text="ALTA">
      <formula>NOT(ISERROR(SEARCH(("ALTA"),(AY23))))</formula>
    </cfRule>
  </conditionalFormatting>
  <conditionalFormatting sqref="AY23">
    <cfRule type="containsText" dxfId="2113" priority="342" stopIfTrue="1" operator="containsText" text="MEDIA">
      <formula>NOT(ISERROR(SEARCH(("MEDIA"),(AY23))))</formula>
    </cfRule>
  </conditionalFormatting>
  <conditionalFormatting sqref="AY23">
    <cfRule type="containsText" dxfId="2112" priority="343" stopIfTrue="1" operator="containsText" text="BAJA">
      <formula>NOT(ISERROR(SEARCH(("BAJA"),(AY23))))</formula>
    </cfRule>
  </conditionalFormatting>
  <conditionalFormatting sqref="AY23">
    <cfRule type="containsText" dxfId="2111" priority="344" stopIfTrue="1" operator="containsText" text="ALTO">
      <formula>NOT(ISERROR(SEARCH(("ALTO"),(AY23))))</formula>
    </cfRule>
  </conditionalFormatting>
  <conditionalFormatting sqref="AY23">
    <cfRule type="containsText" dxfId="2110" priority="345" stopIfTrue="1" operator="containsText" text="ALTO">
      <formula>NOT(ISERROR(SEARCH(("ALTO"),(AY23))))</formula>
    </cfRule>
  </conditionalFormatting>
  <conditionalFormatting sqref="AY23">
    <cfRule type="containsText" dxfId="2109" priority="346" stopIfTrue="1" operator="containsText" text="MEDIO">
      <formula>NOT(ISERROR(SEARCH(("MEDIO"),(AY23))))</formula>
    </cfRule>
  </conditionalFormatting>
  <conditionalFormatting sqref="AY23">
    <cfRule type="containsText" dxfId="2108" priority="347" stopIfTrue="1" operator="containsText" text="MEDIO">
      <formula>NOT(ISERROR(SEARCH(("MEDIO"),(AY23))))</formula>
    </cfRule>
  </conditionalFormatting>
  <conditionalFormatting sqref="AY23">
    <cfRule type="containsText" dxfId="2107" priority="348" stopIfTrue="1" operator="containsText" text="BAJO">
      <formula>NOT(ISERROR(SEARCH(("BAJO"),(AY23))))</formula>
    </cfRule>
  </conditionalFormatting>
  <conditionalFormatting sqref="AY23">
    <cfRule type="cellIs" dxfId="2106" priority="349" operator="equal">
      <formula>"INSIGNIFICANTE"</formula>
    </cfRule>
  </conditionalFormatting>
  <conditionalFormatting sqref="AY23">
    <cfRule type="cellIs" dxfId="2105" priority="350" operator="equal">
      <formula>"MENOR"</formula>
    </cfRule>
  </conditionalFormatting>
  <conditionalFormatting sqref="AY23">
    <cfRule type="cellIs" dxfId="2104" priority="351" operator="equal">
      <formula>"MODERADO"</formula>
    </cfRule>
  </conditionalFormatting>
  <conditionalFormatting sqref="AY23">
    <cfRule type="cellIs" dxfId="2103" priority="352" operator="equal">
      <formula>"MAYOR"</formula>
    </cfRule>
  </conditionalFormatting>
  <conditionalFormatting sqref="AY23">
    <cfRule type="cellIs" dxfId="2102" priority="353" operator="equal">
      <formula>"CATASTRÓFICO"</formula>
    </cfRule>
  </conditionalFormatting>
  <conditionalFormatting sqref="K28">
    <cfRule type="containsText" dxfId="2101" priority="354" stopIfTrue="1" operator="containsText" text="ALTA">
      <formula>NOT(ISERROR(SEARCH(("ALTA"),(K28))))</formula>
    </cfRule>
  </conditionalFormatting>
  <conditionalFormatting sqref="K28">
    <cfRule type="containsText" dxfId="2100" priority="355" stopIfTrue="1" operator="containsText" text="MEDIA">
      <formula>NOT(ISERROR(SEARCH(("MEDIA"),(K28))))</formula>
    </cfRule>
  </conditionalFormatting>
  <conditionalFormatting sqref="K28">
    <cfRule type="containsText" dxfId="2099" priority="356" stopIfTrue="1" operator="containsText" text="BAJA">
      <formula>NOT(ISERROR(SEARCH(("BAJA"),(K28))))</formula>
    </cfRule>
  </conditionalFormatting>
  <conditionalFormatting sqref="K28">
    <cfRule type="containsText" dxfId="2098" priority="357" stopIfTrue="1" operator="containsText" text="ALTO">
      <formula>NOT(ISERROR(SEARCH(("ALTO"),(K28))))</formula>
    </cfRule>
  </conditionalFormatting>
  <conditionalFormatting sqref="K28">
    <cfRule type="containsText" dxfId="2097" priority="358" stopIfTrue="1" operator="containsText" text="ALTO">
      <formula>NOT(ISERROR(SEARCH(("ALTO"),(K28))))</formula>
    </cfRule>
  </conditionalFormatting>
  <conditionalFormatting sqref="K28">
    <cfRule type="containsText" dxfId="2096" priority="359" stopIfTrue="1" operator="containsText" text="MEDIO">
      <formula>NOT(ISERROR(SEARCH(("MEDIO"),(K28))))</formula>
    </cfRule>
  </conditionalFormatting>
  <conditionalFormatting sqref="K28">
    <cfRule type="containsText" dxfId="2095" priority="360" stopIfTrue="1" operator="containsText" text="MEDIO">
      <formula>NOT(ISERROR(SEARCH(("MEDIO"),(K28))))</formula>
    </cfRule>
  </conditionalFormatting>
  <conditionalFormatting sqref="K28">
    <cfRule type="containsText" dxfId="2094" priority="361" stopIfTrue="1" operator="containsText" text="BAJO">
      <formula>NOT(ISERROR(SEARCH(("BAJO"),(K28))))</formula>
    </cfRule>
  </conditionalFormatting>
  <conditionalFormatting sqref="K28">
    <cfRule type="cellIs" dxfId="2093" priority="362" operator="equal">
      <formula>"INSIGNIFICANTE"</formula>
    </cfRule>
  </conditionalFormatting>
  <conditionalFormatting sqref="K28">
    <cfRule type="cellIs" dxfId="2092" priority="363" operator="equal">
      <formula>"MENOR"</formula>
    </cfRule>
  </conditionalFormatting>
  <conditionalFormatting sqref="K28">
    <cfRule type="cellIs" dxfId="2091" priority="364" operator="equal">
      <formula>"MODERADO"</formula>
    </cfRule>
  </conditionalFormatting>
  <conditionalFormatting sqref="K28">
    <cfRule type="cellIs" dxfId="2090" priority="365" operator="equal">
      <formula>"MAYOR"</formula>
    </cfRule>
  </conditionalFormatting>
  <conditionalFormatting sqref="K28">
    <cfRule type="cellIs" dxfId="2089" priority="366" operator="equal">
      <formula>"CATASTRÓFICO"</formula>
    </cfRule>
  </conditionalFormatting>
  <dataValidations count="19">
    <dataValidation type="list" allowBlank="1" showErrorMessage="1" sqref="S8 S13 S18 S23 S28">
      <formula1>$S$38:$S$41</formula1>
    </dataValidation>
    <dataValidation type="list" allowBlank="1" showErrorMessage="1" sqref="AA8:AA11 AA18:AA21">
      <formula1>$AA$89:$AA$90</formula1>
    </dataValidation>
    <dataValidation type="list" allowBlank="1" showInputMessage="1" showErrorMessage="1" prompt="Seleccione el tipo de riesgo de acuerdo a la lista desplegable" sqref="G8 G13 G18 G23 G28">
      <formula1>$AH$36:$AH$45</formula1>
    </dataValidation>
    <dataValidation type="list" allowBlank="1" showInputMessage="1" showErrorMessage="1" prompt="CALIFIQUE - 1 - Insignificante_x000a_2 - Menor_x000a_3 - Moderado_x000a_4 - Mayor_x000a_5 - Catastrófico" sqref="J8 AX8 J13 AX13 J18 AX18 J23 AX23 J28 AX28">
      <formula1>$AI$36:$AI$40</formula1>
    </dataValidation>
    <dataValidation type="list" allowBlank="1" showErrorMessage="1" sqref="AK18:AK21">
      <formula1>$AK$89:$AK$90</formula1>
    </dataValidation>
    <dataValidation type="list" allowBlank="1" showErrorMessage="1" sqref="AG8:AG11 AG21">
      <formula1>$AG$89:$AG$91</formula1>
    </dataValidation>
    <dataValidation type="list" allowBlank="1" showErrorMessage="1" sqref="AC8:AC11 AC13 AC18:AC21 AC23:AC25 AC28:AC29">
      <formula1>$AC$106:$AC$107</formula1>
    </dataValidation>
    <dataValidation type="list" allowBlank="1" showErrorMessage="1" sqref="AG13 AG18:AG20 AG23:AG25 AG28:AG29">
      <formula1>$AG$106:$AG$108</formula1>
    </dataValidation>
    <dataValidation type="list" allowBlank="1" showErrorMessage="1" sqref="AQ8:AR11 AQ23:AQ24">
      <formula1>$AQ$89:$AQ$91</formula1>
    </dataValidation>
    <dataValidation type="list" allowBlank="1" showErrorMessage="1" sqref="AI18:AI21">
      <formula1>$AI$89:$AI$90</formula1>
    </dataValidation>
    <dataValidation type="list" allowBlank="1" showErrorMessage="1" sqref="AK8:AK11 AK13 AK23:AK25 AK28:AK29">
      <formula1>$AK$106:$AK$107</formula1>
    </dataValidation>
    <dataValidation type="list" allowBlank="1" showErrorMessage="1" sqref="AT8 AW8 AT13 AW13 AT18 AW18 AT23 AW23 AT28 AW28">
      <formula1>$AT$106:$AT$108</formula1>
    </dataValidation>
    <dataValidation type="list" allowBlank="1" showErrorMessage="1" sqref="AI8:AI11 AI13 AI23:AI25 AI28:AI29">
      <formula1>$AI$106:$AI$107</formula1>
    </dataValidation>
    <dataValidation type="list" allowBlank="1" showErrorMessage="1" sqref="AM8:AM11 AM18:AM21">
      <formula1>$AM$89:$AM$91</formula1>
    </dataValidation>
    <dataValidation type="list" allowBlank="1" showInputMessage="1" prompt="CALIFIQUE - 1 - Rara vez_x000a_2 - Improbable_x000a_3 - Posible_x000a_4 - Probable_x000a_5 - Casi Seguro_x000a_" sqref="H8 AU8 H13 AU13 H18 AU18 H23 AU23 H28 AU28">
      <formula1>$AI$36:$AI$40</formula1>
    </dataValidation>
    <dataValidation type="list" allowBlank="1" showErrorMessage="1" sqref="AM13 AM23:AM25 AM28:AM29">
      <formula1>$AM$106:$AM$108</formula1>
    </dataValidation>
    <dataValidation type="list" allowBlank="1" showErrorMessage="1" sqref="AA13 AA23:AA25 AA28:AA29">
      <formula1>$AA$106:$AA$107</formula1>
    </dataValidation>
    <dataValidation type="list" allowBlank="1" showErrorMessage="1" sqref="AE8:AE11 AE13 AE18:AE21 AE23:AE25 AE28:AE29">
      <formula1>$AE$106:$AE$107</formula1>
    </dataValidation>
    <dataValidation type="list" allowBlank="1" showErrorMessage="1" sqref="AS8 AQ13:AS13 AQ18:AS18 AQ19:AR21 AR23:AS23 AR24 AQ25:AR25 AQ28:AS28 AQ29:AR29">
      <formula1>$AQ$106:$AQ$108</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Contexto</vt:lpstr>
      <vt:lpstr>Comunicación Estratégica</vt:lpstr>
      <vt:lpstr>Atención ciudadanía</vt:lpstr>
      <vt:lpstr>Talento Humano </vt:lpstr>
      <vt:lpstr>Gestión Documental</vt:lpstr>
      <vt:lpstr>Bienes e infraestructura</vt:lpstr>
      <vt:lpstr>Sistemas de Informaciòn y tec</vt:lpstr>
      <vt:lpstr>Control Disciplinario I</vt:lpstr>
      <vt:lpstr>Financiera</vt:lpstr>
      <vt:lpstr>Gestión Contractual </vt:lpstr>
      <vt:lpstr>Divulgación y Apropiación</vt:lpstr>
      <vt:lpstr>Gestión Territorial  2do Inf.</vt:lpstr>
      <vt:lpstr>Protección e Intervención</vt:lpstr>
      <vt:lpstr>Seguimiento y Evaluación</vt:lpstr>
      <vt:lpstr>Gestión Jurídica</vt:lpstr>
      <vt:lpstr>Fortalecimiento del SIG</vt:lpstr>
      <vt:lpstr>Direccionamiento Estratégico</vt:lpstr>
      <vt:lpstr>Datos</vt:lpstr>
      <vt:lpstr>Direccionamiento_Estrategico</vt:lpstr>
      <vt:lpstr>disminuye</vt:lpstr>
      <vt:lpstr>exis</vt:lpstr>
      <vt:lpstr>exisc</vt:lpstr>
      <vt:lpstr>exisc23</vt:lpstr>
      <vt:lpstr>imp</vt:lpstr>
      <vt:lpstr>ind</vt:lpstr>
      <vt:lpstr>mproc</vt:lpstr>
      <vt:lpstr>no</vt:lpstr>
      <vt:lpstr>noaplica</vt:lpstr>
      <vt:lpstr>pcinco</vt:lpstr>
      <vt:lpstr>pdos</vt:lpstr>
      <vt:lpstr>pocho</vt:lpstr>
      <vt:lpstr>pquince</vt:lpstr>
      <vt:lpstr>prob</vt:lpstr>
      <vt:lpstr>proc</vt:lpstr>
      <vt:lpstr>pseis</vt:lpstr>
      <vt:lpstr>ptres</vt:lpstr>
      <vt:lpstr>puno</vt:lpstr>
      <vt:lpstr>resto</vt:lpstr>
      <vt:lpstr>tip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Vergara</dc:creator>
  <cp:lastModifiedBy>familia sandovalgom</cp:lastModifiedBy>
  <dcterms:created xsi:type="dcterms:W3CDTF">2020-09-09T00:38:24Z</dcterms:created>
  <dcterms:modified xsi:type="dcterms:W3CDTF">2020-09-12T00:18:01Z</dcterms:modified>
</cp:coreProperties>
</file>