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120" yWindow="-60" windowWidth="20730" windowHeight="1110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Estratégicas'!$B$8:$BI$143</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5" l="1"/>
  <c r="G8" i="5"/>
  <c r="H8" i="5"/>
  <c r="I8" i="5"/>
  <c r="E8" i="5"/>
  <c r="BF40" i="3"/>
  <c r="BF41" i="3"/>
  <c r="BF42" i="3"/>
  <c r="BF43" i="3"/>
  <c r="BF44" i="3"/>
  <c r="BF45" i="3"/>
  <c r="BF46" i="3"/>
  <c r="BF47" i="3"/>
  <c r="BF48" i="3"/>
  <c r="BF49" i="3"/>
  <c r="BF50" i="3"/>
  <c r="BF51" i="3"/>
  <c r="BF52" i="3"/>
  <c r="BF53" i="3"/>
  <c r="BF39" i="3"/>
  <c r="BF38" i="3"/>
  <c r="BF7" i="3" s="1"/>
  <c r="AJ7" i="3"/>
  <c r="G3" i="5" s="1"/>
  <c r="BF17" i="3"/>
  <c r="BF16" i="3"/>
  <c r="BF15" i="3"/>
  <c r="BF62" i="3"/>
  <c r="BF29" i="3"/>
  <c r="BF20" i="3"/>
  <c r="BF18" i="3"/>
  <c r="BF19" i="3"/>
  <c r="BB7" i="3"/>
  <c r="AU7" i="3"/>
  <c r="H3" i="5" s="1"/>
  <c r="AQ7" i="3"/>
  <c r="AF7" i="3"/>
  <c r="Y7" i="3"/>
  <c r="U7" i="3"/>
  <c r="N7" i="3"/>
  <c r="BG7" i="3"/>
  <c r="I4" i="5" s="1"/>
  <c r="U38" i="3"/>
  <c r="N29" i="3"/>
  <c r="H4" i="5"/>
  <c r="G4" i="5"/>
  <c r="F4" i="5"/>
  <c r="F3" i="5"/>
  <c r="H10" i="5" l="1"/>
  <c r="G10" i="5"/>
  <c r="F10" i="5"/>
  <c r="N17" i="3"/>
  <c r="N18" i="3"/>
  <c r="N19" i="3"/>
  <c r="N20" i="3"/>
  <c r="N16" i="3"/>
  <c r="N15" i="3"/>
  <c r="U15" i="3" l="1"/>
  <c r="V43" i="3" l="1"/>
  <c r="V47" i="3"/>
  <c r="V51" i="3"/>
  <c r="U40" i="3"/>
  <c r="V40" i="3" s="1"/>
  <c r="U41" i="3"/>
  <c r="V41" i="3" s="1"/>
  <c r="U42" i="3"/>
  <c r="V42" i="3" s="1"/>
  <c r="U43" i="3"/>
  <c r="U44" i="3"/>
  <c r="V44" i="3" s="1"/>
  <c r="U45" i="3"/>
  <c r="V45" i="3" s="1"/>
  <c r="U46" i="3"/>
  <c r="V46" i="3" s="1"/>
  <c r="U47" i="3"/>
  <c r="U48" i="3"/>
  <c r="V48" i="3" s="1"/>
  <c r="U49" i="3"/>
  <c r="V49" i="3" s="1"/>
  <c r="U50" i="3"/>
  <c r="V50" i="3" s="1"/>
  <c r="U51" i="3"/>
  <c r="U52" i="3"/>
  <c r="V52" i="3" s="1"/>
  <c r="U53" i="3"/>
  <c r="V53" i="3" s="1"/>
  <c r="U39" i="3"/>
  <c r="V39" i="3" s="1"/>
  <c r="U16" i="3" l="1"/>
  <c r="V38" i="3" l="1"/>
  <c r="U29" i="3"/>
  <c r="V29" i="3" s="1"/>
  <c r="BB53" i="3" l="1"/>
  <c r="BB52" i="3"/>
  <c r="BB51" i="3"/>
  <c r="BB50" i="3"/>
  <c r="BB49" i="3"/>
  <c r="BB48" i="3"/>
  <c r="BB47" i="3"/>
  <c r="BB46" i="3"/>
  <c r="BB45" i="3"/>
  <c r="BB44" i="3"/>
  <c r="BB43" i="3"/>
  <c r="BB42" i="3"/>
  <c r="BB41" i="3"/>
  <c r="BB40" i="3"/>
  <c r="BB39" i="3"/>
  <c r="BB38" i="3"/>
  <c r="BC38" i="3" s="1"/>
  <c r="AQ53" i="3"/>
  <c r="AQ52" i="3"/>
  <c r="AQ51" i="3"/>
  <c r="AQ50" i="3"/>
  <c r="AQ49" i="3"/>
  <c r="AQ48" i="3"/>
  <c r="AQ47" i="3"/>
  <c r="AQ46" i="3"/>
  <c r="AQ45" i="3"/>
  <c r="AQ44" i="3"/>
  <c r="AQ43" i="3"/>
  <c r="AQ42" i="3"/>
  <c r="AQ41" i="3"/>
  <c r="AQ40" i="3"/>
  <c r="AQ39" i="3"/>
  <c r="AQ38" i="3"/>
  <c r="AR38" i="3" s="1"/>
  <c r="AF53" i="3"/>
  <c r="AF52" i="3"/>
  <c r="AF51" i="3"/>
  <c r="AF50" i="3"/>
  <c r="AF49" i="3"/>
  <c r="AF48" i="3"/>
  <c r="AF47" i="3"/>
  <c r="AF46" i="3"/>
  <c r="AF45" i="3"/>
  <c r="AF44" i="3"/>
  <c r="AF43" i="3"/>
  <c r="AF42" i="3"/>
  <c r="AF41" i="3"/>
  <c r="AF40" i="3"/>
  <c r="AF39" i="3"/>
  <c r="AF38" i="3"/>
  <c r="AG38" i="3" s="1"/>
  <c r="BH66" i="3"/>
  <c r="BB65" i="3"/>
  <c r="BC65" i="3" s="1"/>
  <c r="BB64" i="3"/>
  <c r="BC64" i="3" s="1"/>
  <c r="BB63" i="3"/>
  <c r="BC63" i="3" s="1"/>
  <c r="BB62" i="3"/>
  <c r="BC62" i="3" s="1"/>
  <c r="AQ65" i="3"/>
  <c r="AR65" i="3" s="1"/>
  <c r="AQ64" i="3"/>
  <c r="AR64" i="3" s="1"/>
  <c r="AJ64" i="3"/>
  <c r="AR63" i="3"/>
  <c r="AQ63" i="3"/>
  <c r="AQ62" i="3"/>
  <c r="AR62" i="3" s="1"/>
  <c r="AF65" i="3"/>
  <c r="AG65" i="3" s="1"/>
  <c r="AF64" i="3"/>
  <c r="AG64" i="3" s="1"/>
  <c r="AF63" i="3"/>
  <c r="AG63" i="3" s="1"/>
  <c r="AF62" i="3"/>
  <c r="AG62" i="3" s="1"/>
  <c r="N62" i="3"/>
  <c r="BC53" i="3" l="1"/>
  <c r="BC52" i="3"/>
  <c r="BC51" i="3"/>
  <c r="BC50" i="3"/>
  <c r="BC49" i="3"/>
  <c r="BC48" i="3"/>
  <c r="BC47" i="3"/>
  <c r="BC46" i="3"/>
  <c r="BC45" i="3"/>
  <c r="BC44" i="3"/>
  <c r="BC43" i="3"/>
  <c r="BC42" i="3"/>
  <c r="BC41" i="3"/>
  <c r="BC40" i="3"/>
  <c r="BC39" i="3"/>
  <c r="AR53" i="3"/>
  <c r="AR52" i="3"/>
  <c r="AR51" i="3"/>
  <c r="AR50" i="3"/>
  <c r="AR49" i="3"/>
  <c r="AR48" i="3"/>
  <c r="AR47" i="3"/>
  <c r="AR46" i="3"/>
  <c r="AR45" i="3"/>
  <c r="AR44" i="3"/>
  <c r="AR43" i="3"/>
  <c r="AR42" i="3"/>
  <c r="AR41" i="3"/>
  <c r="AR40" i="3"/>
  <c r="AR39" i="3"/>
  <c r="AG53" i="3"/>
  <c r="AG52" i="3"/>
  <c r="AG51" i="3"/>
  <c r="AG50" i="3"/>
  <c r="AG49" i="3"/>
  <c r="AG48" i="3"/>
  <c r="AG47" i="3"/>
  <c r="AG46" i="3"/>
  <c r="AG45" i="3"/>
  <c r="AG44" i="3"/>
  <c r="AG43" i="3"/>
  <c r="AG42" i="3"/>
  <c r="AG41" i="3"/>
  <c r="AG40" i="3"/>
  <c r="AG39" i="3"/>
  <c r="BG45" i="3"/>
  <c r="BH45" i="3" s="1"/>
  <c r="BG47" i="3"/>
  <c r="BH47" i="3" s="1"/>
  <c r="V54" i="3"/>
  <c r="AG54" i="3"/>
  <c r="AR54" i="3"/>
  <c r="BC54" i="3"/>
  <c r="BZ54" i="3"/>
  <c r="BH54" i="3"/>
  <c r="BN54" i="3"/>
  <c r="BP54" i="3"/>
  <c r="BQ54" i="3" s="1"/>
  <c r="BR54" i="3" s="1"/>
  <c r="BT54" i="3"/>
  <c r="BV54" i="3"/>
  <c r="BW54" i="3" s="1"/>
  <c r="G57" i="3"/>
  <c r="BM57" i="3"/>
  <c r="BS57" i="3"/>
  <c r="BB20" i="3"/>
  <c r="BC20" i="3" s="1"/>
  <c r="BB19" i="3"/>
  <c r="AQ20" i="3"/>
  <c r="AQ19" i="3"/>
  <c r="BT20" i="3"/>
  <c r="AF17" i="3"/>
  <c r="AF18" i="3"/>
  <c r="AF19" i="3"/>
  <c r="AF20" i="3"/>
  <c r="AG20" i="3" s="1"/>
  <c r="U17" i="3"/>
  <c r="U18" i="3"/>
  <c r="V18" i="3" s="1"/>
  <c r="U19" i="3"/>
  <c r="V19" i="3" s="1"/>
  <c r="U20" i="3"/>
  <c r="V20" i="3" s="1"/>
  <c r="G10" i="3"/>
  <c r="BG49" i="3" l="1"/>
  <c r="BH49" i="3" s="1"/>
  <c r="BG43" i="3"/>
  <c r="BH43" i="3" s="1"/>
  <c r="BG51" i="3"/>
  <c r="BH51" i="3" s="1"/>
  <c r="BG53" i="3"/>
  <c r="BH53" i="3" s="1"/>
  <c r="BG50" i="3"/>
  <c r="BH50" i="3" s="1"/>
  <c r="BG48" i="3"/>
  <c r="BH48" i="3" s="1"/>
  <c r="BG52" i="3"/>
  <c r="BH52" i="3" s="1"/>
  <c r="BG46" i="3"/>
  <c r="BH46" i="3" s="1"/>
  <c r="BG44" i="3"/>
  <c r="BH44" i="3" s="1"/>
  <c r="BG20" i="3"/>
  <c r="BH20" i="3" s="1"/>
  <c r="Y88" i="3"/>
  <c r="BV94" i="3"/>
  <c r="BW94" i="3" s="1"/>
  <c r="BT94" i="3"/>
  <c r="BP94" i="3"/>
  <c r="BQ94" i="3" s="1"/>
  <c r="BR94" i="3" s="1"/>
  <c r="BN94" i="3"/>
  <c r="BZ94" i="3"/>
  <c r="BC94" i="3"/>
  <c r="AR94" i="3"/>
  <c r="AG94" i="3"/>
  <c r="V94" i="3"/>
  <c r="BP93" i="3"/>
  <c r="BB93" i="3"/>
  <c r="AU93" i="3"/>
  <c r="AQ93" i="3"/>
  <c r="AJ93" i="3"/>
  <c r="BT93" i="3" s="1"/>
  <c r="AF93" i="3"/>
  <c r="Y93" i="3"/>
  <c r="BV93" i="3" s="1"/>
  <c r="BW93" i="3" s="1"/>
  <c r="U93" i="3"/>
  <c r="N93" i="3"/>
  <c r="BP92" i="3"/>
  <c r="BB92" i="3"/>
  <c r="AU92" i="3"/>
  <c r="AQ92" i="3"/>
  <c r="AJ92" i="3"/>
  <c r="BT92" i="3" s="1"/>
  <c r="AF92" i="3"/>
  <c r="Y92" i="3"/>
  <c r="BV92" i="3" s="1"/>
  <c r="U92" i="3"/>
  <c r="N92" i="3"/>
  <c r="BP91" i="3"/>
  <c r="BB91" i="3"/>
  <c r="AU91" i="3"/>
  <c r="AQ91" i="3"/>
  <c r="AJ91" i="3"/>
  <c r="BT91" i="3" s="1"/>
  <c r="AF91" i="3"/>
  <c r="Y91" i="3"/>
  <c r="BV91" i="3" s="1"/>
  <c r="BW91" i="3" s="1"/>
  <c r="U91" i="3"/>
  <c r="N91" i="3"/>
  <c r="BP90" i="3"/>
  <c r="BB90" i="3"/>
  <c r="AU90" i="3"/>
  <c r="AQ90" i="3"/>
  <c r="AJ90" i="3"/>
  <c r="BT90" i="3" s="1"/>
  <c r="AF90" i="3"/>
  <c r="Y90" i="3"/>
  <c r="BV90" i="3" s="1"/>
  <c r="BW90" i="3" s="1"/>
  <c r="U90" i="3"/>
  <c r="N90" i="3"/>
  <c r="BP89" i="3"/>
  <c r="BB89" i="3"/>
  <c r="AU89" i="3"/>
  <c r="AQ89" i="3"/>
  <c r="AJ89" i="3"/>
  <c r="AF89" i="3"/>
  <c r="Y89" i="3"/>
  <c r="BV89" i="3" s="1"/>
  <c r="U89" i="3"/>
  <c r="N89" i="3"/>
  <c r="BP88" i="3"/>
  <c r="BB88" i="3"/>
  <c r="AU88" i="3"/>
  <c r="AQ88" i="3"/>
  <c r="AJ88" i="3"/>
  <c r="BT88" i="3" s="1"/>
  <c r="AF88" i="3"/>
  <c r="U88" i="3"/>
  <c r="N88" i="3"/>
  <c r="BN88" i="3" s="1"/>
  <c r="B85" i="3"/>
  <c r="BS83" i="3"/>
  <c r="BS69" i="3" s="1"/>
  <c r="BM83" i="3"/>
  <c r="BM69" i="3" s="1"/>
  <c r="G83" i="3"/>
  <c r="BV80" i="3"/>
  <c r="BW80" i="3" s="1"/>
  <c r="BT80" i="3"/>
  <c r="BP80" i="3"/>
  <c r="BQ80" i="3" s="1"/>
  <c r="BR80" i="3" s="1"/>
  <c r="BN80" i="3"/>
  <c r="BZ80" i="3"/>
  <c r="BC80" i="3"/>
  <c r="AR80" i="3"/>
  <c r="AG80" i="3"/>
  <c r="V80" i="3"/>
  <c r="BP79" i="3"/>
  <c r="BB79" i="3"/>
  <c r="AU79" i="3"/>
  <c r="AQ79" i="3"/>
  <c r="AJ79" i="3"/>
  <c r="BT79" i="3" s="1"/>
  <c r="AF79" i="3"/>
  <c r="Y79" i="3"/>
  <c r="BV79" i="3" s="1"/>
  <c r="BW79" i="3" s="1"/>
  <c r="U79" i="3"/>
  <c r="N79" i="3"/>
  <c r="BP78" i="3"/>
  <c r="BB78" i="3"/>
  <c r="AU78" i="3"/>
  <c r="AQ78" i="3"/>
  <c r="AJ78" i="3"/>
  <c r="BT78" i="3" s="1"/>
  <c r="AF78" i="3"/>
  <c r="Y78" i="3"/>
  <c r="BV78" i="3" s="1"/>
  <c r="U78" i="3"/>
  <c r="N78" i="3"/>
  <c r="BP77" i="3"/>
  <c r="BB77" i="3"/>
  <c r="AU77" i="3"/>
  <c r="AQ77" i="3"/>
  <c r="AJ77" i="3"/>
  <c r="BT77" i="3" s="1"/>
  <c r="AF77" i="3"/>
  <c r="Y77" i="3"/>
  <c r="BV77" i="3" s="1"/>
  <c r="U77" i="3"/>
  <c r="N77" i="3"/>
  <c r="BN77" i="3" s="1"/>
  <c r="BP76" i="3"/>
  <c r="BB76" i="3"/>
  <c r="AU76" i="3"/>
  <c r="AQ76" i="3"/>
  <c r="AJ76" i="3"/>
  <c r="BT76" i="3" s="1"/>
  <c r="AF76" i="3"/>
  <c r="Y76" i="3"/>
  <c r="BV76" i="3" s="1"/>
  <c r="U76" i="3"/>
  <c r="N76" i="3"/>
  <c r="BP75" i="3"/>
  <c r="BB75" i="3"/>
  <c r="AU75" i="3"/>
  <c r="AQ75" i="3"/>
  <c r="AJ75" i="3"/>
  <c r="AF75" i="3"/>
  <c r="Y75" i="3"/>
  <c r="BV75" i="3" s="1"/>
  <c r="U75" i="3"/>
  <c r="N75" i="3"/>
  <c r="BP74" i="3"/>
  <c r="BB74" i="3"/>
  <c r="AU74" i="3"/>
  <c r="AQ74" i="3"/>
  <c r="AJ74" i="3"/>
  <c r="BT74" i="3" s="1"/>
  <c r="AF74" i="3"/>
  <c r="Y74" i="3"/>
  <c r="BV74" i="3" s="1"/>
  <c r="U74" i="3"/>
  <c r="N74" i="3"/>
  <c r="BN74" i="3" s="1"/>
  <c r="B71" i="3"/>
  <c r="G69" i="3"/>
  <c r="BV66" i="3"/>
  <c r="BW66" i="3" s="1"/>
  <c r="BT66" i="3"/>
  <c r="BP66" i="3"/>
  <c r="BQ66" i="3" s="1"/>
  <c r="BR66" i="3" s="1"/>
  <c r="BN66" i="3"/>
  <c r="BZ66" i="3"/>
  <c r="BC66" i="3"/>
  <c r="AR66" i="3"/>
  <c r="AG66" i="3"/>
  <c r="V66" i="3"/>
  <c r="BP65" i="3"/>
  <c r="BT65" i="3"/>
  <c r="BV65" i="3"/>
  <c r="U65" i="3"/>
  <c r="N65" i="3"/>
  <c r="BP64" i="3"/>
  <c r="BT64" i="3"/>
  <c r="BV64" i="3"/>
  <c r="U64" i="3"/>
  <c r="N64" i="3"/>
  <c r="BN64" i="3" s="1"/>
  <c r="BP63" i="3"/>
  <c r="BT63" i="3"/>
  <c r="BV63" i="3"/>
  <c r="U63" i="3"/>
  <c r="N63" i="3"/>
  <c r="BP62" i="3"/>
  <c r="BT62" i="3"/>
  <c r="BV62" i="3"/>
  <c r="U62" i="3"/>
  <c r="BN62" i="3"/>
  <c r="B59" i="3"/>
  <c r="V89" i="3" l="1"/>
  <c r="BP57" i="3"/>
  <c r="V93" i="3"/>
  <c r="BW62" i="3"/>
  <c r="BX62" i="3" s="1"/>
  <c r="BV57" i="3"/>
  <c r="BQ78" i="3"/>
  <c r="BR78" i="3" s="1"/>
  <c r="BG62" i="3"/>
  <c r="BC93" i="3"/>
  <c r="BQ64" i="3"/>
  <c r="BR64" i="3" s="1"/>
  <c r="V92" i="3"/>
  <c r="BQ76" i="3"/>
  <c r="BR76" i="3" s="1"/>
  <c r="V91" i="3"/>
  <c r="AR88" i="3"/>
  <c r="AG76" i="3"/>
  <c r="BC76" i="3"/>
  <c r="V78" i="3"/>
  <c r="V90" i="3"/>
  <c r="BC74" i="3"/>
  <c r="BC88" i="3"/>
  <c r="BT89" i="3"/>
  <c r="BC90" i="3"/>
  <c r="BC92" i="3"/>
  <c r="BW92" i="3"/>
  <c r="BF63" i="3"/>
  <c r="AR78" i="3"/>
  <c r="BQ63" i="3"/>
  <c r="BR63" i="3" s="1"/>
  <c r="BQ77" i="3"/>
  <c r="BR77" i="3" s="1"/>
  <c r="BC91" i="3"/>
  <c r="AG74" i="3"/>
  <c r="AG75" i="3"/>
  <c r="BC79" i="3"/>
  <c r="AG89" i="3"/>
  <c r="AG90" i="3"/>
  <c r="AG91" i="3"/>
  <c r="AG92" i="3"/>
  <c r="AG93" i="3"/>
  <c r="BQ65" i="3"/>
  <c r="BR65" i="3" s="1"/>
  <c r="AG78" i="3"/>
  <c r="BC78" i="3"/>
  <c r="BN79" i="3"/>
  <c r="AG88" i="3"/>
  <c r="BC89" i="3"/>
  <c r="BN76" i="3"/>
  <c r="V77" i="3"/>
  <c r="AR77" i="3"/>
  <c r="AG79" i="3"/>
  <c r="BV88" i="3"/>
  <c r="BW88" i="3" s="1"/>
  <c r="BX88" i="3" s="1"/>
  <c r="V74" i="3"/>
  <c r="BN75" i="3"/>
  <c r="V76" i="3"/>
  <c r="AR76" i="3"/>
  <c r="V75" i="3"/>
  <c r="AR75" i="3"/>
  <c r="BQ75" i="3"/>
  <c r="BR75" i="3" s="1"/>
  <c r="BH77" i="3"/>
  <c r="AG77" i="3"/>
  <c r="BC77" i="3"/>
  <c r="BN78" i="3"/>
  <c r="V79" i="3"/>
  <c r="AR79" i="3"/>
  <c r="AR89" i="3"/>
  <c r="BN89" i="3"/>
  <c r="AR90" i="3"/>
  <c r="BN90" i="3"/>
  <c r="AR91" i="3"/>
  <c r="BN91" i="3"/>
  <c r="AR92" i="3"/>
  <c r="BN92" i="3"/>
  <c r="AR93" i="3"/>
  <c r="BN93" i="3"/>
  <c r="BH94" i="3"/>
  <c r="BW89" i="3"/>
  <c r="BY89" i="3"/>
  <c r="BY90" i="3"/>
  <c r="BY91" i="3"/>
  <c r="BY92" i="3"/>
  <c r="BY93" i="3"/>
  <c r="BQ88" i="3"/>
  <c r="BR88" i="3" s="1"/>
  <c r="BP83" i="3"/>
  <c r="BP69" i="3" s="1"/>
  <c r="V88" i="3"/>
  <c r="BQ89" i="3"/>
  <c r="BR89" i="3" s="1"/>
  <c r="BQ90" i="3"/>
  <c r="BR90" i="3" s="1"/>
  <c r="BQ91" i="3"/>
  <c r="BR91" i="3" s="1"/>
  <c r="BQ92" i="3"/>
  <c r="BR92" i="3" s="1"/>
  <c r="BQ93" i="3"/>
  <c r="BR93" i="3" s="1"/>
  <c r="BW78" i="3"/>
  <c r="BY78" i="3"/>
  <c r="BW77" i="3"/>
  <c r="BY77" i="3"/>
  <c r="BW74" i="3"/>
  <c r="BX74" i="3" s="1"/>
  <c r="BY74" i="3"/>
  <c r="BW76" i="3"/>
  <c r="BY76" i="3"/>
  <c r="BY79" i="3"/>
  <c r="BZ79" i="3" s="1"/>
  <c r="BW75" i="3"/>
  <c r="BY75" i="3"/>
  <c r="AR74" i="3"/>
  <c r="BC75" i="3"/>
  <c r="BT75" i="3"/>
  <c r="BQ74" i="3"/>
  <c r="BR74" i="3" s="1"/>
  <c r="BQ79" i="3"/>
  <c r="BR79" i="3" s="1"/>
  <c r="BH80" i="3"/>
  <c r="BY62" i="3"/>
  <c r="V64" i="3"/>
  <c r="BF65" i="3"/>
  <c r="V62" i="3"/>
  <c r="V65" i="3"/>
  <c r="BN65" i="3"/>
  <c r="V63" i="3"/>
  <c r="BN63" i="3"/>
  <c r="BF64" i="3"/>
  <c r="BY63" i="3"/>
  <c r="BW63" i="3"/>
  <c r="BY64" i="3"/>
  <c r="BW64" i="3"/>
  <c r="BY65" i="3"/>
  <c r="BW65" i="3"/>
  <c r="BG64" i="3"/>
  <c r="BQ62" i="3"/>
  <c r="BR62" i="3" s="1"/>
  <c r="BG63" i="3"/>
  <c r="BG65" i="3"/>
  <c r="BH63" i="3" l="1"/>
  <c r="BZ63" i="3"/>
  <c r="BY57" i="3"/>
  <c r="BZ76" i="3"/>
  <c r="BZ77" i="3"/>
  <c r="BH78" i="3"/>
  <c r="BH76" i="3"/>
  <c r="BH92" i="3"/>
  <c r="BH79" i="3"/>
  <c r="BH75" i="3"/>
  <c r="BH89" i="3"/>
  <c r="BZ75" i="3"/>
  <c r="BH91" i="3"/>
  <c r="BH93" i="3"/>
  <c r="BV83" i="3"/>
  <c r="BV69" i="3" s="1"/>
  <c r="BH65" i="3"/>
  <c r="BH64" i="3"/>
  <c r="BZ64" i="3"/>
  <c r="BZ78" i="3"/>
  <c r="BZ92" i="3"/>
  <c r="BH90" i="3"/>
  <c r="BZ90" i="3"/>
  <c r="BY88" i="3"/>
  <c r="BZ88" i="3" s="1"/>
  <c r="BZ93" i="3"/>
  <c r="BZ89" i="3"/>
  <c r="BH88" i="3"/>
  <c r="BZ91" i="3"/>
  <c r="BH74" i="3"/>
  <c r="BZ74" i="3"/>
  <c r="BZ65" i="3"/>
  <c r="BH62" i="3"/>
  <c r="BZ62" i="3"/>
  <c r="BY83" i="3" l="1"/>
  <c r="BY69" i="3" s="1"/>
  <c r="BP42" i="3" l="1"/>
  <c r="BT42" i="3"/>
  <c r="BV42" i="3"/>
  <c r="BG42" i="3"/>
  <c r="BH42" i="3" s="1"/>
  <c r="BN42" i="3"/>
  <c r="BP41" i="3"/>
  <c r="BT41" i="3"/>
  <c r="BV41" i="3"/>
  <c r="BG41" i="3"/>
  <c r="BH41" i="3" s="1"/>
  <c r="BP40" i="3"/>
  <c r="BT40" i="3"/>
  <c r="BV40" i="3"/>
  <c r="BG40" i="3"/>
  <c r="BH40" i="3" s="1"/>
  <c r="BN40" i="3"/>
  <c r="BP39" i="3"/>
  <c r="BT39" i="3"/>
  <c r="BV39" i="3"/>
  <c r="BP38" i="3"/>
  <c r="BT38" i="3"/>
  <c r="BG38" i="3"/>
  <c r="BH38" i="3" s="1"/>
  <c r="B35" i="3"/>
  <c r="BS33" i="3"/>
  <c r="BM33" i="3"/>
  <c r="G33" i="3"/>
  <c r="BV30" i="3"/>
  <c r="BW30" i="3" s="1"/>
  <c r="BT30" i="3"/>
  <c r="BP30" i="3"/>
  <c r="BQ30" i="3" s="1"/>
  <c r="BR30" i="3" s="1"/>
  <c r="BN30" i="3"/>
  <c r="BZ30" i="3"/>
  <c r="BC30" i="3"/>
  <c r="AR30" i="3"/>
  <c r="AG30" i="3"/>
  <c r="V30" i="3"/>
  <c r="BP29" i="3"/>
  <c r="BB29" i="3"/>
  <c r="AQ29" i="3"/>
  <c r="BT29" i="3"/>
  <c r="AF29" i="3"/>
  <c r="BV29" i="3"/>
  <c r="BW29" i="3" s="1"/>
  <c r="BX29" i="3" s="1"/>
  <c r="BN29" i="3"/>
  <c r="B26" i="3"/>
  <c r="BS24" i="3"/>
  <c r="BM24" i="3"/>
  <c r="G24" i="3"/>
  <c r="BQ41" i="3" l="1"/>
  <c r="BR41" i="3" s="1"/>
  <c r="BH30" i="3"/>
  <c r="BQ39" i="3"/>
  <c r="BR39" i="3" s="1"/>
  <c r="BV38" i="3"/>
  <c r="BW38" i="3" s="1"/>
  <c r="BX38" i="3" s="1"/>
  <c r="BC29" i="3"/>
  <c r="BP33" i="3"/>
  <c r="B70" i="3"/>
  <c r="B84" i="3"/>
  <c r="AR29" i="3"/>
  <c r="AG29" i="3"/>
  <c r="BN41" i="3"/>
  <c r="BQ42" i="3"/>
  <c r="BR42" i="3" s="1"/>
  <c r="BG29" i="3"/>
  <c r="BY29" i="3"/>
  <c r="BN38" i="3"/>
  <c r="BG39" i="3"/>
  <c r="BH39" i="3" s="1"/>
  <c r="BN39" i="3"/>
  <c r="BQ40" i="3"/>
  <c r="BR40" i="3" s="1"/>
  <c r="B25" i="3"/>
  <c r="B58" i="3"/>
  <c r="BY40" i="3"/>
  <c r="BW40" i="3"/>
  <c r="BY42" i="3"/>
  <c r="BW42" i="3"/>
  <c r="BY39" i="3"/>
  <c r="BW39" i="3"/>
  <c r="BY41" i="3"/>
  <c r="BW41" i="3"/>
  <c r="BQ38" i="3"/>
  <c r="BR38" i="3" s="1"/>
  <c r="B34" i="3"/>
  <c r="BQ29" i="3"/>
  <c r="BR29" i="3" s="1"/>
  <c r="I3" i="5"/>
  <c r="BP24" i="3"/>
  <c r="BV21" i="3"/>
  <c r="BW21" i="3" s="1"/>
  <c r="BT21" i="3"/>
  <c r="BP21" i="3"/>
  <c r="BQ21" i="3" s="1"/>
  <c r="BR21" i="3" s="1"/>
  <c r="BN21" i="3"/>
  <c r="BZ21" i="3"/>
  <c r="BC21" i="3"/>
  <c r="AR21" i="3"/>
  <c r="AG21" i="3"/>
  <c r="V21" i="3"/>
  <c r="BP19" i="3"/>
  <c r="BV19" i="3"/>
  <c r="BW19" i="3" s="1"/>
  <c r="BP18" i="3"/>
  <c r="BB18" i="3"/>
  <c r="AQ18" i="3"/>
  <c r="BT18" i="3"/>
  <c r="BV18" i="3"/>
  <c r="BP17" i="3"/>
  <c r="BB17" i="3"/>
  <c r="AQ17" i="3"/>
  <c r="BT17" i="3"/>
  <c r="BV17" i="3"/>
  <c r="BP16" i="3"/>
  <c r="BB16" i="3"/>
  <c r="AQ16" i="3"/>
  <c r="BT16" i="3"/>
  <c r="AF16" i="3"/>
  <c r="BV16" i="3"/>
  <c r="BW16" i="3" s="1"/>
  <c r="BP15" i="3"/>
  <c r="BB15" i="3"/>
  <c r="AQ15" i="3"/>
  <c r="AF15" i="3"/>
  <c r="B12" i="3"/>
  <c r="B11" i="3"/>
  <c r="BS10" i="3"/>
  <c r="G5" i="5" s="1"/>
  <c r="BM10" i="3"/>
  <c r="E5" i="5" s="1"/>
  <c r="I10" i="5" l="1"/>
  <c r="BV33" i="3"/>
  <c r="BY38" i="3"/>
  <c r="BZ38" i="3" s="1"/>
  <c r="BZ41" i="3"/>
  <c r="BW17" i="3"/>
  <c r="BZ40" i="3"/>
  <c r="BZ42" i="3"/>
  <c r="AR18" i="3"/>
  <c r="AR16" i="3"/>
  <c r="BQ17" i="3"/>
  <c r="BR17" i="3" s="1"/>
  <c r="E3" i="5"/>
  <c r="E4" i="5"/>
  <c r="BQ16" i="3"/>
  <c r="BR16" i="3" s="1"/>
  <c r="BC17" i="3"/>
  <c r="BQ19" i="3"/>
  <c r="BR19" i="3" s="1"/>
  <c r="AR15" i="3"/>
  <c r="BZ39" i="3"/>
  <c r="BV15" i="3"/>
  <c r="BV10" i="3" s="1"/>
  <c r="H5" i="5" s="1"/>
  <c r="BT15" i="3"/>
  <c r="AG15" i="3"/>
  <c r="AG16" i="3"/>
  <c r="BC16" i="3"/>
  <c r="AG19" i="3"/>
  <c r="BC19" i="3"/>
  <c r="BW18" i="3"/>
  <c r="AR19" i="3"/>
  <c r="BG17" i="3"/>
  <c r="BN15" i="3"/>
  <c r="BP10" i="3"/>
  <c r="F5" i="5" s="1"/>
  <c r="BG16" i="3"/>
  <c r="AR17" i="3"/>
  <c r="AG18" i="3"/>
  <c r="V15" i="3"/>
  <c r="BQ15" i="3"/>
  <c r="BR15" i="3" s="1"/>
  <c r="AG17" i="3"/>
  <c r="BC18" i="3"/>
  <c r="BG19" i="3"/>
  <c r="BG18" i="3"/>
  <c r="BQ18" i="3"/>
  <c r="BR18" i="3" s="1"/>
  <c r="BV24" i="3"/>
  <c r="BZ29" i="3"/>
  <c r="BH29" i="3"/>
  <c r="BC15" i="3"/>
  <c r="V16" i="3"/>
  <c r="BY16" i="3"/>
  <c r="V17" i="3"/>
  <c r="BY17" i="3"/>
  <c r="BY18" i="3"/>
  <c r="BY19" i="3"/>
  <c r="BH21" i="3"/>
  <c r="BN16" i="3"/>
  <c r="BN17" i="3"/>
  <c r="BN18" i="3"/>
  <c r="BN19" i="3"/>
  <c r="BT19" i="3"/>
  <c r="BG15" i="3"/>
  <c r="E10" i="5" l="1"/>
  <c r="BY33" i="3"/>
  <c r="BH19" i="3"/>
  <c r="BZ19" i="3"/>
  <c r="BW15" i="3"/>
  <c r="BX15" i="3" s="1"/>
  <c r="BY15" i="3"/>
  <c r="BZ15" i="3" s="1"/>
  <c r="BZ18" i="3"/>
  <c r="BZ16" i="3"/>
  <c r="BH16" i="3"/>
  <c r="I7" i="5"/>
  <c r="BH17" i="3"/>
  <c r="BH18" i="3"/>
  <c r="BZ17" i="3"/>
  <c r="BY24" i="3"/>
  <c r="BH15" i="3"/>
  <c r="G7" i="5" l="1"/>
  <c r="BY10" i="3"/>
  <c r="I5" i="5" s="1"/>
  <c r="H9" i="5" s="1"/>
  <c r="E7" i="5"/>
  <c r="H7" i="5"/>
  <c r="F7" i="5"/>
  <c r="G9" i="5" l="1"/>
  <c r="E9" i="5"/>
  <c r="I9" i="5"/>
  <c r="F9"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36"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0"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2"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6"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6"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<sst xmlns="http://schemas.openxmlformats.org/spreadsheetml/2006/main" count="1215" uniqueCount="362">
  <si>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</si>
  <si>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</si>
  <si>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</si>
  <si>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</si>
  <si>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</si>
  <si>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</si>
  <si>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</si>
  <si>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</si>
  <si>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</si>
  <si>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</si>
  <si>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</si>
  <si>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</si>
  <si>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</si>
  <si>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</si>
  <si>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</si>
  <si>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</si>
  <si>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</si>
  <si>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</si>
  <si>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</si>
  <si>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</si>
  <si>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</si>
  <si>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</si>
  <si>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</si>
  <si>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</si>
  <si>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</si>
  <si>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</si>
  <si>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</si>
  <si>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</si>
  <si>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</si>
  <si>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</si>
  <si>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</si>
  <si>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</si>
  <si>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</si>
  <si>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</si>
  <si>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</si>
  <si>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</si>
  <si>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</si>
  <si>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</si>
  <si>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</si>
  <si>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</si>
  <si>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</si>
  <si>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</si>
  <si>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</si>
  <si>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</si>
  <si>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</si>
  <si>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</si>
  <si>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</si>
  <si>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</si>
  <si>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</si>
  <si>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</si>
  <si>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</si>
  <si>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</si>
  <si>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</si>
  <si>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</si>
  <si>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</si>
  <si>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</si>
  <si>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</si>
  <si>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</si>
  <si>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</si>
  <si>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</si>
  <si>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</si>
  <si>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</si>
  <si>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</si>
  <si>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</si>
  <si>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</si>
  <si>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</si>
  <si>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</si>
  <si>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</si>
  <si>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</si>
  <si>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</si>
  <si>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</si>
  <si>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</si>
  <si>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</si>
  <si>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</si>
  <si>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</si>
  <si>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</si>
  <si>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</si>
  <si>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</si>
  <si>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</si>
  <si>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</si>
  <si>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</si>
  <si>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</si>
  <si>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</si>
  <si>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</si>
  <si>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</si>
  <si>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</si>
  <si>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</si>
  <si>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</si>
  <si>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</si>
  <si>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</si>
  <si>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</si>
  <si>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</si>
  <si>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</si>
  <si>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</si>
  <si>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</si>
  <si>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</si>
  <si>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</si>
  <si>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</si>
  <si>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</si>
  <si>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</si>
  <si>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</si>
  <si>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</si>
  <si>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</si>
  <si>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</si>
  <si>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</si>
  <si>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</si>
  <si>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</si>
  <si>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</si>
  <si>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</si>
  <si>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</si>
  <si>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</si>
  <si>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</si>
  <si>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</si>
  <si>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</si>
  <si>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</si>
  <si>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</si>
  <si>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</si>
  <si>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</si>
  <si>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</si>
  <si>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</si>
  <si>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</si>
  <si>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</si>
  <si>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</si>
  <si>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</si>
  <si>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</si>
  <si>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</si>
  <si>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</si>
  <si>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</si>
  <si>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</si>
  <si>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</si>
  <si>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</si>
  <si>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</si>
  <si>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</si>
  <si>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</si>
  <si>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</si>
  <si>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</si>
  <si>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</si>
  <si>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</si>
  <si>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</si>
  <si>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</si>
  <si>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</si>
  <si>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</si>
  <si>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</si>
  <si>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</si>
  <si>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</si>
  <si>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</si>
  <si>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</si>
  <si>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</si>
  <si>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</si>
  <si>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</si>
  <si>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</si>
  <si>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</si>
  <si>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</si>
  <si>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</si>
  <si>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</si>
  <si>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</si>
  <si>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</si>
  <si>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</si>
  <si>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</si>
  <si>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</si>
  <si>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</si>
  <si>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</si>
  <si>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</si>
  <si>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</si>
  <si>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</si>
  <si>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</si>
  <si>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</si>
  <si>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</si>
  <si>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</si>
  <si>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</si>
  <si>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</si>
  <si>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</si>
  <si>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</si>
  <si>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</si>
  <si>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</si>
  <si>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</si>
  <si>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</si>
  <si>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</si>
  <si>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</si>
  <si>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</si>
  <si>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</si>
  <si>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</si>
  <si>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</si>
  <si>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</si>
  <si>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</si>
  <si>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</si>
  <si>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</si>
  <si>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</si>
  <si>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</si>
  <si>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</si>
  <si>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</si>
  <si>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</si>
  <si>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</si>
  <si>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</si>
  <si>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</si>
  <si>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</si>
  <si>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</si>
  <si>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</si>
  <si>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</si>
  <si>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</si>
  <si>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</si>
  <si>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</si>
  <si>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</si>
  <si>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</si>
  <si>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</si>
  <si>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</si>
  <si>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</si>
  <si>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</si>
  <si>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</si>
  <si>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</si>
  <si>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</si>
  <si>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</si>
  <si>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</si>
  <si>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</si>
  <si>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</si>
  <si>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</si>
  <si>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</si>
  <si>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</si>
  <si>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</si>
  <si>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</si>
  <si>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</si>
  <si>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</si>
  <si>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</si>
  <si>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</si>
  <si>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</si>
  <si>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</si>
  <si>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</si>
  <si>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</si>
  <si>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</si>
  <si>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</si>
  <si>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</si>
  <si>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</si>
  <si>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</si>
  <si>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</si>
  <si>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</si>
  <si>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</si>
  <si>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</si>
  <si>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</si>
  <si>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</si>
  <si>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</si>
  <si>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</si>
  <si>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</si>
  <si>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</si>
  <si>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</si>
  <si>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</si>
  <si>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</si>
  <si>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</si>
  <si>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</si>
  <si>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</si>
  <si>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</si>
  <si>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</si>
  <si>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</si>
  <si>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</si>
  <si>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</si>
  <si>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</si>
  <si>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</si>
  <si>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</si>
  <si>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</si>
  <si>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Intervenir Bienes de interes cultutal, inmuebles y espacios publicos localizados en SIC mediante la modalidad de intervención directa y /o mano de obra comunitaria</t>
  </si>
  <si>
    <t>intervenir bienes muebles y/o monumentos mediante la modalidad de brigada de atención o intervención directa</t>
  </si>
  <si>
    <t>Elaborar un estudio histórico de soporte a la actualización del Plan de Manejo del Patrimonio arqueológico de Bogotá, analizando los caminos reales.</t>
  </si>
  <si>
    <t>Promover la adopción de monumentos por medio del Programa "Adopta un monumento"</t>
  </si>
  <si>
    <t>Bienes de Interés Cultural y Sectores de Interes Cultural intervenidos</t>
  </si>
  <si>
    <t># Bienes de Interés Cultural y Sectores de Interes Cultural intervenidos
 /
Bienes de Interés Cultural y Sectores de Interes Cultural programados</t>
  </si>
  <si>
    <t>Mildred Tatiana Moreno Castro</t>
  </si>
  <si>
    <t>Bienes Muebles y/o Monumentos intervenidos</t>
  </si>
  <si>
    <t># Bienes Muebles y/o Monumentos intervenidos
 /
 # Bienes Muebles y/o Monumentos programados</t>
  </si>
  <si>
    <t>Helena Maria Fernández Sarmiento</t>
  </si>
  <si>
    <t>Procesos de activación</t>
  </si>
  <si>
    <t># Talleres realizados
 / 
# Talleres Programados</t>
  </si>
  <si>
    <t>Grupo de apoyo social SPIP</t>
  </si>
  <si>
    <t>Estudio Histórico</t>
  </si>
  <si>
    <t>% Avance del Estudio Histótico aprobado
/
% Avance del Estudio Histótico programado</t>
  </si>
  <si>
    <t>Adopciones
 (Acto Administrativo)</t>
  </si>
  <si>
    <t># adopciones efectivas / # adopciones programados</t>
  </si>
  <si>
    <t>Acciones de Activación Social</t>
  </si>
  <si>
    <t>Realizar Procesos de activación de memoria y patrimonios integrados a escala barrial y vecinal</t>
  </si>
  <si>
    <t>Diana Parada Mendivelso</t>
  </si>
  <si>
    <t>Ana Maria Montoya / Sandra Patricia Mendoza</t>
  </si>
  <si>
    <t>Avance del plan de trabajo sobre el Inventario de Bienes muebles e inmuebles de interes cultural</t>
  </si>
  <si>
    <t>inventario de bienes muebles e inmuebles (Segunda Fase)</t>
  </si>
  <si>
    <t>David Ernesto Arias Silva</t>
  </si>
  <si>
    <t>Realizar asesorías técnicas personalizadas para la protección y promoción del patrimonio cultural del Distrito Capital.</t>
  </si>
  <si>
    <t>Resolver las solicitudes de intervención en espacio público en SIC y BIC del Distrito Capital.</t>
  </si>
  <si>
    <t>Concepto Técnico /  Resolución de Espacio Público</t>
  </si>
  <si>
    <t>(Total tramites atendidos en el periodo oportunamente / Total tramites programados en el periodo )*100</t>
  </si>
  <si>
    <t>Resolver las solicitudes de instalación de publicidad exterior visual -PEV-</t>
  </si>
  <si>
    <t>Concepto Técnico /  Resolución de Publicidad Exterior Visual</t>
  </si>
  <si>
    <t>Resolver las solicitudes de anteproyectos presentadas para intervención de BIC  y Colindantes</t>
  </si>
  <si>
    <t>Resolución de Anteproyectos</t>
  </si>
  <si>
    <t>Resolver las solicitudes de reparaciones locativas para los Bienes de Interés Cultural -BIC.</t>
  </si>
  <si>
    <t>Concepto Técnico de Reparaciones Locativas</t>
  </si>
  <si>
    <t>Resolver las solicitudes de certificaciones y conceptos técnicos sobre Patrimonio para intervervención de BIC  y Colindantes</t>
  </si>
  <si>
    <t xml:space="preserve">
 Certificaciones de BIC y/o Conceptos técnicos sobre Patrimonio</t>
  </si>
  <si>
    <t>Evaluar las solicitudes de equiparaciones a estrato uno</t>
  </si>
  <si>
    <t>Resolución de Equiparación estrato uno</t>
  </si>
  <si>
    <t>Evaluar las solicitudes por amenaza de ruina para la protección del patrimonio cultural.</t>
  </si>
  <si>
    <t>Concepto Técnico por Amenaza de Ruina</t>
  </si>
  <si>
    <t xml:space="preserve">Realizar acciones de control urbano que garanticen la protección de Bienes de Interes Cultural </t>
  </si>
  <si>
    <t>Concepto Técnico sobre las Acciones de Control Urbano</t>
  </si>
  <si>
    <t xml:space="preserve">Evaluar las solicitudes de inclusión, exclusión y cambio de categoria de Bienes de Interés Cultural-BIC del Distrito Capital. </t>
  </si>
  <si>
    <t>Concepto Técnico de inclusión, exclusión y cambio de categoria de BIC</t>
  </si>
  <si>
    <t>Evaluar las solicitudes de amparo provisional para bienes inmuebles no declarados como Bien de Interés Cultural</t>
  </si>
  <si>
    <t>Concepto Técnico por Amparo Provisional</t>
  </si>
  <si>
    <t xml:space="preserve">Brindar asesoría técnica a terceros para el enlucimiento de fachadas de BIC y Colindantes. </t>
  </si>
  <si>
    <t>Concepto Técnico sobre Enlucimiento de Fachadas</t>
  </si>
  <si>
    <t>Estudiar las solicitudes de intervención o de información que se presenten para bienes muebles y/o monumentos de interés cultural en el espacio público del Distrito Capital.</t>
  </si>
  <si>
    <t xml:space="preserve">Concepto Técnico sobre bienes muebles y/o monumentos </t>
  </si>
  <si>
    <t>​Brindar apoyo técnico para la protección del patrimonio arqueológico en la estructuración de los proyectos de intervención de Bienes de Interés Cultural-BIC</t>
  </si>
  <si>
    <t>Documento  Técnico Arqueológico</t>
  </si>
  <si>
    <t>Realizar el acompañamiento técnico a las intervenciones y/o conceptos técnicos requeridos para la protección del patrimonio arqueológico.</t>
  </si>
  <si>
    <t>Concepto Técnico sobre Patrimonio Arqueológico</t>
  </si>
  <si>
    <t>Otras respuestas a peticiones, quejas, reclamos y solicitudes (PQRS)</t>
  </si>
  <si>
    <t>Otros Actos Administrativos</t>
  </si>
  <si>
    <t>Todos los Equipos</t>
  </si>
  <si>
    <t>Daniel Felipe Gutierrez Vargas</t>
  </si>
  <si>
    <t>Mario Sergio Alejandro Valencia Mendez</t>
  </si>
  <si>
    <t>Lida Constanza Medrano Rincón</t>
  </si>
  <si>
    <t>Sandra Patricia Mendoza Vargas</t>
  </si>
  <si>
    <t xml:space="preserve"> Intervenir y proteger desde una perspectiva de integralidad el patrimonio de los Columbarios y su entorno, mediante la consolidación y protección del patrimonio arqueológico, la activación y puesta en valor</t>
  </si>
  <si>
    <t>Realizar los estudios técnicos y diseños para la  Consolidación estructural de los Columbarios</t>
  </si>
  <si>
    <t>Estudios Técnicos aprobados</t>
  </si>
  <si>
    <t>% Avance de Estudios Técnico aprobado 
/ 
% Avence de Estudiio Técnico programado</t>
  </si>
  <si>
    <t>Realizar acciones del Plan de manejo arqueológico en el marco del convenio con el  ICANH</t>
  </si>
  <si>
    <t>Plan de manejo arqueológico</t>
  </si>
  <si>
    <t>% Avance de Plan de manejo arqueológico aprobado
/ 
% Avence de Plan de manejo arqueológico programado</t>
  </si>
  <si>
    <t>Realizar la primera fase de la intervención paisajística en el entorno de los Columbarios</t>
  </si>
  <si>
    <t>Primera fase de la intervención paisajística en el entorno de los Columbarios</t>
  </si>
  <si>
    <t>% Avance de intervención aprobado 
/ 
% Avence de intervención  programado</t>
  </si>
  <si>
    <t>Talleres de activación patrimonial de los Columbarios y el antiguo Cementerio de Pobres.</t>
  </si>
  <si>
    <t>Talleres realizados</t>
  </si>
  <si>
    <t># Talleres realizados
/
 # Talleres programados</t>
  </si>
  <si>
    <t>Ana Maria Montoya / Ricardo Escobar</t>
  </si>
  <si>
    <t>(Total Asesorias atendidas en el periodo
 /
 Total Asesorias agendadas en el periodo )*1</t>
  </si>
  <si>
    <t>Asesoría técnica personalizada</t>
  </si>
  <si>
    <t>Una vez se culmima con la contratacion de profesionales, se establece un plan de trabajo para la vigencia en el cual se drerivan actividades y productos a desarrollar. Para este primer trimestre, se presenta un  avance del 35% con respecto a la programación, la cual consiste en la elaboracion del indicio del estudio histórico del Núcleo Fundacional a través de la Guía de Observación Documento, y  a la generación de  21 levantamientos de bienes muebles.</t>
  </si>
  <si>
    <t>N/A</t>
  </si>
  <si>
    <t>Para este periodo el Banco Caja Social adoptó el Monumento para la escultura Esfuerzo del artista Salvador Arango ubicada en el espacio público de la localidad de Santa Fe,  en la ciudad de Bogotá D.C, teniendo en cuenta las acciones de mantenimiento contempladas en el procedimiento de Adopta un Monumento versión 02 - 2019 y lo establecido en el Decreto 628 de 2016, durante 24 meses,conforme al acto administrativo N° 20213020012181.</t>
  </si>
  <si>
    <t>En el marco del proyecto Patrimonios Barriales, se realizó el Laboratorio Manos a la obra y a la memoria en la localidad de Bosa con la cuadrilla contratada por el IDPC, implementando el proceso de Participación Ciudadana con el apoyo de los equipos de fachadas, espacio público y monumentos de la Subdirección de protección e intervención. El laboratorio se desarrolló los días 15,16, 17 , 18 , 19 y 23 de marzo de 2021 en las instalaciones de la Casa de la Participación de Bosa.</t>
  </si>
  <si>
    <t xml:space="preserve">El equipo de Intervención de Fachadas y Espacio Público durante este trimestre ejecutó acciones enfocadas en la promoción, conservación y apoyo al mantenimiento de doce (12) Inmuebles ubicados en el Sector de Interés Cultural de Bosa, beneficiando directa e indirectamente a noventa (90) personas aproximadamente entre propietarios y arrendatarios; más la población circulante de la UPZ la Candelaria, ya que se realizó una intervención al Edificio  Palacio Lievano. </t>
  </si>
  <si>
    <t xml:space="preserve">Se realizó por medio de la Brigada de Atención a Monumentos la intervención de 11 Bienes Muebles y Monumentos , entre éstas el Edificio Palacio Levano.  
Dichas intervenciones se enfocan a la limpieza, mantenimiento a los monumentos ubixcados en localidadesde la Candelaria (8), Bosa (1), Teusaquillo (1), y Santafe (1). </t>
  </si>
  <si>
    <t>Se radicaron 17 solicitudes (8 enero y 9 febrero)  de las cuales se les brindo respuesta según las fechas programadas.</t>
  </si>
  <si>
    <t>Se radicaron 8 solicitudes (5 enero y 3 febrero)  de las cuales se les brindo respuesta según las fechas programadas.</t>
  </si>
  <si>
    <t>En este periodo se brindo oportuna respuesta a 3 solicitudes radicadas.</t>
  </si>
  <si>
    <t>Para este periodo no se radicaron solicitudes de este tipo.</t>
  </si>
  <si>
    <t>Se brindó respuesta a 37 solicitudes, incluyendo 9 que estaban programadas para el mes de abril.</t>
  </si>
  <si>
    <t>Los equipos de trabajo de Asesoria de Proyectos y Espacio Publico responden en terminos las SDQS programadas durante este periodo.</t>
  </si>
  <si>
    <t>Para este periodo se radicaron 7 solicitudes a las cuales se les dio respuesta,  incluyendo 3 que estaban programadas para el mes de abril.</t>
  </si>
  <si>
    <t>Para este periodo se radicaron 29 solicitudes en total,  birndando respuesta a 7  según lo programado, incluyendo 2 que estaban para dar respuesta en el mes de abril.</t>
  </si>
  <si>
    <t>Para este periodo se radicaron 125 solicitudes en total, brindando respuesta 56 según lo programado</t>
  </si>
  <si>
    <t>A 9 solicitudes programadas se les brindo respuesta oportuna</t>
  </si>
  <si>
    <t>Se observa evidencia suficiente de la ejecución de la actividad</t>
  </si>
  <si>
    <t xml:space="preserve">Se observa evidencia suficiente de la ejecución de la actividad
</t>
  </si>
  <si>
    <t>Dado que los trámites, por norma, tienen plazos diferenciados que varían en 45, 60 y más días, se ha detectado que al realizar medición entre cuántos ingresos se registran en el mes y cuántas solicitudes se culminan ese mismo mes, no estamos estableciendo realmente una correlación de trámite. Por tanto, dentro del proceso de medición, adicionalmente al indicador de eficiencia, estamos estableciendo un indicador de estado del trámite, cuyo pilotaje hemos iniciado y que sería de un enorme interés para nosotros poder mostrarte para escuchar tu opinión. Actualmente, los cortes para reporte se están realizando los días 25 del mes con el fin de contar con un tiempo de alistamiento y consolidación entre el día 26 y 30 del mismo mes y para que la entrega a la oficina asesora de planeación se realice dos o cuatro días después. Pese al cumplimiento, dado el volumen de la información, no se alcanza a realizar una mirada integral de los procesos que en su mayoría iniciaron el mes anterior. Incluyendo la asesoría técnica personalizada ya que se consolidación y validación se realiza desde el Equipo de Atención a la Ciudadanía de Gestión Corporativa.
FEBRERO: El equipo de Atención a la Ciudadanía reporta que durante el mes de enero atendieron 117 solicitudes, 76 para el tema de Asesoría de Anteproyectos, 12 reparaciones locativas , 3 equiparación y control urbano e 3 intervención en espacio público, 1 para el tema de exclusión, inclusión y cambio de categoría y 22 para consulta general sobre los tramites de protección e intervención.
MARZO: Para febrero se atendieron 187 solicitudes, 142 para el tema de Asesoría de Anteproyectos, 18 reparaciones locativas , 7 equiparación y control urbano, 8 para intervención en espacio publico,  1 para el tema de exclusión, inclusión y cambio de categoría y 11 para consulta general sobre los tramites de protección e intervención.</t>
  </si>
  <si>
    <t xml:space="preserve">Sin comentarios </t>
  </si>
  <si>
    <t>Durante este trimestre se han radicado 14 solicitudes, (4 enero y 10 en febrero) los cuales están en evaluación inicial, por lo que su respuesta según sus términos están programadas para el mes de mes de marzo y abril 2021.</t>
  </si>
  <si>
    <t>A 9 solicitudes programadas se les brindo respuesta oportuna, más 
18 respuestas a las que que se adelantó su proyección</t>
  </si>
  <si>
    <t xml:space="preserve">CONCEPTOS SOBRE PATRIMONIO: Se radican 6 solicitudes las cuales tienen su respuesta en términos.
CERTIFICACION BIC: A 19 solicitudes se les brindó una respuesta en los  términos. </t>
  </si>
  <si>
    <t>Realizar acciones de activación social de los monumentos adoptados en el marco del Programa "Adopta un monumento"</t>
  </si>
  <si>
    <t># Acciones de activación realizadas / # Acciones de activación programadas</t>
  </si>
  <si>
    <t>Helena María Fernández Sarmiento</t>
  </si>
  <si>
    <t>FEBRERO: Se inicia la prueba piloto: Muestra aleatoria -  con la Comunidad flotante del Parkway, cuyo tema es esl Co-diseño de herramienta sonda tipo fanzine genérica para los monumentos en espacio Público. Para lo cual se desarrolla una actividad de autorreportaje que se entrega a los ciudadanos para obtener información en el espacio público y circunvecino al monumento. Su objetivo principal era conocer la percepción del  ciudadano frente a la problemática social del monumento Almirante José Prudencio Padilla y su relación con el mismo. 
MARZO: Con el Taller: Patrimóniate se desarrolla el tema patrimonio y labores básicas de Mantenimiento para el BIC Todas las Banderas., se busca generar experiencias significativas de apropiación social del patrimonio por parte de GHL Hotel Capital, con el Monumento "Todas las Banderas". En el cual se desarrollaron los siguientes numerales:
1. Conocer qué es patrimonio.
2. Identificar tipos de monumentos en espacio público.
3. Reconocer los espacios públicos de la ciudad donde se emplazan los monumentos.
4. Asociar problemáticas de los momentos por medio de la teoría de las ventanas rotas.
5. Recuperar el monumento y su espacio contendedor con los adoptantes en labores de mantenimiento preventivo.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</si>
</sst>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quot;\ * #,##0.00_);_(&quot;$&quot;\ * \(#,##0.00\);_(&quot;$&quot;\ * &quot;-&quot;??_);_(@_)"/>
    <numFmt numFmtId="165" formatCode="_-* #,##0.00\ _€_-;\-* #,##0.00\ _€_-;_-* \-?\ _€_-;_-@"/>
    <numFmt numFmtId="166" formatCode="0.0%"/>
    <numFmt numFmtId="167" formatCode="_-* #,##0\ _€_-;\-* #,##0\ _€_-;_-* \-?\ _€_-;_-@"/>
    <numFmt numFmtId="168" formatCode="0.0"/>
  </numFmts>
  <fonts count="32"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1"/>
      <color theme="1"/>
      <name val="Arial"/>
      <family val="2"/>
    </font>
    <font>
      <sz val="11"/>
      <color theme="1"/>
      <name val="Arial"/>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s>
  <borders count="105">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164" fontId="30" fillId="0" borderId="0" applyFont="0" applyFill="0" applyBorder="0" applyAlignment="0" applyProtection="0"/>
    <xf numFmtId="9" fontId="30" fillId="0" borderId="0" applyFont="0" applyFill="0" applyBorder="0" applyAlignment="0" applyProtection="0"/>
    <xf numFmtId="43" fontId="31" fillId="0" borderId="0" applyFont="0" applyFill="0" applyBorder="0" applyAlignment="0" applyProtection="0"/>
  </cellStyleXfs>
  <cellXfs count="342">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6"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6"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11" fillId="0" borderId="25" xfId="0" applyFont="1" applyBorder="1" applyAlignment="1" applyProtection="1">
      <alignment horizontal="center" vertical="center" wrapText="1"/>
      <protection locked="0"/>
    </xf>
    <xf numFmtId="0" fontId="17" fillId="4" borderId="103" xfId="0" applyFont="1" applyFill="1" applyBorder="1" applyAlignment="1">
      <alignment horizontal="center" vertical="center" wrapText="1"/>
    </xf>
    <xf numFmtId="0" fontId="17" fillId="4" borderId="102"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0" borderId="78" xfId="0" applyFont="1" applyBorder="1" applyAlignment="1">
      <alignment vertical="center" wrapText="1"/>
    </xf>
    <xf numFmtId="9" fontId="11" fillId="0" borderId="15" xfId="2" applyFont="1" applyBorder="1" applyAlignment="1" applyProtection="1">
      <alignment horizontal="center" vertical="center" wrapText="1"/>
      <protection locked="0"/>
    </xf>
    <xf numFmtId="9" fontId="11" fillId="0" borderId="17" xfId="2" applyFont="1" applyBorder="1" applyAlignment="1" applyProtection="1">
      <alignment horizontal="center" vertical="center" wrapText="1"/>
      <protection locked="0"/>
    </xf>
    <xf numFmtId="9" fontId="11" fillId="0" borderId="15" xfId="2" applyFont="1" applyBorder="1" applyAlignment="1" applyProtection="1">
      <alignment vertical="center" wrapText="1"/>
      <protection locked="0"/>
    </xf>
    <xf numFmtId="9" fontId="11" fillId="0" borderId="20" xfId="2" applyFont="1" applyBorder="1" applyAlignment="1" applyProtection="1">
      <alignment horizontal="center" vertical="center" wrapText="1"/>
      <protection locked="0"/>
    </xf>
    <xf numFmtId="9" fontId="11" fillId="5" borderId="18" xfId="2" applyFont="1" applyFill="1" applyBorder="1" applyAlignment="1" applyProtection="1">
      <alignment horizontal="center" vertical="center" wrapText="1"/>
      <protection locked="0"/>
    </xf>
    <xf numFmtId="9" fontId="11" fillId="0" borderId="18" xfId="2" applyFont="1" applyBorder="1" applyAlignment="1" applyProtection="1">
      <alignment horizontal="center" vertical="center" wrapText="1"/>
      <protection locked="0"/>
    </xf>
    <xf numFmtId="9" fontId="11" fillId="0" borderId="16" xfId="2" applyFont="1" applyBorder="1" applyAlignment="1" applyProtection="1">
      <alignment horizontal="center" vertical="center" wrapText="1"/>
      <protection locked="0"/>
    </xf>
    <xf numFmtId="9" fontId="11" fillId="0" borderId="16" xfId="2" applyFont="1" applyBorder="1" applyAlignment="1" applyProtection="1">
      <alignment vertical="center" wrapText="1"/>
      <protection locked="0"/>
    </xf>
    <xf numFmtId="9" fontId="11" fillId="0" borderId="25" xfId="2" applyFont="1" applyBorder="1" applyAlignment="1" applyProtection="1">
      <alignment horizontal="left" vertical="center" wrapText="1"/>
      <protection locked="0"/>
    </xf>
    <xf numFmtId="9" fontId="11" fillId="5" borderId="23" xfId="2" applyFont="1" applyFill="1" applyBorder="1" applyAlignment="1" applyProtection="1">
      <alignment horizontal="left" vertical="center" wrapText="1"/>
      <protection locked="0"/>
    </xf>
    <xf numFmtId="9" fontId="11" fillId="0" borderId="23" xfId="2" applyFont="1" applyBorder="1" applyAlignment="1" applyProtection="1">
      <alignment horizontal="center" vertical="center" wrapText="1"/>
      <protection locked="0"/>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6" fillId="0" borderId="64" xfId="0" applyFont="1" applyBorder="1" applyAlignment="1">
      <alignment horizontal="center" vertical="center" wrapText="1"/>
    </xf>
    <xf numFmtId="9" fontId="17" fillId="0" borderId="15" xfId="2" applyFont="1" applyBorder="1" applyAlignment="1" applyProtection="1">
      <alignment horizontal="center" vertical="center" wrapText="1"/>
      <protection locked="0"/>
    </xf>
    <xf numFmtId="9" fontId="17" fillId="0" borderId="16" xfId="2" applyFont="1" applyBorder="1" applyAlignment="1" applyProtection="1">
      <alignment horizontal="center" vertical="center" wrapText="1"/>
      <protection locked="0"/>
    </xf>
    <xf numFmtId="0" fontId="16" fillId="0" borderId="26" xfId="0" applyFont="1" applyBorder="1" applyAlignment="1">
      <alignment horizontal="center" vertical="center" wrapText="1"/>
    </xf>
    <xf numFmtId="0" fontId="15" fillId="0" borderId="0" xfId="0" applyFont="1" applyAlignment="1"/>
    <xf numFmtId="9" fontId="11" fillId="0" borderId="15" xfId="0" applyNumberFormat="1" applyFont="1" applyBorder="1" applyAlignment="1" applyProtection="1">
      <alignment horizontal="center" vertical="center" wrapText="1"/>
      <protection locked="0"/>
    </xf>
    <xf numFmtId="9" fontId="11" fillId="0" borderId="15" xfId="2" applyNumberFormat="1" applyFont="1" applyBorder="1" applyAlignment="1" applyProtection="1">
      <alignment horizontal="center" vertical="center" wrapText="1"/>
      <protection locked="0"/>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5"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164" fontId="7" fillId="0" borderId="72" xfId="1" applyFont="1" applyBorder="1" applyAlignment="1">
      <alignment horizontal="center" vertical="center" wrapText="1"/>
    </xf>
    <xf numFmtId="164" fontId="7" fillId="0" borderId="47" xfId="1" applyFont="1" applyBorder="1" applyAlignment="1">
      <alignment horizontal="center" vertical="center" wrapText="1"/>
    </xf>
    <xf numFmtId="164" fontId="7" fillId="0" borderId="74" xfId="1" applyFont="1" applyBorder="1" applyAlignment="1">
      <alignment horizontal="center" vertical="center" wrapText="1"/>
    </xf>
    <xf numFmtId="164" fontId="7" fillId="0" borderId="75" xfId="1" applyFont="1" applyBorder="1" applyAlignment="1">
      <alignment horizontal="center" vertical="center" wrapText="1"/>
    </xf>
    <xf numFmtId="0" fontId="7" fillId="0" borderId="47"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164" fontId="7" fillId="0" borderId="92" xfId="1" applyFont="1" applyBorder="1" applyAlignment="1">
      <alignment horizontal="center" vertical="center" wrapText="1"/>
    </xf>
    <xf numFmtId="164" fontId="7" fillId="0" borderId="93" xfId="1"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29" fillId="0" borderId="47" xfId="0" applyFont="1" applyBorder="1" applyAlignment="1">
      <alignment horizontal="center" vertical="center"/>
    </xf>
    <xf numFmtId="0" fontId="11" fillId="0" borderId="85"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0" fontId="11" fillId="0" borderId="86" xfId="0" applyFont="1" applyFill="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3" fillId="0" borderId="85"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wrapText="1"/>
      <protection locked="0"/>
    </xf>
    <xf numFmtId="0" fontId="13" fillId="0" borderId="86" xfId="0" applyFont="1" applyBorder="1" applyAlignment="1" applyProtection="1">
      <alignment horizontal="center" vertical="center" wrapText="1"/>
      <protection locked="0"/>
    </xf>
    <xf numFmtId="0" fontId="6" fillId="0" borderId="10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5" xfId="0" applyFont="1" applyBorder="1" applyAlignment="1">
      <alignment horizontal="center" vertical="center" wrapText="1"/>
    </xf>
    <xf numFmtId="9" fontId="1" fillId="0" borderId="0" xfId="2" applyFont="1" applyAlignment="1">
      <alignment vertical="center"/>
    </xf>
    <xf numFmtId="9" fontId="2" fillId="0" borderId="0" xfId="2" applyFont="1" applyAlignment="1">
      <alignment vertical="center"/>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167" fontId="15" fillId="0" borderId="0" xfId="0" applyNumberFormat="1" applyFont="1" applyAlignment="1">
      <alignment horizontal="center" vertical="center" wrapText="1"/>
    </xf>
    <xf numFmtId="43" fontId="11" fillId="0" borderId="17" xfId="3" applyFont="1" applyBorder="1" applyAlignment="1" applyProtection="1">
      <alignment horizontal="center" vertical="center" wrapText="1"/>
      <protection locked="0"/>
    </xf>
    <xf numFmtId="43" fontId="11" fillId="0" borderId="22" xfId="3" applyFont="1" applyBorder="1" applyAlignment="1" applyProtection="1">
      <alignment horizontal="center" vertical="center" wrapText="1"/>
      <protection locked="0"/>
    </xf>
  </cellXfs>
  <cellStyles count="4">
    <cellStyle name="Millares" xfId="3" builtinId="3"/>
    <cellStyle name="Moneda" xfId="1" builtinId="4"/>
    <cellStyle name="Normal" xfId="0" builtinId="0"/>
    <cellStyle name="Porcentaje" xfId="2" builtinId="5"/>
  </cellStyles>
  <dxfs count="380">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397327</xdr:colOff>
      <xdr:row>0</xdr:row>
      <xdr:rowOff>111579</xdr:rowOff>
    </xdr:from>
    <xdr:to>
      <xdr:col>3</xdr:col>
      <xdr:colOff>1006927</xdr:colOff>
      <xdr:row>2</xdr:row>
      <xdr:rowOff>435429</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577" y="111579"/>
          <a:ext cx="2024743" cy="143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379" dataDxfId="378">
  <tableColumns count="1">
    <tableColumn id="1" name="1.Gestión Estratégica del Talento humano" dataDxfId="377"/>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76" dataDxfId="375" tableBorderDxfId="374">
  <autoFilter ref="K2:K21"/>
  <tableColumns count="1">
    <tableColumn id="1" name="Meta proyecto de inversión" dataDxfId="373"/>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6"/>
  <sheetViews>
    <sheetView showGridLines="0" tabSelected="1" topLeftCell="F51" zoomScale="70" zoomScaleNormal="70" workbookViewId="0">
      <selection activeCell="F65" sqref="F65"/>
    </sheetView>
  </sheetViews>
  <sheetFormatPr baseColWidth="10" defaultColWidth="12.625" defaultRowHeight="15" outlineLevelCol="1" x14ac:dyDescent="0.25"/>
  <cols>
    <col min="1" max="1" width="1.25" style="16" customWidth="1"/>
    <col min="2" max="2" width="1.5" style="75" hidden="1" customWidth="1"/>
    <col min="3" max="4" width="18.625" style="16" customWidth="1"/>
    <col min="5" max="5" width="8.25" style="16" customWidth="1"/>
    <col min="6" max="6" width="46.75" style="16" customWidth="1"/>
    <col min="7" max="8" width="25.625" style="16" customWidth="1"/>
    <col min="9" max="9" width="17.875" style="16" hidden="1" customWidth="1" outlineLevel="1"/>
    <col min="10" max="10" width="22.375" style="16" hidden="1" customWidth="1" outlineLevel="1"/>
    <col min="11" max="11" width="26.125" style="16" customWidth="1" collapsed="1"/>
    <col min="12" max="12" width="9.125" style="16" bestFit="1" customWidth="1"/>
    <col min="13" max="13" width="9.75" style="16" customWidth="1"/>
    <col min="14" max="14" width="8.125" style="16" customWidth="1"/>
    <col min="15" max="15" width="4.625" style="230" customWidth="1" outlineLevel="1"/>
    <col min="16" max="16" width="4.625" style="16" customWidth="1" outlineLevel="1"/>
    <col min="17" max="17" width="6.625" style="230" customWidth="1" outlineLevel="1"/>
    <col min="18" max="18" width="6.5" style="16" customWidth="1" outlineLevel="1"/>
    <col min="19" max="19" width="6.375" style="230" customWidth="1" outlineLevel="1"/>
    <col min="20" max="20" width="6.875" style="16" customWidth="1" outlineLevel="1"/>
    <col min="21" max="21" width="7" style="16" customWidth="1"/>
    <col min="22" max="22" width="13" style="16" bestFit="1" customWidth="1"/>
    <col min="23" max="23" width="66.75" style="16" customWidth="1"/>
    <col min="24" max="24" width="27.375" style="16" customWidth="1" outlineLevel="1"/>
    <col min="25" max="25" width="7.75" style="16" customWidth="1"/>
    <col min="26" max="31" width="4.625" style="16" customWidth="1" outlineLevel="1"/>
    <col min="32" max="32" width="6.625" style="16" customWidth="1"/>
    <col min="33" max="33" width="10.125" style="16" customWidth="1"/>
    <col min="34" max="34" width="15.25" style="16" bestFit="1" customWidth="1"/>
    <col min="35" max="35" width="18.5" style="16" hidden="1" customWidth="1" outlineLevel="1"/>
    <col min="36" max="36" width="9.75" style="16" customWidth="1" collapsed="1"/>
    <col min="37" max="42" width="4.625" style="16" hidden="1" customWidth="1" outlineLevel="1"/>
    <col min="43" max="43" width="6.625" style="16" customWidth="1" collapsed="1"/>
    <col min="44" max="44" width="10.125" style="16" customWidth="1"/>
    <col min="45" max="45" width="22.625" style="16" customWidth="1"/>
    <col min="46" max="46" width="17.5" style="16" hidden="1" customWidth="1" outlineLevel="1"/>
    <col min="47" max="47" width="8.5" style="16" customWidth="1" collapsed="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14.25" style="16" bestFit="1" customWidth="1"/>
    <col min="57" max="57" width="20"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316"/>
      <c r="D1" s="316"/>
      <c r="E1" s="310" t="s">
        <v>234</v>
      </c>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15"/>
    </row>
    <row r="2" spans="1:78" ht="43.5" customHeight="1" x14ac:dyDescent="0.25">
      <c r="A2" s="14"/>
      <c r="B2" s="130"/>
      <c r="C2" s="316"/>
      <c r="D2" s="316"/>
      <c r="E2" s="317" t="s">
        <v>233</v>
      </c>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15"/>
    </row>
    <row r="3" spans="1:78" ht="43.5" customHeight="1" x14ac:dyDescent="0.25">
      <c r="A3" s="14"/>
      <c r="B3" s="130"/>
      <c r="C3" s="316"/>
      <c r="D3" s="316"/>
      <c r="E3" s="317" t="s">
        <v>196</v>
      </c>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67" t="s">
        <v>2</v>
      </c>
      <c r="D5" s="268"/>
      <c r="E5" s="268"/>
      <c r="F5" s="268"/>
      <c r="G5" s="314" t="s">
        <v>55</v>
      </c>
      <c r="H5" s="314" t="s">
        <v>5</v>
      </c>
      <c r="I5" s="314" t="s">
        <v>5</v>
      </c>
      <c r="J5" s="314" t="s">
        <v>5</v>
      </c>
      <c r="K5" s="314" t="s">
        <v>5</v>
      </c>
      <c r="L5" s="314" t="s">
        <v>5</v>
      </c>
      <c r="M5" s="315" t="s">
        <v>5</v>
      </c>
      <c r="N5" s="14"/>
      <c r="O5" s="15"/>
      <c r="P5" s="14"/>
      <c r="Q5" s="15"/>
      <c r="R5" s="14"/>
      <c r="S5" s="15"/>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72" t="s">
        <v>170</v>
      </c>
      <c r="D6" s="273"/>
      <c r="E6" s="273"/>
      <c r="F6" s="273"/>
      <c r="G6" s="292" t="s">
        <v>60</v>
      </c>
      <c r="H6" s="292"/>
      <c r="I6" s="292"/>
      <c r="J6" s="292"/>
      <c r="K6" s="292"/>
      <c r="L6" s="292"/>
      <c r="M6" s="293"/>
      <c r="N6" s="14"/>
      <c r="O6" s="15"/>
      <c r="P6" s="14"/>
      <c r="Q6" s="15"/>
      <c r="R6" s="14"/>
      <c r="S6" s="15"/>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06" t="s">
        <v>6</v>
      </c>
      <c r="D7" s="307"/>
      <c r="E7" s="307"/>
      <c r="F7" s="307"/>
      <c r="G7" s="308">
        <v>2021</v>
      </c>
      <c r="H7" s="308"/>
      <c r="I7" s="308"/>
      <c r="J7" s="308"/>
      <c r="K7" s="308"/>
      <c r="L7" s="308"/>
      <c r="M7" s="309"/>
      <c r="N7" s="64">
        <f>SUM(N15:N20,N29,N38:N53,N62:N65)</f>
        <v>42.1</v>
      </c>
      <c r="O7" s="18"/>
      <c r="P7" s="120"/>
      <c r="Q7" s="18"/>
      <c r="R7" s="120"/>
      <c r="S7" s="18"/>
      <c r="T7" s="120"/>
      <c r="U7" s="64">
        <f>SUM(U15:U93)</f>
        <v>43.35</v>
      </c>
      <c r="V7" s="18"/>
      <c r="W7" s="20"/>
      <c r="X7" s="20"/>
      <c r="Y7" s="64">
        <f>SUM(Y14:Y94)</f>
        <v>73.199999999999989</v>
      </c>
      <c r="Z7" s="21"/>
      <c r="AA7" s="126"/>
      <c r="AB7" s="21"/>
      <c r="AC7" s="126"/>
      <c r="AD7" s="21"/>
      <c r="AE7" s="126"/>
      <c r="AF7" s="64">
        <f>SUM(AF14:AF94)</f>
        <v>0</v>
      </c>
      <c r="AG7" s="18"/>
      <c r="AH7" s="18"/>
      <c r="AI7" s="20"/>
      <c r="AJ7" s="64">
        <f>SUM(AJ14:AJ94)</f>
        <v>62.499999999999993</v>
      </c>
      <c r="AK7" s="21"/>
      <c r="AL7" s="126"/>
      <c r="AM7" s="21"/>
      <c r="AN7" s="126"/>
      <c r="AO7" s="21"/>
      <c r="AP7" s="126"/>
      <c r="AQ7" s="64">
        <f>SUM(AQ14:AQ94)</f>
        <v>0</v>
      </c>
      <c r="AR7" s="18"/>
      <c r="AS7" s="18"/>
      <c r="AT7" s="20"/>
      <c r="AU7" s="64">
        <f>SUM(AU14:AU94)</f>
        <v>42.199999999999989</v>
      </c>
      <c r="AV7" s="21"/>
      <c r="AW7" s="126"/>
      <c r="AX7" s="21"/>
      <c r="AY7" s="126"/>
      <c r="AZ7" s="21"/>
      <c r="BA7" s="126"/>
      <c r="BB7" s="64">
        <f>SUM(BB14:BB94)</f>
        <v>0</v>
      </c>
      <c r="BC7" s="18"/>
      <c r="BD7" s="18"/>
      <c r="BE7" s="339"/>
      <c r="BF7" s="64">
        <f>SUM(BF14:BF94)</f>
        <v>220</v>
      </c>
      <c r="BG7" s="64">
        <f>SUM(BG14:BG94)</f>
        <v>43.35</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04"/>
      <c r="C8" s="305"/>
      <c r="D8" s="305"/>
      <c r="E8" s="305"/>
      <c r="F8" s="305"/>
      <c r="G8" s="65"/>
      <c r="H8" s="65"/>
      <c r="I8" s="65"/>
      <c r="J8" s="65"/>
      <c r="K8" s="65"/>
      <c r="L8" s="11"/>
      <c r="M8" s="65"/>
      <c r="N8" s="65"/>
      <c r="O8" s="223"/>
      <c r="P8" s="118"/>
      <c r="Q8" s="223"/>
      <c r="R8" s="118"/>
      <c r="S8" s="223"/>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67" t="s">
        <v>230</v>
      </c>
      <c r="D9" s="268"/>
      <c r="E9" s="268"/>
      <c r="F9" s="268"/>
      <c r="G9" s="274" t="s">
        <v>116</v>
      </c>
      <c r="H9" s="275"/>
      <c r="I9" s="275"/>
      <c r="J9" s="275"/>
      <c r="K9" s="275"/>
      <c r="L9" s="275"/>
      <c r="M9" s="276"/>
      <c r="N9" s="279" t="s">
        <v>100</v>
      </c>
      <c r="O9" s="280"/>
      <c r="P9" s="280"/>
      <c r="Q9" s="280"/>
      <c r="R9" s="280"/>
      <c r="S9" s="280"/>
      <c r="T9" s="280"/>
      <c r="U9" s="280"/>
      <c r="V9" s="280"/>
      <c r="W9" s="280"/>
      <c r="X9" s="281"/>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72" t="s">
        <v>87</v>
      </c>
      <c r="D10" s="273"/>
      <c r="E10" s="273"/>
      <c r="F10" s="273"/>
      <c r="G10" s="274" t="str">
        <f>+VLOOKUP(G9,LISTAS!$H$3:$I$10,2,FALSE)</f>
        <v>Proyecto 7611 - Proteger y recuperar el patrimonio cultural de Bogotá y su significado histórico, urbano, arquitectónico, cultural y simbólico a diferentes escalas desde una perspectiva de integralidad</v>
      </c>
      <c r="H10" s="275"/>
      <c r="I10" s="275"/>
      <c r="J10" s="275"/>
      <c r="K10" s="275"/>
      <c r="L10" s="275"/>
      <c r="M10" s="276"/>
      <c r="N10" s="282" t="s">
        <v>93</v>
      </c>
      <c r="O10" s="283"/>
      <c r="P10" s="283"/>
      <c r="Q10" s="283"/>
      <c r="R10" s="283"/>
      <c r="S10" s="283" t="s">
        <v>94</v>
      </c>
      <c r="T10" s="283"/>
      <c r="U10" s="283"/>
      <c r="V10" s="283"/>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SUM(BM14:BM22)</f>
        <v>0</v>
      </c>
      <c r="BN10" s="64"/>
      <c r="BO10" s="64"/>
      <c r="BP10" s="64">
        <f>SUM(BP14:BP22)</f>
        <v>0</v>
      </c>
      <c r="BQ10" s="64"/>
      <c r="BR10" s="64"/>
      <c r="BS10" s="64">
        <f>SUM(BS14:BS22)</f>
        <v>0</v>
      </c>
      <c r="BT10" s="64"/>
      <c r="BU10" s="64"/>
      <c r="BV10" s="64">
        <f>SUM(BV14:BV22)</f>
        <v>0</v>
      </c>
      <c r="BW10" s="64"/>
      <c r="BX10" s="64"/>
      <c r="BY10" s="64">
        <f>SUM(BY14:BY22)</f>
        <v>0</v>
      </c>
      <c r="BZ10" s="64"/>
    </row>
    <row r="11" spans="1:78" ht="32.25" customHeight="1" thickBot="1" x14ac:dyDescent="0.3">
      <c r="A11" s="24"/>
      <c r="B11" s="70" t="str">
        <f>+VLOOKUP($G$10,LISTAS!$B$47:$D$65,2,FALSE)</f>
        <v>OBJ_2</v>
      </c>
      <c r="C11" s="272" t="s">
        <v>168</v>
      </c>
      <c r="D11" s="273"/>
      <c r="E11" s="273"/>
      <c r="F11" s="273"/>
      <c r="G11" s="277" t="s">
        <v>162</v>
      </c>
      <c r="H11" s="277"/>
      <c r="I11" s="277"/>
      <c r="J11" s="277"/>
      <c r="K11" s="277"/>
      <c r="L11" s="277"/>
      <c r="M11" s="278"/>
      <c r="N11" s="284">
        <v>3086948032</v>
      </c>
      <c r="O11" s="285"/>
      <c r="P11" s="285"/>
      <c r="Q11" s="285"/>
      <c r="R11" s="285"/>
      <c r="S11" s="288"/>
      <c r="T11" s="288"/>
      <c r="U11" s="288"/>
      <c r="V11" s="288"/>
      <c r="W11" s="288"/>
      <c r="X11" s="290"/>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40" t="s">
        <v>108</v>
      </c>
      <c r="BN11" s="241"/>
      <c r="BO11" s="241"/>
      <c r="BP11" s="241"/>
      <c r="BQ11" s="241"/>
      <c r="BR11" s="241"/>
      <c r="BS11" s="241"/>
      <c r="BT11" s="241"/>
      <c r="BU11" s="241"/>
      <c r="BV11" s="241"/>
      <c r="BW11" s="241"/>
      <c r="BX11" s="241"/>
      <c r="BY11" s="241"/>
      <c r="BZ11" s="242"/>
    </row>
    <row r="12" spans="1:78" ht="24" customHeight="1" thickBot="1" x14ac:dyDescent="0.3">
      <c r="A12" s="24"/>
      <c r="B12" s="70" t="str">
        <f>+VLOOKUP($G$11,LISTAS!$B$112:$D$132,2,FALSE)</f>
        <v>PROD_OBJ_2</v>
      </c>
      <c r="C12" s="294" t="s">
        <v>166</v>
      </c>
      <c r="D12" s="295"/>
      <c r="E12" s="295"/>
      <c r="F12" s="296"/>
      <c r="G12" s="297" t="s">
        <v>138</v>
      </c>
      <c r="H12" s="298"/>
      <c r="I12" s="298"/>
      <c r="J12" s="298"/>
      <c r="K12" s="298"/>
      <c r="L12" s="298"/>
      <c r="M12" s="299"/>
      <c r="N12" s="300"/>
      <c r="O12" s="301"/>
      <c r="P12" s="301"/>
      <c r="Q12" s="301"/>
      <c r="R12" s="301"/>
      <c r="S12" s="302"/>
      <c r="T12" s="302"/>
      <c r="U12" s="302"/>
      <c r="V12" s="302"/>
      <c r="W12" s="302"/>
      <c r="X12" s="303"/>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235" t="s">
        <v>173</v>
      </c>
      <c r="D13" s="237" t="s">
        <v>173</v>
      </c>
      <c r="E13" s="237" t="s">
        <v>32</v>
      </c>
      <c r="F13" s="237" t="s">
        <v>10</v>
      </c>
      <c r="G13" s="237" t="s">
        <v>106</v>
      </c>
      <c r="H13" s="237" t="s">
        <v>86</v>
      </c>
      <c r="I13" s="237" t="s">
        <v>89</v>
      </c>
      <c r="J13" s="237" t="s">
        <v>88</v>
      </c>
      <c r="K13" s="237" t="s">
        <v>174</v>
      </c>
      <c r="L13" s="233" t="s">
        <v>33</v>
      </c>
      <c r="M13" s="234"/>
      <c r="N13" s="138"/>
      <c r="O13" s="248" t="s">
        <v>14</v>
      </c>
      <c r="P13" s="249"/>
      <c r="Q13" s="248" t="s">
        <v>15</v>
      </c>
      <c r="R13" s="249"/>
      <c r="S13" s="239" t="s">
        <v>16</v>
      </c>
      <c r="T13" s="239"/>
      <c r="U13" s="139"/>
      <c r="V13" s="139"/>
      <c r="W13" s="174" t="s">
        <v>34</v>
      </c>
      <c r="X13" s="140"/>
      <c r="Y13" s="138"/>
      <c r="Z13" s="239" t="s">
        <v>22</v>
      </c>
      <c r="AA13" s="239"/>
      <c r="AB13" s="239" t="s">
        <v>23</v>
      </c>
      <c r="AC13" s="239"/>
      <c r="AD13" s="239" t="s">
        <v>24</v>
      </c>
      <c r="AE13" s="239"/>
      <c r="AF13" s="139"/>
      <c r="AG13" s="139"/>
      <c r="AH13" s="139" t="s">
        <v>35</v>
      </c>
      <c r="AI13" s="140"/>
      <c r="AJ13" s="138"/>
      <c r="AK13" s="239" t="s">
        <v>25</v>
      </c>
      <c r="AL13" s="239"/>
      <c r="AM13" s="239" t="s">
        <v>26</v>
      </c>
      <c r="AN13" s="239"/>
      <c r="AO13" s="239" t="s">
        <v>27</v>
      </c>
      <c r="AP13" s="239"/>
      <c r="AQ13" s="139"/>
      <c r="AR13" s="139"/>
      <c r="AS13" s="139" t="s">
        <v>36</v>
      </c>
      <c r="AT13" s="140"/>
      <c r="AU13" s="139"/>
      <c r="AV13" s="248" t="s">
        <v>28</v>
      </c>
      <c r="AW13" s="249"/>
      <c r="AX13" s="248" t="s">
        <v>29</v>
      </c>
      <c r="AY13" s="249"/>
      <c r="AZ13" s="248" t="s">
        <v>30</v>
      </c>
      <c r="BA13" s="250"/>
      <c r="BB13" s="139"/>
      <c r="BC13" s="139"/>
      <c r="BD13" s="139" t="s">
        <v>37</v>
      </c>
      <c r="BE13" s="140"/>
      <c r="BF13" s="138"/>
      <c r="BG13" s="139"/>
      <c r="BH13" s="139" t="s">
        <v>38</v>
      </c>
      <c r="BI13" s="251" t="s">
        <v>107</v>
      </c>
      <c r="BJ13" s="28"/>
      <c r="BM13" s="243" t="s">
        <v>34</v>
      </c>
      <c r="BN13" s="244"/>
      <c r="BO13" s="245"/>
      <c r="BP13" s="246" t="s">
        <v>35</v>
      </c>
      <c r="BQ13" s="244"/>
      <c r="BR13" s="245"/>
      <c r="BS13" s="246" t="s">
        <v>36</v>
      </c>
      <c r="BT13" s="244"/>
      <c r="BU13" s="245"/>
      <c r="BV13" s="246" t="s">
        <v>37</v>
      </c>
      <c r="BW13" s="244"/>
      <c r="BX13" s="245"/>
      <c r="BY13" s="246" t="s">
        <v>38</v>
      </c>
      <c r="BZ13" s="247"/>
    </row>
    <row r="14" spans="1:78" ht="25.5" x14ac:dyDescent="0.25">
      <c r="A14" s="27"/>
      <c r="B14" s="70"/>
      <c r="C14" s="236"/>
      <c r="D14" s="238"/>
      <c r="E14" s="238"/>
      <c r="F14" s="238"/>
      <c r="G14" s="238"/>
      <c r="H14" s="238"/>
      <c r="I14" s="238"/>
      <c r="J14" s="238"/>
      <c r="K14" s="238"/>
      <c r="L14" s="29" t="s">
        <v>11</v>
      </c>
      <c r="M14" s="30" t="s">
        <v>12</v>
      </c>
      <c r="N14" s="31" t="s">
        <v>13</v>
      </c>
      <c r="O14" s="32" t="s">
        <v>171</v>
      </c>
      <c r="P14" s="32" t="s">
        <v>172</v>
      </c>
      <c r="Q14" s="32" t="s">
        <v>171</v>
      </c>
      <c r="R14" s="32" t="s">
        <v>172</v>
      </c>
      <c r="S14" s="222"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52"/>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89.25" x14ac:dyDescent="0.25">
      <c r="A15" s="80"/>
      <c r="B15" s="81"/>
      <c r="C15" s="141" t="s">
        <v>198</v>
      </c>
      <c r="D15" s="142" t="s">
        <v>198</v>
      </c>
      <c r="E15" s="146">
        <v>1</v>
      </c>
      <c r="F15" s="143" t="s">
        <v>258</v>
      </c>
      <c r="G15" s="82" t="s">
        <v>262</v>
      </c>
      <c r="H15" s="83" t="s">
        <v>263</v>
      </c>
      <c r="I15" s="82" t="s">
        <v>205</v>
      </c>
      <c r="J15" s="82" t="s">
        <v>214</v>
      </c>
      <c r="K15" s="84" t="s">
        <v>264</v>
      </c>
      <c r="L15" s="85">
        <v>44228</v>
      </c>
      <c r="M15" s="144">
        <v>44561</v>
      </c>
      <c r="N15" s="337">
        <f>+O15+Q15+S15</f>
        <v>11</v>
      </c>
      <c r="O15" s="224">
        <v>0</v>
      </c>
      <c r="P15" s="82">
        <v>0</v>
      </c>
      <c r="Q15" s="224">
        <v>1</v>
      </c>
      <c r="R15" s="82">
        <v>1</v>
      </c>
      <c r="S15" s="224">
        <v>10</v>
      </c>
      <c r="T15" s="82">
        <v>11</v>
      </c>
      <c r="U15" s="82">
        <f>SUM(P15,R15,T15)</f>
        <v>12</v>
      </c>
      <c r="V15" s="87">
        <f t="shared" ref="V15:V21" si="0">IFERROR(U15/N15,"")</f>
        <v>1.0909090909090908</v>
      </c>
      <c r="W15" s="145" t="s">
        <v>339</v>
      </c>
      <c r="X15" s="88" t="s">
        <v>351</v>
      </c>
      <c r="Y15" s="82">
        <v>30</v>
      </c>
      <c r="Z15" s="82">
        <v>10</v>
      </c>
      <c r="AA15" s="82"/>
      <c r="AB15" s="82">
        <v>10</v>
      </c>
      <c r="AC15" s="82"/>
      <c r="AD15" s="82">
        <v>10</v>
      </c>
      <c r="AE15" s="82"/>
      <c r="AF15" s="82">
        <f t="shared" ref="AF15:AF20" si="1">SUM(AA15,AC15,AE15)</f>
        <v>0</v>
      </c>
      <c r="AG15" s="87">
        <f t="shared" ref="AG15:AG21" si="2">IFERROR(AF15/Y15,"")</f>
        <v>0</v>
      </c>
      <c r="AH15" s="146"/>
      <c r="AI15" s="88"/>
      <c r="AJ15" s="82">
        <v>25</v>
      </c>
      <c r="AK15" s="82">
        <v>10</v>
      </c>
      <c r="AL15" s="82"/>
      <c r="AM15" s="82">
        <v>10</v>
      </c>
      <c r="AN15" s="82"/>
      <c r="AO15" s="82">
        <v>5</v>
      </c>
      <c r="AP15" s="82"/>
      <c r="AQ15" s="82">
        <f t="shared" ref="AQ15:AQ18" si="3">SUM(AL15,AN15,AP15)</f>
        <v>0</v>
      </c>
      <c r="AR15" s="87">
        <f t="shared" ref="AR15:AR21" si="4">IFERROR(AQ15/AJ15,"")</f>
        <v>0</v>
      </c>
      <c r="AS15" s="147"/>
      <c r="AT15" s="88"/>
      <c r="AU15" s="82">
        <v>14</v>
      </c>
      <c r="AV15" s="82">
        <v>5</v>
      </c>
      <c r="AW15" s="82"/>
      <c r="AX15" s="82">
        <v>5</v>
      </c>
      <c r="AY15" s="82"/>
      <c r="AZ15" s="82">
        <v>4</v>
      </c>
      <c r="BA15" s="82"/>
      <c r="BB15" s="82">
        <f t="shared" ref="BB15:BB18" si="5">SUM(AW15,AY15,BA15)</f>
        <v>0</v>
      </c>
      <c r="BC15" s="87">
        <f t="shared" ref="BC15:BC21" si="6">IFERROR(BB15/AU15,"")</f>
        <v>0</v>
      </c>
      <c r="BD15" s="89"/>
      <c r="BE15" s="88"/>
      <c r="BF15" s="86">
        <f>+SUM(N15,Y15,AJ15,AU15)</f>
        <v>80</v>
      </c>
      <c r="BG15" s="82">
        <f t="shared" ref="BG15:BG19" si="7">+SUM(U15,AF15,AQ15,BB15)</f>
        <v>12</v>
      </c>
      <c r="BH15" s="90">
        <f>IFERROR(BG15/BF15,"")</f>
        <v>0.15</v>
      </c>
      <c r="BI15" s="148"/>
      <c r="BJ15" s="91"/>
      <c r="BM15" s="93"/>
      <c r="BN15" s="87">
        <f>IFERROR(BM15/N15,"")</f>
        <v>0</v>
      </c>
      <c r="BO15" s="88"/>
      <c r="BP15" s="94">
        <f t="shared" ref="BP15:BP21" si="8">IFERROR(BO15/Q15,"")</f>
        <v>0</v>
      </c>
      <c r="BQ15" s="87">
        <f>IFERROR(BP15/Y15,"")</f>
        <v>0</v>
      </c>
      <c r="BR15" s="88">
        <f t="shared" ref="BR15:BR21" si="9">IFERROR(BQ15/U15,"")</f>
        <v>0</v>
      </c>
      <c r="BS15" s="94"/>
      <c r="BT15" s="87">
        <f>IFERROR(BS15/AJ15,"")</f>
        <v>0</v>
      </c>
      <c r="BU15" s="88"/>
      <c r="BV15" s="95">
        <f>IFERROR(BU15/Y15,"")</f>
        <v>0</v>
      </c>
      <c r="BW15" s="87">
        <f>IFERROR(BV15/AU15,"")</f>
        <v>0</v>
      </c>
      <c r="BX15" s="96">
        <f>IFERROR(BW15/AB15,"")</f>
        <v>0</v>
      </c>
      <c r="BY15" s="97">
        <f>SUM(BM15,BP15,BS15,BV15)</f>
        <v>0</v>
      </c>
      <c r="BZ15" s="98">
        <f>IFERROR(BY15/BF15,"")</f>
        <v>0</v>
      </c>
    </row>
    <row r="16" spans="1:78" s="92" customFormat="1" ht="63.75" x14ac:dyDescent="0.25">
      <c r="A16" s="99"/>
      <c r="B16" s="81"/>
      <c r="C16" s="141" t="s">
        <v>198</v>
      </c>
      <c r="D16" s="142" t="s">
        <v>198</v>
      </c>
      <c r="E16" s="206">
        <v>2</v>
      </c>
      <c r="F16" s="142" t="s">
        <v>259</v>
      </c>
      <c r="G16" s="84" t="s">
        <v>265</v>
      </c>
      <c r="H16" s="100" t="s">
        <v>266</v>
      </c>
      <c r="I16" s="84" t="s">
        <v>205</v>
      </c>
      <c r="J16" s="84" t="s">
        <v>214</v>
      </c>
      <c r="K16" s="84" t="s">
        <v>267</v>
      </c>
      <c r="L16" s="101">
        <v>44228</v>
      </c>
      <c r="M16" s="149">
        <v>44561</v>
      </c>
      <c r="N16" s="338">
        <f>+O16+Q16+S16</f>
        <v>11</v>
      </c>
      <c r="O16" s="225">
        <v>0</v>
      </c>
      <c r="P16" s="84">
        <v>0</v>
      </c>
      <c r="Q16" s="225">
        <v>1</v>
      </c>
      <c r="R16" s="84">
        <v>1</v>
      </c>
      <c r="S16" s="225">
        <v>10</v>
      </c>
      <c r="T16" s="84">
        <v>10</v>
      </c>
      <c r="U16" s="84">
        <f>SUM(P16,R16,T16)</f>
        <v>11</v>
      </c>
      <c r="V16" s="103">
        <f t="shared" si="0"/>
        <v>1</v>
      </c>
      <c r="W16" s="150" t="s">
        <v>340</v>
      </c>
      <c r="X16" s="104" t="s">
        <v>351</v>
      </c>
      <c r="Y16" s="84">
        <v>15</v>
      </c>
      <c r="Z16" s="84">
        <v>5</v>
      </c>
      <c r="AA16" s="84"/>
      <c r="AB16" s="84">
        <v>5</v>
      </c>
      <c r="AC16" s="84"/>
      <c r="AD16" s="84">
        <v>5</v>
      </c>
      <c r="AE16" s="84"/>
      <c r="AF16" s="84">
        <f t="shared" si="1"/>
        <v>0</v>
      </c>
      <c r="AG16" s="103">
        <f t="shared" si="2"/>
        <v>0</v>
      </c>
      <c r="AH16" s="150"/>
      <c r="AI16" s="104"/>
      <c r="AJ16" s="84">
        <v>9</v>
      </c>
      <c r="AK16" s="84">
        <v>5</v>
      </c>
      <c r="AL16" s="84"/>
      <c r="AM16" s="84">
        <v>2</v>
      </c>
      <c r="AN16" s="84"/>
      <c r="AO16" s="84">
        <v>2</v>
      </c>
      <c r="AP16" s="84"/>
      <c r="AQ16" s="84">
        <f t="shared" si="3"/>
        <v>0</v>
      </c>
      <c r="AR16" s="103">
        <f t="shared" si="4"/>
        <v>0</v>
      </c>
      <c r="AS16" s="150"/>
      <c r="AT16" s="104"/>
      <c r="AU16" s="84">
        <v>5</v>
      </c>
      <c r="AV16" s="84">
        <v>2</v>
      </c>
      <c r="AW16" s="84"/>
      <c r="AX16" s="84">
        <v>2</v>
      </c>
      <c r="AY16" s="84"/>
      <c r="AZ16" s="84">
        <v>1</v>
      </c>
      <c r="BA16" s="84"/>
      <c r="BB16" s="84">
        <f t="shared" si="5"/>
        <v>0</v>
      </c>
      <c r="BC16" s="103">
        <f t="shared" si="6"/>
        <v>0</v>
      </c>
      <c r="BD16" s="105"/>
      <c r="BE16" s="104"/>
      <c r="BF16" s="102">
        <f>+SUM(N16,Y16,AJ16,AU16)</f>
        <v>40</v>
      </c>
      <c r="BG16" s="84">
        <f t="shared" si="7"/>
        <v>11</v>
      </c>
      <c r="BH16" s="106">
        <f t="shared" ref="BH16:BH21" si="10">IFERROR(BG16/BF16,"")</f>
        <v>0.27500000000000002</v>
      </c>
      <c r="BI16" s="151"/>
      <c r="BJ16" s="107"/>
      <c r="BM16" s="108"/>
      <c r="BN16" s="103">
        <f t="shared" ref="BN16:BN21" si="11">IFERROR(BM16/N16,"")</f>
        <v>0</v>
      </c>
      <c r="BO16" s="109"/>
      <c r="BP16" s="110">
        <f t="shared" si="8"/>
        <v>0</v>
      </c>
      <c r="BQ16" s="103">
        <f t="shared" ref="BQ16:BQ21" si="12">IFERROR(BP16/Y16,"")</f>
        <v>0</v>
      </c>
      <c r="BR16" s="109">
        <f t="shared" si="9"/>
        <v>0</v>
      </c>
      <c r="BS16" s="110"/>
      <c r="BT16" s="103">
        <f t="shared" ref="BT16:BT21" si="13">IFERROR(BS16/AJ16,"")</f>
        <v>0</v>
      </c>
      <c r="BU16" s="109"/>
      <c r="BV16" s="111">
        <f t="shared" ref="BV16:BV21" si="14">IFERROR(BU16/Y16,"")</f>
        <v>0</v>
      </c>
      <c r="BW16" s="103">
        <f t="shared" ref="BW16:BW21" si="15">IFERROR(BV16/AU16,"")</f>
        <v>0</v>
      </c>
      <c r="BX16" s="112"/>
      <c r="BY16" s="113">
        <f t="shared" ref="BY16:BY19" si="16">SUM(BM16,BP16,BS16,BV16)</f>
        <v>0</v>
      </c>
      <c r="BZ16" s="114">
        <f t="shared" ref="BZ16:BZ21" si="17">IFERROR(BY16/BF16,"")</f>
        <v>0</v>
      </c>
    </row>
    <row r="17" spans="1:78" s="92" customFormat="1" ht="101.25" customHeight="1" x14ac:dyDescent="0.25">
      <c r="A17" s="99"/>
      <c r="B17" s="81"/>
      <c r="C17" s="141" t="s">
        <v>198</v>
      </c>
      <c r="D17" s="142" t="s">
        <v>198</v>
      </c>
      <c r="E17" s="206">
        <v>3</v>
      </c>
      <c r="F17" s="142" t="s">
        <v>276</v>
      </c>
      <c r="G17" s="84" t="s">
        <v>268</v>
      </c>
      <c r="H17" s="100" t="s">
        <v>269</v>
      </c>
      <c r="I17" s="84" t="s">
        <v>205</v>
      </c>
      <c r="J17" s="84" t="s">
        <v>214</v>
      </c>
      <c r="K17" s="84" t="s">
        <v>277</v>
      </c>
      <c r="L17" s="101">
        <v>44228</v>
      </c>
      <c r="M17" s="149">
        <v>44561</v>
      </c>
      <c r="N17" s="84">
        <f t="shared" ref="N17:N20" si="18">+O17+Q17+S17</f>
        <v>1</v>
      </c>
      <c r="O17" s="225">
        <v>0</v>
      </c>
      <c r="P17" s="84">
        <v>0</v>
      </c>
      <c r="Q17" s="225">
        <v>0</v>
      </c>
      <c r="R17" s="84">
        <v>0</v>
      </c>
      <c r="S17" s="225">
        <v>1</v>
      </c>
      <c r="T17" s="84">
        <v>1</v>
      </c>
      <c r="U17" s="84">
        <f t="shared" ref="U17:U20" si="19">SUM(P17,R17,T17)</f>
        <v>1</v>
      </c>
      <c r="V17" s="103">
        <f t="shared" si="0"/>
        <v>1</v>
      </c>
      <c r="W17" s="150" t="s">
        <v>338</v>
      </c>
      <c r="X17" s="104" t="s">
        <v>352</v>
      </c>
      <c r="Y17" s="84">
        <v>1</v>
      </c>
      <c r="Z17" s="84">
        <v>0</v>
      </c>
      <c r="AA17" s="84"/>
      <c r="AB17" s="84">
        <v>0</v>
      </c>
      <c r="AC17" s="84"/>
      <c r="AD17" s="84">
        <v>1</v>
      </c>
      <c r="AE17" s="84"/>
      <c r="AF17" s="84">
        <f t="shared" si="1"/>
        <v>0</v>
      </c>
      <c r="AG17" s="103">
        <f t="shared" si="2"/>
        <v>0</v>
      </c>
      <c r="AH17" s="150"/>
      <c r="AI17" s="104"/>
      <c r="AJ17" s="84">
        <v>1</v>
      </c>
      <c r="AK17" s="84">
        <v>0</v>
      </c>
      <c r="AL17" s="84"/>
      <c r="AM17" s="84">
        <v>0</v>
      </c>
      <c r="AN17" s="84"/>
      <c r="AO17" s="84">
        <v>1</v>
      </c>
      <c r="AP17" s="84"/>
      <c r="AQ17" s="84">
        <f t="shared" si="3"/>
        <v>0</v>
      </c>
      <c r="AR17" s="103">
        <f t="shared" si="4"/>
        <v>0</v>
      </c>
      <c r="AS17" s="150"/>
      <c r="AT17" s="104"/>
      <c r="AU17" s="84">
        <v>1</v>
      </c>
      <c r="AV17" s="84">
        <v>0</v>
      </c>
      <c r="AW17" s="84"/>
      <c r="AX17" s="84">
        <v>0</v>
      </c>
      <c r="AY17" s="84"/>
      <c r="AZ17" s="84">
        <v>1</v>
      </c>
      <c r="BA17" s="84"/>
      <c r="BB17" s="84">
        <f t="shared" si="5"/>
        <v>0</v>
      </c>
      <c r="BC17" s="103">
        <f t="shared" si="6"/>
        <v>0</v>
      </c>
      <c r="BD17" s="105"/>
      <c r="BE17" s="104"/>
      <c r="BF17" s="102">
        <f>+SUM(N17,Y17,AJ17,AU17)</f>
        <v>4</v>
      </c>
      <c r="BG17" s="84">
        <f t="shared" si="7"/>
        <v>1</v>
      </c>
      <c r="BH17" s="106">
        <f t="shared" si="10"/>
        <v>0.25</v>
      </c>
      <c r="BI17" s="151"/>
      <c r="BJ17" s="107"/>
      <c r="BM17" s="108"/>
      <c r="BN17" s="103">
        <f t="shared" si="11"/>
        <v>0</v>
      </c>
      <c r="BO17" s="104"/>
      <c r="BP17" s="115" t="str">
        <f t="shared" si="8"/>
        <v/>
      </c>
      <c r="BQ17" s="103" t="str">
        <f t="shared" si="12"/>
        <v/>
      </c>
      <c r="BR17" s="104" t="str">
        <f t="shared" si="9"/>
        <v/>
      </c>
      <c r="BS17" s="115"/>
      <c r="BT17" s="103">
        <f t="shared" si="13"/>
        <v>0</v>
      </c>
      <c r="BU17" s="104"/>
      <c r="BV17" s="116">
        <f t="shared" si="14"/>
        <v>0</v>
      </c>
      <c r="BW17" s="103">
        <f t="shared" si="15"/>
        <v>0</v>
      </c>
      <c r="BX17" s="117"/>
      <c r="BY17" s="113">
        <f t="shared" si="16"/>
        <v>0</v>
      </c>
      <c r="BZ17" s="114">
        <f t="shared" si="17"/>
        <v>0</v>
      </c>
    </row>
    <row r="18" spans="1:78" s="92" customFormat="1" ht="63.75" x14ac:dyDescent="0.25">
      <c r="A18" s="99"/>
      <c r="B18" s="81"/>
      <c r="C18" s="141" t="s">
        <v>198</v>
      </c>
      <c r="D18" s="142" t="s">
        <v>198</v>
      </c>
      <c r="E18" s="206">
        <v>4</v>
      </c>
      <c r="F18" s="142" t="s">
        <v>260</v>
      </c>
      <c r="G18" s="84" t="s">
        <v>271</v>
      </c>
      <c r="H18" s="100" t="s">
        <v>272</v>
      </c>
      <c r="I18" s="84" t="s">
        <v>205</v>
      </c>
      <c r="J18" s="84" t="s">
        <v>214</v>
      </c>
      <c r="K18" s="84" t="s">
        <v>278</v>
      </c>
      <c r="L18" s="101">
        <v>44317</v>
      </c>
      <c r="M18" s="149">
        <v>44500</v>
      </c>
      <c r="N18" s="84">
        <f t="shared" si="18"/>
        <v>0</v>
      </c>
      <c r="O18" s="225">
        <v>0</v>
      </c>
      <c r="P18" s="84">
        <v>0</v>
      </c>
      <c r="Q18" s="225">
        <v>0</v>
      </c>
      <c r="R18" s="84">
        <v>0</v>
      </c>
      <c r="S18" s="225">
        <v>0</v>
      </c>
      <c r="T18" s="84">
        <v>0</v>
      </c>
      <c r="U18" s="84">
        <f t="shared" si="19"/>
        <v>0</v>
      </c>
      <c r="V18" s="103" t="str">
        <f t="shared" si="0"/>
        <v/>
      </c>
      <c r="W18" s="150" t="s">
        <v>336</v>
      </c>
      <c r="X18" s="104"/>
      <c r="Y18" s="217">
        <v>0.3</v>
      </c>
      <c r="Z18" s="84">
        <v>0</v>
      </c>
      <c r="AA18" s="84"/>
      <c r="AB18" s="84">
        <v>0</v>
      </c>
      <c r="AC18" s="84"/>
      <c r="AD18" s="217">
        <v>0.3</v>
      </c>
      <c r="AE18" s="84"/>
      <c r="AF18" s="84">
        <f t="shared" si="1"/>
        <v>0</v>
      </c>
      <c r="AG18" s="103">
        <f t="shared" si="2"/>
        <v>0</v>
      </c>
      <c r="AH18" s="150"/>
      <c r="AI18" s="104"/>
      <c r="AJ18" s="217">
        <v>0.3</v>
      </c>
      <c r="AK18" s="217">
        <v>0.1</v>
      </c>
      <c r="AL18" s="217"/>
      <c r="AM18" s="217">
        <v>0.1</v>
      </c>
      <c r="AN18" s="217"/>
      <c r="AO18" s="217">
        <v>0.1</v>
      </c>
      <c r="AP18" s="84"/>
      <c r="AQ18" s="84">
        <f t="shared" si="3"/>
        <v>0</v>
      </c>
      <c r="AR18" s="103">
        <f>IFERROR(AQ18/AJ18,"")</f>
        <v>0</v>
      </c>
      <c r="AS18" s="150"/>
      <c r="AT18" s="104"/>
      <c r="AU18" s="217">
        <v>0.4</v>
      </c>
      <c r="AV18" s="217">
        <v>0.1</v>
      </c>
      <c r="AW18" s="217"/>
      <c r="AX18" s="217">
        <v>0.1</v>
      </c>
      <c r="AY18" s="217"/>
      <c r="AZ18" s="217">
        <v>0.15</v>
      </c>
      <c r="BA18" s="217"/>
      <c r="BB18" s="84">
        <f t="shared" si="5"/>
        <v>0</v>
      </c>
      <c r="BC18" s="103">
        <f t="shared" si="6"/>
        <v>0</v>
      </c>
      <c r="BD18" s="105"/>
      <c r="BE18" s="104"/>
      <c r="BF18" s="102">
        <f t="shared" ref="BF17:BF19" si="20">+SUM(N18,Y18,AJ18,AU18)</f>
        <v>1</v>
      </c>
      <c r="BG18" s="217">
        <f t="shared" si="7"/>
        <v>0</v>
      </c>
      <c r="BH18" s="106">
        <f>IFERROR(BG18/BF18,"")</f>
        <v>0</v>
      </c>
      <c r="BI18" s="151"/>
      <c r="BJ18" s="107"/>
      <c r="BM18" s="108"/>
      <c r="BN18" s="103" t="str">
        <f t="shared" si="11"/>
        <v/>
      </c>
      <c r="BO18" s="104"/>
      <c r="BP18" s="115" t="str">
        <f t="shared" si="8"/>
        <v/>
      </c>
      <c r="BQ18" s="103" t="str">
        <f t="shared" si="12"/>
        <v/>
      </c>
      <c r="BR18" s="104" t="str">
        <f t="shared" si="9"/>
        <v/>
      </c>
      <c r="BS18" s="115"/>
      <c r="BT18" s="103">
        <f t="shared" si="13"/>
        <v>0</v>
      </c>
      <c r="BU18" s="104"/>
      <c r="BV18" s="116">
        <f t="shared" si="14"/>
        <v>0</v>
      </c>
      <c r="BW18" s="103">
        <f t="shared" si="15"/>
        <v>0</v>
      </c>
      <c r="BX18" s="117"/>
      <c r="BY18" s="113">
        <f t="shared" si="16"/>
        <v>0</v>
      </c>
      <c r="BZ18" s="114">
        <f t="shared" si="17"/>
        <v>0</v>
      </c>
    </row>
    <row r="19" spans="1:78" s="92" customFormat="1" ht="119.25" customHeight="1" x14ac:dyDescent="0.25">
      <c r="A19" s="99"/>
      <c r="B19" s="81"/>
      <c r="C19" s="141" t="s">
        <v>198</v>
      </c>
      <c r="D19" s="142" t="s">
        <v>198</v>
      </c>
      <c r="E19" s="206">
        <v>5</v>
      </c>
      <c r="F19" s="142" t="s">
        <v>261</v>
      </c>
      <c r="G19" s="84" t="s">
        <v>273</v>
      </c>
      <c r="H19" s="100" t="s">
        <v>274</v>
      </c>
      <c r="I19" s="84" t="s">
        <v>205</v>
      </c>
      <c r="J19" s="84" t="s">
        <v>214</v>
      </c>
      <c r="K19" s="84" t="s">
        <v>267</v>
      </c>
      <c r="L19" s="101">
        <v>44228</v>
      </c>
      <c r="M19" s="149">
        <v>44561</v>
      </c>
      <c r="N19" s="84">
        <f t="shared" si="18"/>
        <v>1</v>
      </c>
      <c r="O19" s="225">
        <v>0</v>
      </c>
      <c r="P19" s="84">
        <v>0</v>
      </c>
      <c r="Q19" s="225">
        <v>0</v>
      </c>
      <c r="R19" s="84">
        <v>0</v>
      </c>
      <c r="S19" s="225">
        <v>1</v>
      </c>
      <c r="T19" s="84">
        <v>1</v>
      </c>
      <c r="U19" s="84">
        <f t="shared" si="19"/>
        <v>1</v>
      </c>
      <c r="V19" s="103">
        <f t="shared" si="0"/>
        <v>1</v>
      </c>
      <c r="W19" s="150" t="s">
        <v>337</v>
      </c>
      <c r="X19" s="104" t="s">
        <v>352</v>
      </c>
      <c r="Y19" s="84">
        <v>1</v>
      </c>
      <c r="Z19" s="84">
        <v>0</v>
      </c>
      <c r="AA19" s="84"/>
      <c r="AB19" s="84">
        <v>0</v>
      </c>
      <c r="AC19" s="84"/>
      <c r="AD19" s="84">
        <v>1</v>
      </c>
      <c r="AE19" s="84"/>
      <c r="AF19" s="84">
        <f t="shared" si="1"/>
        <v>0</v>
      </c>
      <c r="AG19" s="103">
        <f t="shared" si="2"/>
        <v>0</v>
      </c>
      <c r="AH19" s="150"/>
      <c r="AI19" s="104"/>
      <c r="AJ19" s="84">
        <v>1</v>
      </c>
      <c r="AK19" s="84">
        <v>0</v>
      </c>
      <c r="AL19" s="84"/>
      <c r="AM19" s="84">
        <v>0</v>
      </c>
      <c r="AN19" s="84"/>
      <c r="AO19" s="84">
        <v>1</v>
      </c>
      <c r="AP19" s="84"/>
      <c r="AQ19" s="84">
        <f>SUM(AL19,AN19,AP19)</f>
        <v>0</v>
      </c>
      <c r="AR19" s="103">
        <f>IFERROR(AQ19/AJ19,"")</f>
        <v>0</v>
      </c>
      <c r="AS19" s="150"/>
      <c r="AT19" s="104"/>
      <c r="AU19" s="84">
        <v>1</v>
      </c>
      <c r="AV19" s="84">
        <v>0</v>
      </c>
      <c r="AW19" s="84"/>
      <c r="AX19" s="84">
        <v>0</v>
      </c>
      <c r="AY19" s="84"/>
      <c r="AZ19" s="84">
        <v>1</v>
      </c>
      <c r="BA19" s="84"/>
      <c r="BB19" s="84">
        <f>SUM(AW19,AY19,BA19)</f>
        <v>0</v>
      </c>
      <c r="BC19" s="103">
        <f t="shared" si="6"/>
        <v>0</v>
      </c>
      <c r="BD19" s="105"/>
      <c r="BE19" s="104"/>
      <c r="BF19" s="102">
        <f t="shared" si="20"/>
        <v>4</v>
      </c>
      <c r="BG19" s="84">
        <f t="shared" si="7"/>
        <v>1</v>
      </c>
      <c r="BH19" s="106">
        <f>IFERROR(BG19/BF19,"")</f>
        <v>0.25</v>
      </c>
      <c r="BI19" s="151"/>
      <c r="BJ19" s="107"/>
      <c r="BM19" s="108"/>
      <c r="BN19" s="103">
        <f t="shared" si="11"/>
        <v>0</v>
      </c>
      <c r="BO19" s="109"/>
      <c r="BP19" s="110" t="str">
        <f t="shared" si="8"/>
        <v/>
      </c>
      <c r="BQ19" s="103" t="str">
        <f t="shared" si="12"/>
        <v/>
      </c>
      <c r="BR19" s="109" t="str">
        <f t="shared" si="9"/>
        <v/>
      </c>
      <c r="BS19" s="110"/>
      <c r="BT19" s="103">
        <f t="shared" si="13"/>
        <v>0</v>
      </c>
      <c r="BU19" s="109"/>
      <c r="BV19" s="111">
        <f t="shared" si="14"/>
        <v>0</v>
      </c>
      <c r="BW19" s="103">
        <f t="shared" si="15"/>
        <v>0</v>
      </c>
      <c r="BX19" s="112"/>
      <c r="BY19" s="113">
        <f t="shared" si="16"/>
        <v>0</v>
      </c>
      <c r="BZ19" s="114">
        <f t="shared" si="17"/>
        <v>0</v>
      </c>
    </row>
    <row r="20" spans="1:78" s="92" customFormat="1" ht="244.5" customHeight="1" x14ac:dyDescent="0.25">
      <c r="A20" s="99"/>
      <c r="B20" s="81"/>
      <c r="C20" s="141" t="s">
        <v>198</v>
      </c>
      <c r="D20" s="142" t="s">
        <v>198</v>
      </c>
      <c r="E20" s="206">
        <v>6</v>
      </c>
      <c r="F20" s="142" t="s">
        <v>358</v>
      </c>
      <c r="G20" s="84" t="s">
        <v>275</v>
      </c>
      <c r="H20" s="100" t="s">
        <v>359</v>
      </c>
      <c r="I20" s="84" t="s">
        <v>205</v>
      </c>
      <c r="J20" s="84" t="s">
        <v>214</v>
      </c>
      <c r="K20" s="84" t="s">
        <v>360</v>
      </c>
      <c r="L20" s="101">
        <v>44228</v>
      </c>
      <c r="M20" s="149">
        <v>44561</v>
      </c>
      <c r="N20" s="84">
        <f t="shared" si="18"/>
        <v>2</v>
      </c>
      <c r="O20" s="225">
        <v>0</v>
      </c>
      <c r="P20" s="84">
        <v>0</v>
      </c>
      <c r="Q20" s="225">
        <v>1</v>
      </c>
      <c r="R20" s="84">
        <v>1</v>
      </c>
      <c r="S20" s="225">
        <v>1</v>
      </c>
      <c r="T20" s="84">
        <v>1</v>
      </c>
      <c r="U20" s="84">
        <f t="shared" si="19"/>
        <v>2</v>
      </c>
      <c r="V20" s="103">
        <f t="shared" si="0"/>
        <v>1</v>
      </c>
      <c r="W20" s="150" t="s">
        <v>361</v>
      </c>
      <c r="X20" s="104" t="s">
        <v>352</v>
      </c>
      <c r="Y20" s="84">
        <v>5</v>
      </c>
      <c r="Z20" s="84">
        <v>1</v>
      </c>
      <c r="AA20" s="84"/>
      <c r="AB20" s="84">
        <v>2</v>
      </c>
      <c r="AC20" s="84"/>
      <c r="AD20" s="84">
        <v>2</v>
      </c>
      <c r="AE20" s="84"/>
      <c r="AF20" s="84">
        <f t="shared" si="1"/>
        <v>0</v>
      </c>
      <c r="AG20" s="103">
        <f t="shared" si="2"/>
        <v>0</v>
      </c>
      <c r="AH20" s="150"/>
      <c r="AI20" s="104"/>
      <c r="AJ20" s="84">
        <v>5</v>
      </c>
      <c r="AK20" s="84">
        <v>1</v>
      </c>
      <c r="AL20" s="84"/>
      <c r="AM20" s="84">
        <v>2</v>
      </c>
      <c r="AN20" s="84"/>
      <c r="AO20" s="84">
        <v>2</v>
      </c>
      <c r="AP20" s="84"/>
      <c r="AQ20" s="84">
        <f>SUM(AL20,AN20,AP20)</f>
        <v>0</v>
      </c>
      <c r="AR20" s="103"/>
      <c r="AS20" s="150"/>
      <c r="AT20" s="104"/>
      <c r="AU20" s="84">
        <v>3</v>
      </c>
      <c r="AV20" s="84">
        <v>1</v>
      </c>
      <c r="AW20" s="84"/>
      <c r="AX20" s="84">
        <v>1</v>
      </c>
      <c r="AY20" s="84"/>
      <c r="AZ20" s="84">
        <v>1</v>
      </c>
      <c r="BA20" s="84"/>
      <c r="BB20" s="84">
        <f>SUM(AW20,AY20,BA20)</f>
        <v>0</v>
      </c>
      <c r="BC20" s="103">
        <f t="shared" ref="BC20" si="21">IFERROR(BB20/AU20,"")</f>
        <v>0</v>
      </c>
      <c r="BD20" s="105"/>
      <c r="BE20" s="104"/>
      <c r="BF20" s="102">
        <f>+SUM(N20,Y20,AJ20,AU20)</f>
        <v>15</v>
      </c>
      <c r="BG20" s="84">
        <f t="shared" ref="BG20" si="22">+SUM(U20,AF20,AQ20,BB20)</f>
        <v>2</v>
      </c>
      <c r="BH20" s="106">
        <f>IFERROR(BG20/BF20,"")</f>
        <v>0.13333333333333333</v>
      </c>
      <c r="BI20" s="151"/>
      <c r="BJ20" s="107"/>
      <c r="BM20" s="108"/>
      <c r="BN20" s="103"/>
      <c r="BO20" s="109"/>
      <c r="BP20" s="110"/>
      <c r="BQ20" s="103"/>
      <c r="BR20" s="109"/>
      <c r="BS20" s="110"/>
      <c r="BT20" s="103">
        <f t="shared" si="13"/>
        <v>0</v>
      </c>
      <c r="BU20" s="109"/>
      <c r="BV20" s="111"/>
      <c r="BW20" s="103"/>
      <c r="BX20" s="112"/>
      <c r="BY20" s="113"/>
      <c r="BZ20" s="114"/>
    </row>
    <row r="21" spans="1:78" ht="25.5" customHeight="1" thickBot="1" x14ac:dyDescent="0.3">
      <c r="A21" s="37"/>
      <c r="B21" s="70"/>
      <c r="C21" s="152"/>
      <c r="D21" s="153"/>
      <c r="E21" s="153"/>
      <c r="F21" s="154" t="s">
        <v>167</v>
      </c>
      <c r="G21" s="155"/>
      <c r="H21" s="156"/>
      <c r="I21" s="155"/>
      <c r="J21" s="155"/>
      <c r="K21" s="155"/>
      <c r="L21" s="157"/>
      <c r="M21" s="158"/>
      <c r="N21" s="159"/>
      <c r="O21" s="226"/>
      <c r="P21" s="155"/>
      <c r="Q21" s="226"/>
      <c r="R21" s="155"/>
      <c r="S21" s="226"/>
      <c r="T21" s="155"/>
      <c r="U21" s="155"/>
      <c r="V21" s="160" t="str">
        <f t="shared" si="0"/>
        <v/>
      </c>
      <c r="W21" s="161"/>
      <c r="X21" s="162"/>
      <c r="Y21" s="159"/>
      <c r="Z21" s="155"/>
      <c r="AA21" s="155"/>
      <c r="AB21" s="155"/>
      <c r="AC21" s="155"/>
      <c r="AD21" s="155"/>
      <c r="AE21" s="155"/>
      <c r="AF21" s="155"/>
      <c r="AG21" s="160" t="str">
        <f t="shared" si="2"/>
        <v/>
      </c>
      <c r="AH21" s="161"/>
      <c r="AI21" s="162"/>
      <c r="AJ21" s="159"/>
      <c r="AK21" s="155"/>
      <c r="AL21" s="155"/>
      <c r="AM21" s="155"/>
      <c r="AN21" s="155"/>
      <c r="AO21" s="155"/>
      <c r="AP21" s="155"/>
      <c r="AQ21" s="155"/>
      <c r="AR21" s="160" t="str">
        <f t="shared" si="4"/>
        <v/>
      </c>
      <c r="AS21" s="163"/>
      <c r="AT21" s="162"/>
      <c r="AU21" s="159"/>
      <c r="AV21" s="155"/>
      <c r="AW21" s="155"/>
      <c r="AX21" s="155"/>
      <c r="AY21" s="155"/>
      <c r="AZ21" s="155"/>
      <c r="BA21" s="155"/>
      <c r="BB21" s="155"/>
      <c r="BC21" s="160" t="str">
        <f t="shared" si="6"/>
        <v/>
      </c>
      <c r="BD21" s="164"/>
      <c r="BE21" s="162"/>
      <c r="BF21" s="181"/>
      <c r="BG21" s="182"/>
      <c r="BH21" s="165" t="str">
        <f t="shared" si="10"/>
        <v/>
      </c>
      <c r="BI21" s="166"/>
      <c r="BJ21" s="44"/>
      <c r="BM21" s="62"/>
      <c r="BN21" s="38" t="str">
        <f t="shared" si="11"/>
        <v/>
      </c>
      <c r="BO21" s="39"/>
      <c r="BP21" s="40" t="str">
        <f t="shared" si="8"/>
        <v/>
      </c>
      <c r="BQ21" s="38" t="str">
        <f t="shared" si="12"/>
        <v/>
      </c>
      <c r="BR21" s="39" t="str">
        <f t="shared" si="9"/>
        <v/>
      </c>
      <c r="BS21" s="40"/>
      <c r="BT21" s="38" t="str">
        <f t="shared" si="13"/>
        <v/>
      </c>
      <c r="BU21" s="39"/>
      <c r="BV21" s="41" t="str">
        <f t="shared" si="14"/>
        <v/>
      </c>
      <c r="BW21" s="38" t="str">
        <f t="shared" si="15"/>
        <v/>
      </c>
      <c r="BX21" s="42"/>
      <c r="BY21" s="43"/>
      <c r="BZ21" s="63" t="str">
        <f t="shared" si="17"/>
        <v/>
      </c>
    </row>
    <row r="22" spans="1:78" ht="16.5" thickBot="1" x14ac:dyDescent="0.3">
      <c r="A22" s="14"/>
      <c r="B22" s="70"/>
      <c r="C22" s="121"/>
      <c r="D22" s="121"/>
      <c r="E22" s="121"/>
      <c r="F22" s="121"/>
      <c r="G22" s="121"/>
      <c r="H22" s="132"/>
      <c r="I22" s="121"/>
      <c r="J22" s="121"/>
      <c r="K22" s="121"/>
      <c r="L22" s="121"/>
      <c r="M22" s="121"/>
      <c r="N22" s="121"/>
      <c r="O22" s="135"/>
      <c r="P22" s="121"/>
      <c r="Q22" s="135"/>
      <c r="R22" s="121"/>
      <c r="S22" s="135"/>
      <c r="T22" s="121"/>
      <c r="U22" s="133"/>
      <c r="V22" s="133"/>
      <c r="W22" s="121"/>
      <c r="X22" s="121"/>
      <c r="Y22" s="121"/>
      <c r="Z22" s="134"/>
      <c r="AA22" s="134"/>
      <c r="AB22" s="134"/>
      <c r="AC22" s="134"/>
      <c r="AD22" s="134"/>
      <c r="AE22" s="134"/>
      <c r="AF22" s="133"/>
      <c r="AG22" s="133"/>
      <c r="AH22" s="135"/>
      <c r="AI22" s="121"/>
      <c r="AJ22" s="135"/>
      <c r="AK22" s="136"/>
      <c r="AL22" s="136"/>
      <c r="AM22" s="136"/>
      <c r="AN22" s="136"/>
      <c r="AO22" s="136"/>
      <c r="AP22" s="136"/>
      <c r="AQ22" s="133"/>
      <c r="AR22" s="133"/>
      <c r="AS22" s="135"/>
      <c r="AT22" s="121"/>
      <c r="AU22" s="135"/>
      <c r="AV22" s="136"/>
      <c r="AW22" s="136"/>
      <c r="AX22" s="136"/>
      <c r="AY22" s="136"/>
      <c r="AZ22" s="136"/>
      <c r="BA22" s="136"/>
      <c r="BB22" s="133"/>
      <c r="BC22" s="133"/>
      <c r="BD22" s="135"/>
      <c r="BE22" s="121"/>
      <c r="BF22" s="135"/>
      <c r="BG22" s="135"/>
      <c r="BH22" s="135"/>
      <c r="BI22" s="137"/>
      <c r="BJ22" s="15"/>
      <c r="BM22" s="46"/>
      <c r="BN22" s="46"/>
      <c r="BO22" s="46"/>
      <c r="BP22" s="46"/>
      <c r="BQ22" s="46"/>
      <c r="BR22" s="46"/>
      <c r="BS22" s="46"/>
      <c r="BT22" s="46"/>
      <c r="BU22" s="46"/>
      <c r="BV22" s="46"/>
      <c r="BW22" s="46"/>
      <c r="BX22" s="46"/>
      <c r="BY22" s="46"/>
      <c r="BZ22" s="46"/>
    </row>
    <row r="23" spans="1:78" s="173" customFormat="1" ht="27.75" customHeight="1" x14ac:dyDescent="0.2">
      <c r="A23" s="10"/>
      <c r="B23" s="172"/>
      <c r="C23" s="267" t="s">
        <v>230</v>
      </c>
      <c r="D23" s="268"/>
      <c r="E23" s="268"/>
      <c r="F23" s="268"/>
      <c r="G23" s="269" t="s">
        <v>116</v>
      </c>
      <c r="H23" s="270"/>
      <c r="I23" s="270"/>
      <c r="J23" s="270"/>
      <c r="K23" s="270"/>
      <c r="L23" s="270"/>
      <c r="M23" s="271"/>
      <c r="N23" s="279" t="s">
        <v>100</v>
      </c>
      <c r="O23" s="280"/>
      <c r="P23" s="280"/>
      <c r="Q23" s="280"/>
      <c r="R23" s="280"/>
      <c r="S23" s="280"/>
      <c r="T23" s="280"/>
      <c r="U23" s="280"/>
      <c r="V23" s="280"/>
      <c r="W23" s="280"/>
      <c r="X23" s="281"/>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2"/>
      <c r="BH23" s="12"/>
      <c r="BI23" s="13"/>
      <c r="BJ23" s="11"/>
      <c r="BM23" s="172"/>
      <c r="BN23" s="172"/>
      <c r="BO23" s="172"/>
      <c r="BP23" s="172"/>
      <c r="BQ23" s="172"/>
      <c r="BR23" s="172"/>
      <c r="BS23" s="172"/>
      <c r="BT23" s="172"/>
      <c r="BU23" s="172"/>
      <c r="BV23" s="172"/>
      <c r="BW23" s="172"/>
      <c r="BX23" s="172"/>
      <c r="BY23" s="172"/>
      <c r="BZ23" s="12"/>
    </row>
    <row r="24" spans="1:78" ht="36.75" customHeight="1" thickBot="1" x14ac:dyDescent="0.3">
      <c r="A24" s="24"/>
      <c r="B24" s="70"/>
      <c r="C24" s="272" t="s">
        <v>87</v>
      </c>
      <c r="D24" s="273"/>
      <c r="E24" s="273"/>
      <c r="F24" s="273"/>
      <c r="G24" s="274" t="str">
        <f>+VLOOKUP(G23,LISTAS!$H$3:$I$10,2,FALSE)</f>
        <v>Proyecto 7611 - Proteger y recuperar el patrimonio cultural de Bogotá y su significado histórico, urbano, arquitectónico, cultural y simbólico a diferentes escalas desde una perspectiva de integralidad</v>
      </c>
      <c r="H24" s="275"/>
      <c r="I24" s="275"/>
      <c r="J24" s="275"/>
      <c r="K24" s="275"/>
      <c r="L24" s="275"/>
      <c r="M24" s="276"/>
      <c r="N24" s="282" t="s">
        <v>93</v>
      </c>
      <c r="O24" s="283"/>
      <c r="P24" s="283"/>
      <c r="Q24" s="283"/>
      <c r="R24" s="283"/>
      <c r="S24" s="283" t="s">
        <v>94</v>
      </c>
      <c r="T24" s="283"/>
      <c r="U24" s="283"/>
      <c r="V24" s="283"/>
      <c r="W24" s="201" t="s">
        <v>95</v>
      </c>
      <c r="X24" s="179" t="s">
        <v>96</v>
      </c>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24"/>
      <c r="BI24" s="24"/>
      <c r="BM24" s="64">
        <f>SUM(BM28:BM31)</f>
        <v>0</v>
      </c>
      <c r="BN24" s="64"/>
      <c r="BO24" s="64"/>
      <c r="BP24" s="64">
        <f>SUM(BP28:BP31)</f>
        <v>0</v>
      </c>
      <c r="BQ24" s="64"/>
      <c r="BR24" s="64"/>
      <c r="BS24" s="64">
        <f>SUM(BS28:BS31)</f>
        <v>0</v>
      </c>
      <c r="BT24" s="64"/>
      <c r="BU24" s="64"/>
      <c r="BV24" s="64">
        <f>SUM(BV28:BV31)</f>
        <v>0</v>
      </c>
      <c r="BW24" s="64"/>
      <c r="BX24" s="64"/>
      <c r="BY24" s="64">
        <f>SUM(BY28:BY31)</f>
        <v>0</v>
      </c>
      <c r="BZ24" s="64"/>
    </row>
    <row r="25" spans="1:78" ht="24" customHeight="1" thickBot="1" x14ac:dyDescent="0.3">
      <c r="A25" s="24"/>
      <c r="B25" s="70" t="str">
        <f>+VLOOKUP($G$10,LISTAS!$B$47:$D$65,2,FALSE)</f>
        <v>OBJ_2</v>
      </c>
      <c r="C25" s="272" t="s">
        <v>168</v>
      </c>
      <c r="D25" s="273"/>
      <c r="E25" s="273"/>
      <c r="F25" s="273"/>
      <c r="G25" s="277" t="s">
        <v>162</v>
      </c>
      <c r="H25" s="277"/>
      <c r="I25" s="277"/>
      <c r="J25" s="277"/>
      <c r="K25" s="277"/>
      <c r="L25" s="277"/>
      <c r="M25" s="278"/>
      <c r="N25" s="284">
        <v>601284868</v>
      </c>
      <c r="O25" s="285"/>
      <c r="P25" s="285"/>
      <c r="Q25" s="285"/>
      <c r="R25" s="285"/>
      <c r="S25" s="288"/>
      <c r="T25" s="288"/>
      <c r="U25" s="288"/>
      <c r="V25" s="288"/>
      <c r="W25" s="288"/>
      <c r="X25" s="290"/>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40" t="s">
        <v>108</v>
      </c>
      <c r="BN25" s="241"/>
      <c r="BO25" s="241"/>
      <c r="BP25" s="241"/>
      <c r="BQ25" s="241"/>
      <c r="BR25" s="241"/>
      <c r="BS25" s="241"/>
      <c r="BT25" s="241"/>
      <c r="BU25" s="241"/>
      <c r="BV25" s="241"/>
      <c r="BW25" s="241"/>
      <c r="BX25" s="241"/>
      <c r="BY25" s="241"/>
      <c r="BZ25" s="242"/>
    </row>
    <row r="26" spans="1:78" ht="24" customHeight="1" thickBot="1" x14ac:dyDescent="0.3">
      <c r="A26" s="24"/>
      <c r="B26" s="70" t="str">
        <f>+VLOOKUP($G$11,LISTAS!$B$112:$D$132,2,FALSE)</f>
        <v>PROD_OBJ_2</v>
      </c>
      <c r="C26" s="255" t="s">
        <v>166</v>
      </c>
      <c r="D26" s="256"/>
      <c r="E26" s="256"/>
      <c r="F26" s="257"/>
      <c r="G26" s="258" t="s">
        <v>139</v>
      </c>
      <c r="H26" s="259"/>
      <c r="I26" s="259"/>
      <c r="J26" s="259"/>
      <c r="K26" s="259"/>
      <c r="L26" s="259"/>
      <c r="M26" s="260"/>
      <c r="N26" s="286"/>
      <c r="O26" s="287"/>
      <c r="P26" s="287"/>
      <c r="Q26" s="287"/>
      <c r="R26" s="287"/>
      <c r="S26" s="289"/>
      <c r="T26" s="289"/>
      <c r="U26" s="289"/>
      <c r="V26" s="289"/>
      <c r="W26" s="289"/>
      <c r="X26" s="291"/>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7"/>
      <c r="BN26" s="78"/>
      <c r="BO26" s="78"/>
      <c r="BP26" s="78"/>
      <c r="BQ26" s="78"/>
      <c r="BR26" s="78"/>
      <c r="BS26" s="78"/>
      <c r="BT26" s="78"/>
      <c r="BU26" s="78"/>
      <c r="BV26" s="78"/>
      <c r="BW26" s="78"/>
      <c r="BX26" s="78"/>
      <c r="BY26" s="78"/>
      <c r="BZ26" s="79"/>
    </row>
    <row r="27" spans="1:78" ht="23.25" customHeight="1" x14ac:dyDescent="0.25">
      <c r="A27" s="27"/>
      <c r="B27" s="70"/>
      <c r="C27" s="235" t="s">
        <v>173</v>
      </c>
      <c r="D27" s="237" t="s">
        <v>173</v>
      </c>
      <c r="E27" s="237" t="s">
        <v>32</v>
      </c>
      <c r="F27" s="237" t="s">
        <v>10</v>
      </c>
      <c r="G27" s="237" t="s">
        <v>106</v>
      </c>
      <c r="H27" s="237" t="s">
        <v>86</v>
      </c>
      <c r="I27" s="237" t="s">
        <v>89</v>
      </c>
      <c r="J27" s="237" t="s">
        <v>88</v>
      </c>
      <c r="K27" s="237" t="s">
        <v>174</v>
      </c>
      <c r="L27" s="233" t="s">
        <v>33</v>
      </c>
      <c r="M27" s="234"/>
      <c r="N27" s="202"/>
      <c r="O27" s="261" t="s">
        <v>14</v>
      </c>
      <c r="P27" s="262"/>
      <c r="Q27" s="261" t="s">
        <v>15</v>
      </c>
      <c r="R27" s="262"/>
      <c r="S27" s="263" t="s">
        <v>16</v>
      </c>
      <c r="T27" s="263"/>
      <c r="U27" s="203"/>
      <c r="V27" s="203"/>
      <c r="W27" s="167" t="s">
        <v>34</v>
      </c>
      <c r="X27" s="204"/>
      <c r="Y27" s="138"/>
      <c r="Z27" s="239" t="s">
        <v>22</v>
      </c>
      <c r="AA27" s="239"/>
      <c r="AB27" s="239" t="s">
        <v>23</v>
      </c>
      <c r="AC27" s="239"/>
      <c r="AD27" s="239" t="s">
        <v>24</v>
      </c>
      <c r="AE27" s="239"/>
      <c r="AF27" s="139"/>
      <c r="AG27" s="139"/>
      <c r="AH27" s="139" t="s">
        <v>35</v>
      </c>
      <c r="AI27" s="140"/>
      <c r="AJ27" s="138"/>
      <c r="AK27" s="253" t="s">
        <v>25</v>
      </c>
      <c r="AL27" s="254"/>
      <c r="AM27" s="253" t="s">
        <v>26</v>
      </c>
      <c r="AN27" s="254"/>
      <c r="AO27" s="253" t="s">
        <v>27</v>
      </c>
      <c r="AP27" s="249"/>
      <c r="AQ27" s="139"/>
      <c r="AR27" s="139"/>
      <c r="AS27" s="139" t="s">
        <v>36</v>
      </c>
      <c r="AT27" s="140"/>
      <c r="AU27" s="139"/>
      <c r="AV27" s="264" t="s">
        <v>28</v>
      </c>
      <c r="AW27" s="265"/>
      <c r="AX27" s="264" t="s">
        <v>29</v>
      </c>
      <c r="AY27" s="265"/>
      <c r="AZ27" s="264" t="s">
        <v>30</v>
      </c>
      <c r="BA27" s="266"/>
      <c r="BB27" s="139"/>
      <c r="BC27" s="139"/>
      <c r="BD27" s="139" t="s">
        <v>37</v>
      </c>
      <c r="BE27" s="140"/>
      <c r="BF27" s="138"/>
      <c r="BG27" s="139"/>
      <c r="BH27" s="139" t="s">
        <v>38</v>
      </c>
      <c r="BI27" s="251" t="s">
        <v>107</v>
      </c>
      <c r="BJ27" s="28"/>
      <c r="BM27" s="243" t="s">
        <v>34</v>
      </c>
      <c r="BN27" s="244"/>
      <c r="BO27" s="245"/>
      <c r="BP27" s="246" t="s">
        <v>35</v>
      </c>
      <c r="BQ27" s="244"/>
      <c r="BR27" s="245"/>
      <c r="BS27" s="246" t="s">
        <v>36</v>
      </c>
      <c r="BT27" s="244"/>
      <c r="BU27" s="245"/>
      <c r="BV27" s="246" t="s">
        <v>37</v>
      </c>
      <c r="BW27" s="244"/>
      <c r="BX27" s="245"/>
      <c r="BY27" s="246" t="s">
        <v>38</v>
      </c>
      <c r="BZ27" s="247"/>
    </row>
    <row r="28" spans="1:78" ht="25.5" x14ac:dyDescent="0.25">
      <c r="A28" s="27"/>
      <c r="B28" s="70"/>
      <c r="C28" s="236"/>
      <c r="D28" s="238"/>
      <c r="E28" s="238"/>
      <c r="F28" s="238"/>
      <c r="G28" s="238"/>
      <c r="H28" s="238"/>
      <c r="I28" s="238"/>
      <c r="J28" s="238"/>
      <c r="K28" s="238"/>
      <c r="L28" s="29" t="s">
        <v>11</v>
      </c>
      <c r="M28" s="30" t="s">
        <v>12</v>
      </c>
      <c r="N28" s="31" t="s">
        <v>13</v>
      </c>
      <c r="O28" s="32" t="s">
        <v>171</v>
      </c>
      <c r="P28" s="32" t="s">
        <v>172</v>
      </c>
      <c r="Q28" s="32" t="s">
        <v>171</v>
      </c>
      <c r="R28" s="32" t="s">
        <v>172</v>
      </c>
      <c r="S28" s="222" t="s">
        <v>171</v>
      </c>
      <c r="T28" s="171" t="s">
        <v>172</v>
      </c>
      <c r="U28" s="32" t="s">
        <v>17</v>
      </c>
      <c r="V28" s="59" t="s">
        <v>199</v>
      </c>
      <c r="W28" s="32" t="s">
        <v>18</v>
      </c>
      <c r="X28" s="33" t="s">
        <v>85</v>
      </c>
      <c r="Y28" s="31" t="s">
        <v>13</v>
      </c>
      <c r="Z28" s="171" t="s">
        <v>171</v>
      </c>
      <c r="AA28" s="171" t="s">
        <v>172</v>
      </c>
      <c r="AB28" s="171" t="s">
        <v>171</v>
      </c>
      <c r="AC28" s="171" t="s">
        <v>172</v>
      </c>
      <c r="AD28" s="171" t="s">
        <v>171</v>
      </c>
      <c r="AE28" s="171" t="s">
        <v>172</v>
      </c>
      <c r="AF28" s="32" t="s">
        <v>17</v>
      </c>
      <c r="AG28" s="59" t="s">
        <v>199</v>
      </c>
      <c r="AH28" s="32" t="s">
        <v>18</v>
      </c>
      <c r="AI28" s="33" t="s">
        <v>85</v>
      </c>
      <c r="AJ28" s="31" t="s">
        <v>13</v>
      </c>
      <c r="AK28" s="171" t="s">
        <v>171</v>
      </c>
      <c r="AL28" s="171" t="s">
        <v>172</v>
      </c>
      <c r="AM28" s="171" t="s">
        <v>171</v>
      </c>
      <c r="AN28" s="171" t="s">
        <v>172</v>
      </c>
      <c r="AO28" s="171" t="s">
        <v>171</v>
      </c>
      <c r="AP28" s="171" t="s">
        <v>172</v>
      </c>
      <c r="AQ28" s="32" t="s">
        <v>17</v>
      </c>
      <c r="AR28" s="59" t="s">
        <v>199</v>
      </c>
      <c r="AS28" s="33" t="s">
        <v>85</v>
      </c>
      <c r="AT28" s="33" t="s">
        <v>85</v>
      </c>
      <c r="AU28" s="34" t="s">
        <v>13</v>
      </c>
      <c r="AV28" s="32" t="s">
        <v>171</v>
      </c>
      <c r="AW28" s="32" t="s">
        <v>172</v>
      </c>
      <c r="AX28" s="32" t="s">
        <v>171</v>
      </c>
      <c r="AY28" s="32" t="s">
        <v>172</v>
      </c>
      <c r="AZ28" s="32" t="s">
        <v>171</v>
      </c>
      <c r="BA28" s="32" t="s">
        <v>172</v>
      </c>
      <c r="BB28" s="32" t="s">
        <v>17</v>
      </c>
      <c r="BC28" s="59" t="s">
        <v>199</v>
      </c>
      <c r="BD28" s="32" t="s">
        <v>18</v>
      </c>
      <c r="BE28" s="33" t="s">
        <v>85</v>
      </c>
      <c r="BF28" s="31" t="s">
        <v>13</v>
      </c>
      <c r="BG28" s="35" t="s">
        <v>17</v>
      </c>
      <c r="BH28" s="59" t="s">
        <v>199</v>
      </c>
      <c r="BI28" s="252"/>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92" customFormat="1" ht="76.5" x14ac:dyDescent="0.25">
      <c r="A29" s="80"/>
      <c r="B29" s="81"/>
      <c r="C29" s="141" t="s">
        <v>198</v>
      </c>
      <c r="D29" s="142" t="s">
        <v>198</v>
      </c>
      <c r="E29" s="146">
        <v>1</v>
      </c>
      <c r="F29" s="143" t="s">
        <v>279</v>
      </c>
      <c r="G29" s="82" t="s">
        <v>280</v>
      </c>
      <c r="H29" s="83" t="s">
        <v>280</v>
      </c>
      <c r="I29" s="82" t="s">
        <v>205</v>
      </c>
      <c r="J29" s="82" t="s">
        <v>214</v>
      </c>
      <c r="K29" s="84" t="s">
        <v>281</v>
      </c>
      <c r="L29" s="85">
        <v>44228</v>
      </c>
      <c r="M29" s="144">
        <v>44561</v>
      </c>
      <c r="N29" s="212">
        <f>+O29+Q29+S29</f>
        <v>0.1</v>
      </c>
      <c r="O29" s="224">
        <v>0</v>
      </c>
      <c r="P29" s="82">
        <v>0</v>
      </c>
      <c r="Q29" s="224">
        <v>0</v>
      </c>
      <c r="R29" s="82">
        <v>0</v>
      </c>
      <c r="S29" s="227">
        <v>0.1</v>
      </c>
      <c r="T29" s="231">
        <v>0.35</v>
      </c>
      <c r="U29" s="231">
        <f>SUM(P29,R29,T29)</f>
        <v>0.35</v>
      </c>
      <c r="V29" s="87">
        <f>IFERROR(U29/N29,"")</f>
        <v>3.4999999999999996</v>
      </c>
      <c r="W29" s="145" t="s">
        <v>335</v>
      </c>
      <c r="X29" s="88" t="s">
        <v>352</v>
      </c>
      <c r="Y29" s="212">
        <v>0.3</v>
      </c>
      <c r="Z29" s="82">
        <v>0</v>
      </c>
      <c r="AA29" s="82"/>
      <c r="AB29" s="82">
        <v>0</v>
      </c>
      <c r="AC29" s="82"/>
      <c r="AD29" s="211">
        <v>0.3</v>
      </c>
      <c r="AE29" s="82"/>
      <c r="AF29" s="82">
        <f t="shared" ref="AF29" si="23">SUM(AA29,AC29,AE29)</f>
        <v>0</v>
      </c>
      <c r="AG29" s="87">
        <f t="shared" ref="AG29:AG30" si="24">IFERROR(AF29/Y29,"")</f>
        <v>0</v>
      </c>
      <c r="AH29" s="146"/>
      <c r="AI29" s="88"/>
      <c r="AJ29" s="212">
        <v>0.4</v>
      </c>
      <c r="AK29" s="82">
        <v>0</v>
      </c>
      <c r="AL29" s="82"/>
      <c r="AM29" s="82">
        <v>0</v>
      </c>
      <c r="AN29" s="82"/>
      <c r="AO29" s="211">
        <v>0.4</v>
      </c>
      <c r="AP29" s="82"/>
      <c r="AQ29" s="82">
        <f t="shared" ref="AQ29" si="25">SUM(AL29,AN29,AP29)</f>
        <v>0</v>
      </c>
      <c r="AR29" s="87">
        <f t="shared" ref="AR29" si="26">IFERROR(AQ29/AJ29,"")</f>
        <v>0</v>
      </c>
      <c r="AS29" s="147"/>
      <c r="AT29" s="88"/>
      <c r="AU29" s="212">
        <v>0.2</v>
      </c>
      <c r="AV29" s="82">
        <v>0</v>
      </c>
      <c r="AW29" s="82"/>
      <c r="AX29" s="82">
        <v>0</v>
      </c>
      <c r="AY29" s="82"/>
      <c r="AZ29" s="211">
        <v>0.2</v>
      </c>
      <c r="BA29" s="82"/>
      <c r="BB29" s="82">
        <f t="shared" ref="BB29" si="27">SUM(AW29,AY29,BA29)</f>
        <v>0</v>
      </c>
      <c r="BC29" s="87">
        <f t="shared" ref="BC29:BC30" si="28">IFERROR(BB29/AU29,"")</f>
        <v>0</v>
      </c>
      <c r="BD29" s="89"/>
      <c r="BE29" s="88"/>
      <c r="BF29" s="340">
        <f>+SUM(N29,Y29,AJ29,AU29)</f>
        <v>1</v>
      </c>
      <c r="BG29" s="211">
        <f t="shared" ref="BG29" si="29">+SUM(U29,AF29,AQ29,BB29)</f>
        <v>0.35</v>
      </c>
      <c r="BH29" s="90">
        <f>IFERROR(BG29/BF29,"")</f>
        <v>0.35</v>
      </c>
      <c r="BI29" s="148"/>
      <c r="BJ29" s="91"/>
      <c r="BM29" s="93"/>
      <c r="BN29" s="87">
        <f t="shared" ref="BN29:BN30" si="30">IFERROR(BM29/N29,"")</f>
        <v>0</v>
      </c>
      <c r="BO29" s="88"/>
      <c r="BP29" s="94" t="str">
        <f t="shared" ref="BP29:BP30" si="31">IFERROR(BO29/Q29,"")</f>
        <v/>
      </c>
      <c r="BQ29" s="87" t="str">
        <f t="shared" ref="BQ29:BQ30" si="32">IFERROR(BP29/Y29,"")</f>
        <v/>
      </c>
      <c r="BR29" s="88" t="str">
        <f t="shared" ref="BR29:BR30" si="33">IFERROR(BQ29/U29,"")</f>
        <v/>
      </c>
      <c r="BS29" s="94"/>
      <c r="BT29" s="87">
        <f t="shared" ref="BT29:BT30" si="34">IFERROR(BS29/AJ29,"")</f>
        <v>0</v>
      </c>
      <c r="BU29" s="88"/>
      <c r="BV29" s="95">
        <f t="shared" ref="BV29:BV30" si="35">IFERROR(BU29/Y29,"")</f>
        <v>0</v>
      </c>
      <c r="BW29" s="87">
        <f t="shared" ref="BW29:BW30" si="36">IFERROR(BV29/AU29,"")</f>
        <v>0</v>
      </c>
      <c r="BX29" s="96" t="str">
        <f>IFERROR(BW29/AB29,"")</f>
        <v/>
      </c>
      <c r="BY29" s="97">
        <f t="shared" ref="BY29" si="37">SUM(BM29,BP29,BS29,BV29)</f>
        <v>0</v>
      </c>
      <c r="BZ29" s="98">
        <f>IFERROR(BY29/BF29,"")</f>
        <v>0</v>
      </c>
    </row>
    <row r="30" spans="1:78" ht="18.75" customHeight="1" thickBot="1" x14ac:dyDescent="0.3">
      <c r="A30" s="37"/>
      <c r="B30" s="70"/>
      <c r="C30" s="152"/>
      <c r="D30" s="153"/>
      <c r="E30" s="153"/>
      <c r="F30" s="154" t="s">
        <v>167</v>
      </c>
      <c r="G30" s="155"/>
      <c r="H30" s="156"/>
      <c r="I30" s="155"/>
      <c r="J30" s="155"/>
      <c r="K30" s="155"/>
      <c r="L30" s="157"/>
      <c r="M30" s="158"/>
      <c r="N30" s="159"/>
      <c r="O30" s="226"/>
      <c r="P30" s="155"/>
      <c r="Q30" s="226"/>
      <c r="R30" s="155"/>
      <c r="S30" s="226"/>
      <c r="T30" s="155"/>
      <c r="U30" s="155"/>
      <c r="V30" s="160" t="str">
        <f t="shared" ref="V30" si="38">IFERROR(U30/N30,"")</f>
        <v/>
      </c>
      <c r="W30" s="161"/>
      <c r="X30" s="162"/>
      <c r="Y30" s="159"/>
      <c r="Z30" s="155"/>
      <c r="AA30" s="155"/>
      <c r="AB30" s="155"/>
      <c r="AC30" s="155"/>
      <c r="AD30" s="155"/>
      <c r="AE30" s="155"/>
      <c r="AF30" s="155"/>
      <c r="AG30" s="160" t="str">
        <f t="shared" si="24"/>
        <v/>
      </c>
      <c r="AH30" s="161"/>
      <c r="AI30" s="162"/>
      <c r="AJ30" s="159"/>
      <c r="AK30" s="155"/>
      <c r="AL30" s="155"/>
      <c r="AM30" s="155"/>
      <c r="AN30" s="155"/>
      <c r="AO30" s="155"/>
      <c r="AP30" s="155"/>
      <c r="AQ30" s="155"/>
      <c r="AR30" s="160" t="str">
        <f t="shared" ref="AR30" si="39">IFERROR(AQ30/AJ30,"")</f>
        <v/>
      </c>
      <c r="AS30" s="163"/>
      <c r="AT30" s="162"/>
      <c r="AU30" s="159"/>
      <c r="AV30" s="155"/>
      <c r="AW30" s="155"/>
      <c r="AX30" s="155"/>
      <c r="AY30" s="155"/>
      <c r="AZ30" s="155"/>
      <c r="BA30" s="155"/>
      <c r="BB30" s="155"/>
      <c r="BC30" s="160" t="str">
        <f t="shared" si="28"/>
        <v/>
      </c>
      <c r="BD30" s="164"/>
      <c r="BE30" s="162"/>
      <c r="BF30" s="164"/>
      <c r="BG30" s="164"/>
      <c r="BH30" s="165" t="str">
        <f t="shared" ref="BH30" si="40">IFERROR(BG30/BF30,"")</f>
        <v/>
      </c>
      <c r="BI30" s="166"/>
      <c r="BJ30" s="44"/>
      <c r="BM30" s="62"/>
      <c r="BN30" s="38" t="str">
        <f t="shared" si="30"/>
        <v/>
      </c>
      <c r="BO30" s="39"/>
      <c r="BP30" s="40" t="str">
        <f t="shared" si="31"/>
        <v/>
      </c>
      <c r="BQ30" s="38" t="str">
        <f t="shared" si="32"/>
        <v/>
      </c>
      <c r="BR30" s="39" t="str">
        <f t="shared" si="33"/>
        <v/>
      </c>
      <c r="BS30" s="40"/>
      <c r="BT30" s="38" t="str">
        <f t="shared" si="34"/>
        <v/>
      </c>
      <c r="BU30" s="39"/>
      <c r="BV30" s="41" t="str">
        <f t="shared" si="35"/>
        <v/>
      </c>
      <c r="BW30" s="38" t="str">
        <f t="shared" si="36"/>
        <v/>
      </c>
      <c r="BX30" s="42"/>
      <c r="BY30" s="43"/>
      <c r="BZ30" s="63" t="str">
        <f t="shared" ref="BZ30" si="41">IFERROR(BY30/BF30,"")</f>
        <v/>
      </c>
    </row>
    <row r="31" spans="1:78" ht="16.5" thickBot="1" x14ac:dyDescent="0.3">
      <c r="A31" s="14"/>
      <c r="B31" s="70"/>
      <c r="C31" s="121"/>
      <c r="D31" s="121"/>
      <c r="E31" s="121"/>
      <c r="F31" s="121"/>
      <c r="G31" s="121"/>
      <c r="H31" s="132"/>
      <c r="I31" s="121"/>
      <c r="J31" s="121"/>
      <c r="K31" s="121"/>
      <c r="L31" s="121"/>
      <c r="M31" s="121"/>
      <c r="N31" s="121"/>
      <c r="O31" s="135"/>
      <c r="P31" s="121"/>
      <c r="Q31" s="135"/>
      <c r="R31" s="121"/>
      <c r="S31" s="135"/>
      <c r="T31" s="121"/>
      <c r="U31" s="133"/>
      <c r="V31" s="133"/>
      <c r="W31" s="121"/>
      <c r="X31" s="121"/>
      <c r="Y31" s="121"/>
      <c r="Z31" s="134"/>
      <c r="AA31" s="134"/>
      <c r="AB31" s="134"/>
      <c r="AC31" s="134"/>
      <c r="AD31" s="134"/>
      <c r="AE31" s="134"/>
      <c r="AF31" s="133"/>
      <c r="AG31" s="133"/>
      <c r="AH31" s="135"/>
      <c r="AI31" s="121"/>
      <c r="AJ31" s="135"/>
      <c r="AK31" s="136"/>
      <c r="AL31" s="136"/>
      <c r="AM31" s="136"/>
      <c r="AN31" s="136"/>
      <c r="AO31" s="136"/>
      <c r="AP31" s="136"/>
      <c r="AQ31" s="133"/>
      <c r="AR31" s="133"/>
      <c r="AS31" s="135"/>
      <c r="AT31" s="121"/>
      <c r="AU31" s="135"/>
      <c r="AV31" s="136"/>
      <c r="AW31" s="136"/>
      <c r="AX31" s="136"/>
      <c r="AY31" s="136"/>
      <c r="AZ31" s="136"/>
      <c r="BA31" s="136"/>
      <c r="BB31" s="133"/>
      <c r="BC31" s="133"/>
      <c r="BD31" s="135"/>
      <c r="BE31" s="121"/>
      <c r="BF31" s="135"/>
      <c r="BG31" s="135"/>
      <c r="BH31" s="135"/>
      <c r="BI31" s="137"/>
      <c r="BJ31" s="15"/>
      <c r="BM31" s="46"/>
      <c r="BN31" s="46"/>
      <c r="BO31" s="46"/>
      <c r="BP31" s="46"/>
      <c r="BQ31" s="46"/>
      <c r="BR31" s="46"/>
      <c r="BS31" s="46"/>
      <c r="BT31" s="46"/>
      <c r="BU31" s="46"/>
      <c r="BV31" s="46"/>
      <c r="BW31" s="46"/>
      <c r="BX31" s="46"/>
      <c r="BY31" s="46"/>
      <c r="BZ31" s="46"/>
    </row>
    <row r="32" spans="1:78" s="173" customFormat="1" ht="27" customHeight="1" x14ac:dyDescent="0.2">
      <c r="A32" s="10"/>
      <c r="B32" s="172"/>
      <c r="C32" s="267" t="s">
        <v>230</v>
      </c>
      <c r="D32" s="268"/>
      <c r="E32" s="268"/>
      <c r="F32" s="268"/>
      <c r="G32" s="322" t="s">
        <v>116</v>
      </c>
      <c r="H32" s="323"/>
      <c r="I32" s="323"/>
      <c r="J32" s="323"/>
      <c r="K32" s="323"/>
      <c r="L32" s="323"/>
      <c r="M32" s="324"/>
      <c r="N32" s="279" t="s">
        <v>100</v>
      </c>
      <c r="O32" s="280"/>
      <c r="P32" s="280"/>
      <c r="Q32" s="280"/>
      <c r="R32" s="280"/>
      <c r="S32" s="280"/>
      <c r="T32" s="280"/>
      <c r="U32" s="280"/>
      <c r="V32" s="280"/>
      <c r="W32" s="280"/>
      <c r="X32" s="281"/>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2"/>
      <c r="BH32" s="12"/>
      <c r="BI32" s="13"/>
      <c r="BJ32" s="11"/>
      <c r="BM32" s="172"/>
      <c r="BN32" s="172"/>
      <c r="BO32" s="172"/>
      <c r="BP32" s="172"/>
      <c r="BQ32" s="172"/>
      <c r="BR32" s="172"/>
      <c r="BS32" s="172"/>
      <c r="BT32" s="172"/>
      <c r="BU32" s="172"/>
      <c r="BV32" s="172"/>
      <c r="BW32" s="172"/>
      <c r="BX32" s="172"/>
      <c r="BY32" s="172"/>
      <c r="BZ32" s="12"/>
    </row>
    <row r="33" spans="1:78" ht="36.75" customHeight="1" thickBot="1" x14ac:dyDescent="0.3">
      <c r="A33" s="24"/>
      <c r="B33" s="70"/>
      <c r="C33" s="272" t="s">
        <v>87</v>
      </c>
      <c r="D33" s="273"/>
      <c r="E33" s="273"/>
      <c r="F33" s="273"/>
      <c r="G33" s="274" t="str">
        <f>+VLOOKUP(G32,LISTAS!$H$3:$I$10,2,FALSE)</f>
        <v>Proyecto 7611 - Proteger y recuperar el patrimonio cultural de Bogotá y su significado histórico, urbano, arquitectónico, cultural y simbólico a diferentes escalas desde una perspectiva de integralidad</v>
      </c>
      <c r="H33" s="275"/>
      <c r="I33" s="275"/>
      <c r="J33" s="275"/>
      <c r="K33" s="275"/>
      <c r="L33" s="275"/>
      <c r="M33" s="276"/>
      <c r="N33" s="282" t="s">
        <v>93</v>
      </c>
      <c r="O33" s="283"/>
      <c r="P33" s="283"/>
      <c r="Q33" s="283"/>
      <c r="R33" s="283"/>
      <c r="S33" s="283" t="s">
        <v>94</v>
      </c>
      <c r="T33" s="283"/>
      <c r="U33" s="283"/>
      <c r="V33" s="283"/>
      <c r="W33" s="201" t="s">
        <v>95</v>
      </c>
      <c r="X33" s="179" t="s">
        <v>96</v>
      </c>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24"/>
      <c r="BI33" s="24"/>
      <c r="BM33" s="64">
        <f>SUM(BM37:BM55)</f>
        <v>0</v>
      </c>
      <c r="BN33" s="64"/>
      <c r="BO33" s="64"/>
      <c r="BP33" s="64">
        <f>SUM(BP37:BP55)</f>
        <v>0</v>
      </c>
      <c r="BQ33" s="64"/>
      <c r="BR33" s="64"/>
      <c r="BS33" s="64">
        <f>SUM(BS37:BS55)</f>
        <v>0</v>
      </c>
      <c r="BT33" s="64"/>
      <c r="BU33" s="64"/>
      <c r="BV33" s="64">
        <f>SUM(BV37:BV55)</f>
        <v>0</v>
      </c>
      <c r="BW33" s="64"/>
      <c r="BX33" s="64"/>
      <c r="BY33" s="64">
        <f>SUM(BY37:BY55)</f>
        <v>0</v>
      </c>
      <c r="BZ33" s="64"/>
    </row>
    <row r="34" spans="1:78" ht="28.5" customHeight="1" thickBot="1" x14ac:dyDescent="0.3">
      <c r="A34" s="24"/>
      <c r="B34" s="70" t="str">
        <f>+VLOOKUP($G$10,LISTAS!$B$47:$D$65,2,FALSE)</f>
        <v>OBJ_2</v>
      </c>
      <c r="C34" s="272" t="s">
        <v>168</v>
      </c>
      <c r="D34" s="273"/>
      <c r="E34" s="273"/>
      <c r="F34" s="273"/>
      <c r="G34" s="277" t="s">
        <v>128</v>
      </c>
      <c r="H34" s="277"/>
      <c r="I34" s="277"/>
      <c r="J34" s="277"/>
      <c r="K34" s="277"/>
      <c r="L34" s="277"/>
      <c r="M34" s="278"/>
      <c r="N34" s="284">
        <v>1669767100</v>
      </c>
      <c r="O34" s="285"/>
      <c r="P34" s="285"/>
      <c r="Q34" s="285"/>
      <c r="R34" s="285"/>
      <c r="S34" s="288"/>
      <c r="T34" s="288"/>
      <c r="U34" s="288"/>
      <c r="V34" s="288"/>
      <c r="W34" s="288"/>
      <c r="X34" s="290"/>
      <c r="Y34" s="26"/>
      <c r="Z34" s="26"/>
      <c r="AA34" s="26"/>
      <c r="AB34" s="26"/>
      <c r="AC34" s="26"/>
      <c r="AD34" s="26"/>
      <c r="AE34" s="26"/>
      <c r="AF34" s="14"/>
      <c r="AG34" s="26"/>
      <c r="AH34" s="26"/>
      <c r="AI34" s="26"/>
      <c r="AJ34" s="26"/>
      <c r="AK34" s="26"/>
      <c r="AL34" s="26"/>
      <c r="AM34" s="26"/>
      <c r="AN34" s="26"/>
      <c r="AO34" s="26"/>
      <c r="AP34" s="26"/>
      <c r="AQ34" s="14"/>
      <c r="AR34" s="26"/>
      <c r="AS34" s="26"/>
      <c r="AT34" s="26"/>
      <c r="AU34" s="26"/>
      <c r="AV34" s="26"/>
      <c r="AW34" s="26"/>
      <c r="AX34" s="26"/>
      <c r="AY34" s="26"/>
      <c r="AZ34" s="26"/>
      <c r="BA34" s="26"/>
      <c r="BB34" s="14"/>
      <c r="BC34" s="26"/>
      <c r="BD34" s="26"/>
      <c r="BE34" s="26"/>
      <c r="BF34" s="26"/>
      <c r="BG34" s="26"/>
      <c r="BH34" s="26"/>
      <c r="BI34" s="26"/>
      <c r="BJ34" s="25"/>
      <c r="BM34" s="240" t="s">
        <v>108</v>
      </c>
      <c r="BN34" s="241"/>
      <c r="BO34" s="241"/>
      <c r="BP34" s="241"/>
      <c r="BQ34" s="241"/>
      <c r="BR34" s="241"/>
      <c r="BS34" s="241"/>
      <c r="BT34" s="241"/>
      <c r="BU34" s="241"/>
      <c r="BV34" s="241"/>
      <c r="BW34" s="241"/>
      <c r="BX34" s="241"/>
      <c r="BY34" s="241"/>
      <c r="BZ34" s="242"/>
    </row>
    <row r="35" spans="1:78" ht="24" customHeight="1" thickBot="1" x14ac:dyDescent="0.3">
      <c r="A35" s="24"/>
      <c r="B35" s="70" t="str">
        <f>+VLOOKUP($G$11,LISTAS!$B$112:$D$132,2,FALSE)</f>
        <v>PROD_OBJ_2</v>
      </c>
      <c r="C35" s="294" t="s">
        <v>166</v>
      </c>
      <c r="D35" s="295"/>
      <c r="E35" s="295"/>
      <c r="F35" s="296"/>
      <c r="G35" s="297" t="s">
        <v>140</v>
      </c>
      <c r="H35" s="298"/>
      <c r="I35" s="298"/>
      <c r="J35" s="298"/>
      <c r="K35" s="298"/>
      <c r="L35" s="298"/>
      <c r="M35" s="299"/>
      <c r="N35" s="286"/>
      <c r="O35" s="287"/>
      <c r="P35" s="287"/>
      <c r="Q35" s="287"/>
      <c r="R35" s="287"/>
      <c r="S35" s="289"/>
      <c r="T35" s="289"/>
      <c r="U35" s="289"/>
      <c r="V35" s="289"/>
      <c r="W35" s="289"/>
      <c r="X35" s="291"/>
      <c r="Y35" s="76"/>
      <c r="Z35" s="76"/>
      <c r="AA35" s="76"/>
      <c r="AB35" s="76"/>
      <c r="AC35" s="76"/>
      <c r="AD35" s="76"/>
      <c r="AE35" s="76"/>
      <c r="AF35" s="180"/>
      <c r="AG35" s="76"/>
      <c r="AH35" s="76"/>
      <c r="AI35" s="76"/>
      <c r="AJ35" s="76"/>
      <c r="AK35" s="76"/>
      <c r="AL35" s="76"/>
      <c r="AM35" s="76"/>
      <c r="AN35" s="76"/>
      <c r="AO35" s="76"/>
      <c r="AP35" s="76"/>
      <c r="AQ35" s="180"/>
      <c r="AR35" s="76"/>
      <c r="AS35" s="76"/>
      <c r="AT35" s="76"/>
      <c r="AU35" s="76"/>
      <c r="AV35" s="76"/>
      <c r="AW35" s="76"/>
      <c r="AX35" s="76"/>
      <c r="AY35" s="76"/>
      <c r="AZ35" s="76"/>
      <c r="BA35" s="76"/>
      <c r="BB35" s="180"/>
      <c r="BC35" s="76"/>
      <c r="BD35" s="76"/>
      <c r="BE35" s="76"/>
      <c r="BF35" s="76"/>
      <c r="BG35" s="76"/>
      <c r="BH35" s="76"/>
      <c r="BI35" s="76"/>
      <c r="BJ35" s="25"/>
      <c r="BM35" s="77"/>
      <c r="BN35" s="78"/>
      <c r="BO35" s="78"/>
      <c r="BP35" s="78"/>
      <c r="BQ35" s="78"/>
      <c r="BR35" s="78"/>
      <c r="BS35" s="78"/>
      <c r="BT35" s="78"/>
      <c r="BU35" s="78"/>
      <c r="BV35" s="78"/>
      <c r="BW35" s="78"/>
      <c r="BX35" s="78"/>
      <c r="BY35" s="78"/>
      <c r="BZ35" s="79"/>
    </row>
    <row r="36" spans="1:78" ht="30.75" customHeight="1" x14ac:dyDescent="0.25">
      <c r="A36" s="27"/>
      <c r="B36" s="70"/>
      <c r="C36" s="235" t="s">
        <v>173</v>
      </c>
      <c r="D36" s="237" t="s">
        <v>173</v>
      </c>
      <c r="E36" s="237" t="s">
        <v>32</v>
      </c>
      <c r="F36" s="237" t="s">
        <v>10</v>
      </c>
      <c r="G36" s="237" t="s">
        <v>106</v>
      </c>
      <c r="H36" s="237" t="s">
        <v>86</v>
      </c>
      <c r="I36" s="237" t="s">
        <v>89</v>
      </c>
      <c r="J36" s="237" t="s">
        <v>88</v>
      </c>
      <c r="K36" s="237" t="s">
        <v>174</v>
      </c>
      <c r="L36" s="233" t="s">
        <v>33</v>
      </c>
      <c r="M36" s="234"/>
      <c r="N36" s="138"/>
      <c r="O36" s="248" t="s">
        <v>14</v>
      </c>
      <c r="P36" s="249"/>
      <c r="Q36" s="248" t="s">
        <v>15</v>
      </c>
      <c r="R36" s="249"/>
      <c r="S36" s="239" t="s">
        <v>16</v>
      </c>
      <c r="T36" s="239"/>
      <c r="U36" s="139"/>
      <c r="V36" s="139"/>
      <c r="W36" s="174" t="s">
        <v>34</v>
      </c>
      <c r="X36" s="140"/>
      <c r="Y36" s="138"/>
      <c r="Z36" s="239" t="s">
        <v>22</v>
      </c>
      <c r="AA36" s="239"/>
      <c r="AB36" s="239" t="s">
        <v>23</v>
      </c>
      <c r="AC36" s="239"/>
      <c r="AD36" s="239" t="s">
        <v>24</v>
      </c>
      <c r="AE36" s="239"/>
      <c r="AF36" s="139"/>
      <c r="AG36" s="139"/>
      <c r="AH36" s="139" t="s">
        <v>35</v>
      </c>
      <c r="AI36" s="140"/>
      <c r="AJ36" s="138"/>
      <c r="AK36" s="239" t="s">
        <v>25</v>
      </c>
      <c r="AL36" s="239"/>
      <c r="AM36" s="239" t="s">
        <v>26</v>
      </c>
      <c r="AN36" s="239"/>
      <c r="AO36" s="239" t="s">
        <v>27</v>
      </c>
      <c r="AP36" s="239"/>
      <c r="AQ36" s="139"/>
      <c r="AR36" s="139"/>
      <c r="AS36" s="139" t="s">
        <v>36</v>
      </c>
      <c r="AT36" s="140"/>
      <c r="AU36" s="139"/>
      <c r="AV36" s="248" t="s">
        <v>28</v>
      </c>
      <c r="AW36" s="249"/>
      <c r="AX36" s="248" t="s">
        <v>29</v>
      </c>
      <c r="AY36" s="249"/>
      <c r="AZ36" s="248" t="s">
        <v>30</v>
      </c>
      <c r="BA36" s="250"/>
      <c r="BB36" s="139"/>
      <c r="BC36" s="139"/>
      <c r="BD36" s="139" t="s">
        <v>37</v>
      </c>
      <c r="BE36" s="140"/>
      <c r="BF36" s="138" t="s">
        <v>38</v>
      </c>
      <c r="BG36" s="139"/>
      <c r="BH36" s="140"/>
      <c r="BI36" s="251" t="s">
        <v>107</v>
      </c>
      <c r="BJ36" s="28"/>
      <c r="BM36" s="243" t="s">
        <v>34</v>
      </c>
      <c r="BN36" s="244"/>
      <c r="BO36" s="245"/>
      <c r="BP36" s="246" t="s">
        <v>35</v>
      </c>
      <c r="BQ36" s="244"/>
      <c r="BR36" s="245"/>
      <c r="BS36" s="246" t="s">
        <v>36</v>
      </c>
      <c r="BT36" s="244"/>
      <c r="BU36" s="245"/>
      <c r="BV36" s="246" t="s">
        <v>37</v>
      </c>
      <c r="BW36" s="244"/>
      <c r="BX36" s="245"/>
      <c r="BY36" s="246" t="s">
        <v>38</v>
      </c>
      <c r="BZ36" s="247"/>
    </row>
    <row r="37" spans="1:78" ht="25.5" x14ac:dyDescent="0.25">
      <c r="A37" s="27"/>
      <c r="B37" s="70"/>
      <c r="C37" s="236"/>
      <c r="D37" s="238"/>
      <c r="E37" s="238"/>
      <c r="F37" s="238"/>
      <c r="G37" s="238"/>
      <c r="H37" s="238"/>
      <c r="I37" s="238"/>
      <c r="J37" s="238"/>
      <c r="K37" s="238"/>
      <c r="L37" s="29" t="s">
        <v>11</v>
      </c>
      <c r="M37" s="30" t="s">
        <v>12</v>
      </c>
      <c r="N37" s="31" t="s">
        <v>13</v>
      </c>
      <c r="O37" s="32" t="s">
        <v>171</v>
      </c>
      <c r="P37" s="32" t="s">
        <v>172</v>
      </c>
      <c r="Q37" s="32" t="s">
        <v>171</v>
      </c>
      <c r="R37" s="32" t="s">
        <v>172</v>
      </c>
      <c r="S37" s="222" t="s">
        <v>171</v>
      </c>
      <c r="T37" s="177" t="s">
        <v>172</v>
      </c>
      <c r="U37" s="32" t="s">
        <v>17</v>
      </c>
      <c r="V37" s="59" t="s">
        <v>199</v>
      </c>
      <c r="W37" s="32" t="s">
        <v>18</v>
      </c>
      <c r="X37" s="33" t="s">
        <v>85</v>
      </c>
      <c r="Y37" s="31" t="s">
        <v>13</v>
      </c>
      <c r="Z37" s="177" t="s">
        <v>171</v>
      </c>
      <c r="AA37" s="177" t="s">
        <v>172</v>
      </c>
      <c r="AB37" s="177" t="s">
        <v>171</v>
      </c>
      <c r="AC37" s="177" t="s">
        <v>172</v>
      </c>
      <c r="AD37" s="177" t="s">
        <v>171</v>
      </c>
      <c r="AE37" s="177" t="s">
        <v>172</v>
      </c>
      <c r="AF37" s="32" t="s">
        <v>17</v>
      </c>
      <c r="AG37" s="59" t="s">
        <v>199</v>
      </c>
      <c r="AH37" s="32" t="s">
        <v>18</v>
      </c>
      <c r="AI37" s="33" t="s">
        <v>85</v>
      </c>
      <c r="AJ37" s="31" t="s">
        <v>13</v>
      </c>
      <c r="AK37" s="177" t="s">
        <v>171</v>
      </c>
      <c r="AL37" s="177" t="s">
        <v>172</v>
      </c>
      <c r="AM37" s="177" t="s">
        <v>171</v>
      </c>
      <c r="AN37" s="177" t="s">
        <v>172</v>
      </c>
      <c r="AO37" s="177" t="s">
        <v>171</v>
      </c>
      <c r="AP37" s="177" t="s">
        <v>172</v>
      </c>
      <c r="AQ37" s="32" t="s">
        <v>17</v>
      </c>
      <c r="AR37" s="59" t="s">
        <v>199</v>
      </c>
      <c r="AS37" s="33" t="s">
        <v>85</v>
      </c>
      <c r="AT37" s="33" t="s">
        <v>85</v>
      </c>
      <c r="AU37" s="34" t="s">
        <v>13</v>
      </c>
      <c r="AV37" s="32" t="s">
        <v>171</v>
      </c>
      <c r="AW37" s="32" t="s">
        <v>172</v>
      </c>
      <c r="AX37" s="32" t="s">
        <v>171</v>
      </c>
      <c r="AY37" s="32" t="s">
        <v>172</v>
      </c>
      <c r="AZ37" s="32" t="s">
        <v>171</v>
      </c>
      <c r="BA37" s="32" t="s">
        <v>172</v>
      </c>
      <c r="BB37" s="32" t="s">
        <v>17</v>
      </c>
      <c r="BC37" s="59" t="s">
        <v>199</v>
      </c>
      <c r="BD37" s="32" t="s">
        <v>18</v>
      </c>
      <c r="BE37" s="33" t="s">
        <v>85</v>
      </c>
      <c r="BF37" s="31" t="s">
        <v>13</v>
      </c>
      <c r="BG37" s="35" t="s">
        <v>17</v>
      </c>
      <c r="BH37" s="59" t="s">
        <v>199</v>
      </c>
      <c r="BI37" s="252"/>
      <c r="BJ37" s="28"/>
      <c r="BM37" s="60" t="s">
        <v>19</v>
      </c>
      <c r="BN37" s="32" t="s">
        <v>20</v>
      </c>
      <c r="BO37" s="33" t="s">
        <v>21</v>
      </c>
      <c r="BP37" s="32" t="s">
        <v>19</v>
      </c>
      <c r="BQ37" s="32" t="s">
        <v>20</v>
      </c>
      <c r="BR37" s="33" t="s">
        <v>21</v>
      </c>
      <c r="BS37" s="32" t="s">
        <v>19</v>
      </c>
      <c r="BT37" s="32" t="s">
        <v>20</v>
      </c>
      <c r="BU37" s="33" t="s">
        <v>21</v>
      </c>
      <c r="BV37" s="32" t="s">
        <v>19</v>
      </c>
      <c r="BW37" s="32" t="s">
        <v>20</v>
      </c>
      <c r="BX37" s="30" t="s">
        <v>21</v>
      </c>
      <c r="BY37" s="36" t="s">
        <v>19</v>
      </c>
      <c r="BZ37" s="61" t="s">
        <v>31</v>
      </c>
    </row>
    <row r="38" spans="1:78" s="92" customFormat="1" ht="340.5" customHeight="1" x14ac:dyDescent="0.25">
      <c r="A38" s="80"/>
      <c r="B38" s="81"/>
      <c r="C38" s="141" t="s">
        <v>198</v>
      </c>
      <c r="D38" s="142" t="s">
        <v>198</v>
      </c>
      <c r="E38" s="146">
        <v>1</v>
      </c>
      <c r="F38" s="143" t="s">
        <v>282</v>
      </c>
      <c r="G38" s="82" t="s">
        <v>334</v>
      </c>
      <c r="H38" s="83" t="s">
        <v>333</v>
      </c>
      <c r="I38" s="82" t="s">
        <v>205</v>
      </c>
      <c r="J38" s="82" t="s">
        <v>214</v>
      </c>
      <c r="K38" s="84" t="s">
        <v>314</v>
      </c>
      <c r="L38" s="85">
        <v>44197</v>
      </c>
      <c r="M38" s="144">
        <v>44561</v>
      </c>
      <c r="N38" s="211">
        <v>1</v>
      </c>
      <c r="O38" s="227"/>
      <c r="P38" s="211"/>
      <c r="Q38" s="227">
        <v>1</v>
      </c>
      <c r="R38" s="232">
        <v>1</v>
      </c>
      <c r="S38" s="227">
        <v>1</v>
      </c>
      <c r="T38" s="232">
        <v>1</v>
      </c>
      <c r="U38" s="211">
        <f>SUM(P38,R38,T38)/2</f>
        <v>1</v>
      </c>
      <c r="V38" s="87">
        <f>IFERROR(U38/N38,"")</f>
        <v>1</v>
      </c>
      <c r="W38" s="145" t="s">
        <v>353</v>
      </c>
      <c r="X38" s="88" t="s">
        <v>351</v>
      </c>
      <c r="Y38" s="211">
        <v>1</v>
      </c>
      <c r="Z38" s="211">
        <v>1</v>
      </c>
      <c r="AA38" s="211"/>
      <c r="AB38" s="211">
        <v>1</v>
      </c>
      <c r="AC38" s="82"/>
      <c r="AD38" s="211">
        <v>1</v>
      </c>
      <c r="AE38" s="82"/>
      <c r="AF38" s="211">
        <f t="shared" ref="AF38:AF53" si="42">SUM(AA38,AC38,AE38)</f>
        <v>0</v>
      </c>
      <c r="AG38" s="87">
        <f t="shared" ref="AG38" si="43">IFERROR(AF38/Y38,"")</f>
        <v>0</v>
      </c>
      <c r="AH38" s="146"/>
      <c r="AI38" s="88"/>
      <c r="AJ38" s="211">
        <v>1</v>
      </c>
      <c r="AK38" s="211">
        <v>1</v>
      </c>
      <c r="AL38" s="211"/>
      <c r="AM38" s="211">
        <v>1</v>
      </c>
      <c r="AN38" s="82"/>
      <c r="AO38" s="211">
        <v>1</v>
      </c>
      <c r="AP38" s="82"/>
      <c r="AQ38" s="211">
        <f t="shared" ref="AQ38:AQ53" si="44">SUM(AL38,AN38,AP38)</f>
        <v>0</v>
      </c>
      <c r="AR38" s="87">
        <f t="shared" ref="AR38" si="45">IFERROR(AQ38/AJ38,"")</f>
        <v>0</v>
      </c>
      <c r="AS38" s="147"/>
      <c r="AT38" s="88"/>
      <c r="AU38" s="211">
        <v>1</v>
      </c>
      <c r="AV38" s="211">
        <v>1</v>
      </c>
      <c r="AW38" s="211"/>
      <c r="AX38" s="211">
        <v>1</v>
      </c>
      <c r="AY38" s="82"/>
      <c r="AZ38" s="211">
        <v>1</v>
      </c>
      <c r="BA38" s="82"/>
      <c r="BB38" s="211">
        <f t="shared" ref="BB38:BB53" si="46">SUM(AW38,AY38,BA38)</f>
        <v>0</v>
      </c>
      <c r="BC38" s="87">
        <f t="shared" ref="BC38" si="47">IFERROR(BB38/AU38,"")</f>
        <v>0</v>
      </c>
      <c r="BD38" s="89"/>
      <c r="BE38" s="88"/>
      <c r="BF38" s="340">
        <f>+SUM(N38,Y38,AJ38,AU38)</f>
        <v>4</v>
      </c>
      <c r="BG38" s="211">
        <f>+SUM(U38,AF38,AQ38,BB38)</f>
        <v>1</v>
      </c>
      <c r="BH38" s="90">
        <f>IFERROR(BG38/BF38,"")/4</f>
        <v>6.25E-2</v>
      </c>
      <c r="BI38" s="148"/>
      <c r="BJ38" s="91"/>
      <c r="BM38" s="93"/>
      <c r="BN38" s="87">
        <f t="shared" ref="BN38:BN54" si="48">IFERROR(BM38/N38,"")</f>
        <v>0</v>
      </c>
      <c r="BO38" s="88"/>
      <c r="BP38" s="94">
        <f t="shared" ref="BP38:BP54" si="49">IFERROR(BO38/Q38,"")</f>
        <v>0</v>
      </c>
      <c r="BQ38" s="87">
        <f t="shared" ref="BQ38:BQ54" si="50">IFERROR(BP38/Y38,"")</f>
        <v>0</v>
      </c>
      <c r="BR38" s="88">
        <f t="shared" ref="BR38:BR54" si="51">IFERROR(BQ38/U38,"")</f>
        <v>0</v>
      </c>
      <c r="BS38" s="94"/>
      <c r="BT38" s="87">
        <f t="shared" ref="BT38:BT54" si="52">IFERROR(BS38/AJ38,"")</f>
        <v>0</v>
      </c>
      <c r="BU38" s="88"/>
      <c r="BV38" s="95">
        <f t="shared" ref="BV38:BV54" si="53">IFERROR(BU38/Y38,"")</f>
        <v>0</v>
      </c>
      <c r="BW38" s="87">
        <f t="shared" ref="BW38:BW54" si="54">IFERROR(BV38/AU38,"")</f>
        <v>0</v>
      </c>
      <c r="BX38" s="96">
        <f>IFERROR(BW38/AB38,"")</f>
        <v>0</v>
      </c>
      <c r="BY38" s="97">
        <f t="shared" ref="BY38:BY42" si="55">SUM(BM38,BP38,BS38,BV38)</f>
        <v>0</v>
      </c>
      <c r="BZ38" s="98">
        <f>IFERROR(BY38/BF38,"")</f>
        <v>0</v>
      </c>
    </row>
    <row r="39" spans="1:78" s="92" customFormat="1" ht="51" x14ac:dyDescent="0.25">
      <c r="A39" s="99"/>
      <c r="B39" s="81"/>
      <c r="C39" s="141" t="s">
        <v>198</v>
      </c>
      <c r="D39" s="142" t="s">
        <v>198</v>
      </c>
      <c r="E39" s="206">
        <v>2</v>
      </c>
      <c r="F39" s="142" t="s">
        <v>283</v>
      </c>
      <c r="G39" s="84" t="s">
        <v>284</v>
      </c>
      <c r="H39" s="100" t="s">
        <v>285</v>
      </c>
      <c r="I39" s="84" t="s">
        <v>205</v>
      </c>
      <c r="J39" s="84" t="s">
        <v>214</v>
      </c>
      <c r="K39" s="84" t="s">
        <v>315</v>
      </c>
      <c r="L39" s="101">
        <v>44197</v>
      </c>
      <c r="M39" s="149">
        <v>44561</v>
      </c>
      <c r="N39" s="217">
        <v>1</v>
      </c>
      <c r="O39" s="228"/>
      <c r="P39" s="217"/>
      <c r="Q39" s="228">
        <v>1</v>
      </c>
      <c r="R39" s="217">
        <v>1</v>
      </c>
      <c r="S39" s="228">
        <v>1</v>
      </c>
      <c r="T39" s="217">
        <v>1</v>
      </c>
      <c r="U39" s="217">
        <f>AVERAGE(P39,R39,T39)</f>
        <v>1</v>
      </c>
      <c r="V39" s="103">
        <f>IFERROR(U39/N39,"")</f>
        <v>1</v>
      </c>
      <c r="W39" s="150" t="s">
        <v>341</v>
      </c>
      <c r="X39" s="104" t="s">
        <v>351</v>
      </c>
      <c r="Y39" s="217">
        <v>1</v>
      </c>
      <c r="Z39" s="217">
        <v>1</v>
      </c>
      <c r="AA39" s="217"/>
      <c r="AB39" s="217">
        <v>1</v>
      </c>
      <c r="AC39" s="217"/>
      <c r="AD39" s="217">
        <v>1</v>
      </c>
      <c r="AE39" s="217"/>
      <c r="AF39" s="217">
        <f t="shared" si="42"/>
        <v>0</v>
      </c>
      <c r="AG39" s="103">
        <f t="shared" ref="AG39:AG53" si="56">IFERROR(AF39/Y39,"")</f>
        <v>0</v>
      </c>
      <c r="AH39" s="150"/>
      <c r="AI39" s="104"/>
      <c r="AJ39" s="217">
        <v>1</v>
      </c>
      <c r="AK39" s="217">
        <v>1</v>
      </c>
      <c r="AL39" s="217"/>
      <c r="AM39" s="217">
        <v>1</v>
      </c>
      <c r="AN39" s="217"/>
      <c r="AO39" s="217">
        <v>1</v>
      </c>
      <c r="AP39" s="217"/>
      <c r="AQ39" s="217">
        <f t="shared" si="44"/>
        <v>0</v>
      </c>
      <c r="AR39" s="103">
        <f t="shared" ref="AR39:AR53" si="57">IFERROR(AQ39/AJ39,"")</f>
        <v>0</v>
      </c>
      <c r="AS39" s="150"/>
      <c r="AT39" s="104"/>
      <c r="AU39" s="217">
        <v>1</v>
      </c>
      <c r="AV39" s="217">
        <v>1</v>
      </c>
      <c r="AW39" s="217"/>
      <c r="AX39" s="217">
        <v>1</v>
      </c>
      <c r="AY39" s="217"/>
      <c r="AZ39" s="217">
        <v>1</v>
      </c>
      <c r="BA39" s="217"/>
      <c r="BB39" s="217">
        <f t="shared" si="46"/>
        <v>0</v>
      </c>
      <c r="BC39" s="103">
        <f t="shared" ref="BC39:BC53" si="58">IFERROR(BB39/AU39,"")</f>
        <v>0</v>
      </c>
      <c r="BD39" s="105"/>
      <c r="BE39" s="104"/>
      <c r="BF39" s="341">
        <f>+SUM(N39,Y39,AJ39,AU39)</f>
        <v>4</v>
      </c>
      <c r="BG39" s="217">
        <f t="shared" ref="BG39" si="59">+SUM(U39,AF39,AQ39,BB39)</f>
        <v>1</v>
      </c>
      <c r="BH39" s="106">
        <f>IFERROR(BG39/BF39,"")/4</f>
        <v>6.25E-2</v>
      </c>
      <c r="BI39" s="151"/>
      <c r="BJ39" s="107"/>
      <c r="BM39" s="108"/>
      <c r="BN39" s="103">
        <f t="shared" si="48"/>
        <v>0</v>
      </c>
      <c r="BO39" s="109"/>
      <c r="BP39" s="110">
        <f t="shared" si="49"/>
        <v>0</v>
      </c>
      <c r="BQ39" s="103">
        <f t="shared" si="50"/>
        <v>0</v>
      </c>
      <c r="BR39" s="109">
        <f t="shared" si="51"/>
        <v>0</v>
      </c>
      <c r="BS39" s="110"/>
      <c r="BT39" s="103">
        <f t="shared" si="52"/>
        <v>0</v>
      </c>
      <c r="BU39" s="109"/>
      <c r="BV39" s="111">
        <f t="shared" si="53"/>
        <v>0</v>
      </c>
      <c r="BW39" s="103">
        <f t="shared" si="54"/>
        <v>0</v>
      </c>
      <c r="BX39" s="112"/>
      <c r="BY39" s="113">
        <f t="shared" si="55"/>
        <v>0</v>
      </c>
      <c r="BZ39" s="114">
        <f t="shared" ref="BZ39:BZ54" si="60">IFERROR(BY39/BF39,"")</f>
        <v>0</v>
      </c>
    </row>
    <row r="40" spans="1:78" s="92" customFormat="1" ht="51" x14ac:dyDescent="0.25">
      <c r="A40" s="99"/>
      <c r="B40" s="81"/>
      <c r="C40" s="141" t="s">
        <v>198</v>
      </c>
      <c r="D40" s="142" t="s">
        <v>198</v>
      </c>
      <c r="E40" s="206">
        <v>3</v>
      </c>
      <c r="F40" s="142" t="s">
        <v>286</v>
      </c>
      <c r="G40" s="84" t="s">
        <v>287</v>
      </c>
      <c r="H40" s="100" t="s">
        <v>285</v>
      </c>
      <c r="I40" s="84" t="s">
        <v>205</v>
      </c>
      <c r="J40" s="84" t="s">
        <v>214</v>
      </c>
      <c r="K40" s="84" t="s">
        <v>315</v>
      </c>
      <c r="L40" s="101">
        <v>44197</v>
      </c>
      <c r="M40" s="149">
        <v>44561</v>
      </c>
      <c r="N40" s="217">
        <v>1</v>
      </c>
      <c r="O40" s="228"/>
      <c r="P40" s="217"/>
      <c r="Q40" s="228">
        <v>1</v>
      </c>
      <c r="R40" s="217">
        <v>1</v>
      </c>
      <c r="S40" s="228">
        <v>1</v>
      </c>
      <c r="T40" s="217">
        <v>1</v>
      </c>
      <c r="U40" s="217">
        <f t="shared" ref="U40:U53" si="61">AVERAGE(P40,R40,T40)</f>
        <v>1</v>
      </c>
      <c r="V40" s="103">
        <f t="shared" ref="V40:V53" si="62">IFERROR(U40/N40,"")</f>
        <v>1</v>
      </c>
      <c r="W40" s="150" t="s">
        <v>342</v>
      </c>
      <c r="X40" s="104" t="s">
        <v>351</v>
      </c>
      <c r="Y40" s="217">
        <v>1</v>
      </c>
      <c r="Z40" s="217">
        <v>1</v>
      </c>
      <c r="AA40" s="217"/>
      <c r="AB40" s="217">
        <v>1</v>
      </c>
      <c r="AC40" s="217"/>
      <c r="AD40" s="217">
        <v>1</v>
      </c>
      <c r="AE40" s="217"/>
      <c r="AF40" s="217">
        <f t="shared" si="42"/>
        <v>0</v>
      </c>
      <c r="AG40" s="103">
        <f t="shared" si="56"/>
        <v>0</v>
      </c>
      <c r="AH40" s="150"/>
      <c r="AI40" s="104"/>
      <c r="AJ40" s="217">
        <v>1</v>
      </c>
      <c r="AK40" s="217">
        <v>1</v>
      </c>
      <c r="AL40" s="217"/>
      <c r="AM40" s="217">
        <v>1</v>
      </c>
      <c r="AN40" s="217"/>
      <c r="AO40" s="217">
        <v>1</v>
      </c>
      <c r="AP40" s="217"/>
      <c r="AQ40" s="217">
        <f t="shared" si="44"/>
        <v>0</v>
      </c>
      <c r="AR40" s="103">
        <f t="shared" si="57"/>
        <v>0</v>
      </c>
      <c r="AS40" s="150"/>
      <c r="AT40" s="104"/>
      <c r="AU40" s="217">
        <v>1</v>
      </c>
      <c r="AV40" s="217">
        <v>1</v>
      </c>
      <c r="AW40" s="217"/>
      <c r="AX40" s="217">
        <v>1</v>
      </c>
      <c r="AY40" s="217"/>
      <c r="AZ40" s="217">
        <v>1</v>
      </c>
      <c r="BA40" s="217"/>
      <c r="BB40" s="217">
        <f t="shared" si="46"/>
        <v>0</v>
      </c>
      <c r="BC40" s="103">
        <f t="shared" si="58"/>
        <v>0</v>
      </c>
      <c r="BD40" s="105"/>
      <c r="BE40" s="104"/>
      <c r="BF40" s="341">
        <f t="shared" ref="BF40:BF53" si="63">+SUM(N40,Y40,AJ40,AU40)</f>
        <v>4</v>
      </c>
      <c r="BG40" s="217">
        <f t="shared" ref="BG40:BG43" si="64">+SUM(U40,AF40,AQ40,BB40)</f>
        <v>1</v>
      </c>
      <c r="BH40" s="106">
        <f t="shared" ref="BH40:BH43" si="65">IFERROR(BG40/BF40,"")/4</f>
        <v>6.25E-2</v>
      </c>
      <c r="BI40" s="151"/>
      <c r="BJ40" s="107"/>
      <c r="BM40" s="108"/>
      <c r="BN40" s="103">
        <f t="shared" si="48"/>
        <v>0</v>
      </c>
      <c r="BO40" s="104"/>
      <c r="BP40" s="115">
        <f t="shared" si="49"/>
        <v>0</v>
      </c>
      <c r="BQ40" s="103">
        <f t="shared" si="50"/>
        <v>0</v>
      </c>
      <c r="BR40" s="104">
        <f t="shared" si="51"/>
        <v>0</v>
      </c>
      <c r="BS40" s="115"/>
      <c r="BT40" s="103">
        <f t="shared" si="52"/>
        <v>0</v>
      </c>
      <c r="BU40" s="104"/>
      <c r="BV40" s="116">
        <f t="shared" si="53"/>
        <v>0</v>
      </c>
      <c r="BW40" s="103">
        <f t="shared" si="54"/>
        <v>0</v>
      </c>
      <c r="BX40" s="117"/>
      <c r="BY40" s="113">
        <f t="shared" si="55"/>
        <v>0</v>
      </c>
      <c r="BZ40" s="114">
        <f t="shared" si="60"/>
        <v>0</v>
      </c>
    </row>
    <row r="41" spans="1:78" s="92" customFormat="1" ht="51" x14ac:dyDescent="0.25">
      <c r="A41" s="99"/>
      <c r="B41" s="81"/>
      <c r="C41" s="141" t="s">
        <v>198</v>
      </c>
      <c r="D41" s="142" t="s">
        <v>198</v>
      </c>
      <c r="E41" s="206">
        <v>4</v>
      </c>
      <c r="F41" s="142" t="s">
        <v>288</v>
      </c>
      <c r="G41" s="84" t="s">
        <v>289</v>
      </c>
      <c r="H41" s="100" t="s">
        <v>285</v>
      </c>
      <c r="I41" s="84" t="s">
        <v>205</v>
      </c>
      <c r="J41" s="84" t="s">
        <v>214</v>
      </c>
      <c r="K41" s="84" t="s">
        <v>316</v>
      </c>
      <c r="L41" s="101">
        <v>44197</v>
      </c>
      <c r="M41" s="149">
        <v>44561</v>
      </c>
      <c r="N41" s="217">
        <v>1</v>
      </c>
      <c r="O41" s="228"/>
      <c r="P41" s="217"/>
      <c r="Q41" s="228">
        <v>1</v>
      </c>
      <c r="R41" s="217">
        <v>1</v>
      </c>
      <c r="S41" s="228">
        <v>1</v>
      </c>
      <c r="T41" s="217">
        <v>1</v>
      </c>
      <c r="U41" s="217">
        <f t="shared" si="61"/>
        <v>1</v>
      </c>
      <c r="V41" s="103">
        <f t="shared" si="62"/>
        <v>1</v>
      </c>
      <c r="W41" s="150" t="s">
        <v>355</v>
      </c>
      <c r="X41" s="104" t="s">
        <v>354</v>
      </c>
      <c r="Y41" s="217">
        <v>1</v>
      </c>
      <c r="Z41" s="217">
        <v>1</v>
      </c>
      <c r="AA41" s="217"/>
      <c r="AB41" s="217">
        <v>1</v>
      </c>
      <c r="AC41" s="217"/>
      <c r="AD41" s="217">
        <v>1</v>
      </c>
      <c r="AE41" s="217"/>
      <c r="AF41" s="217">
        <f t="shared" si="42"/>
        <v>0</v>
      </c>
      <c r="AG41" s="103">
        <f t="shared" si="56"/>
        <v>0</v>
      </c>
      <c r="AH41" s="150"/>
      <c r="AI41" s="104"/>
      <c r="AJ41" s="217">
        <v>1</v>
      </c>
      <c r="AK41" s="217">
        <v>1</v>
      </c>
      <c r="AL41" s="217"/>
      <c r="AM41" s="217">
        <v>1</v>
      </c>
      <c r="AN41" s="217"/>
      <c r="AO41" s="217">
        <v>1</v>
      </c>
      <c r="AP41" s="217"/>
      <c r="AQ41" s="217">
        <f t="shared" si="44"/>
        <v>0</v>
      </c>
      <c r="AR41" s="103">
        <f t="shared" si="57"/>
        <v>0</v>
      </c>
      <c r="AS41" s="150"/>
      <c r="AT41" s="104"/>
      <c r="AU41" s="217">
        <v>1</v>
      </c>
      <c r="AV41" s="217">
        <v>1</v>
      </c>
      <c r="AW41" s="217"/>
      <c r="AX41" s="217">
        <v>1</v>
      </c>
      <c r="AY41" s="217"/>
      <c r="AZ41" s="217">
        <v>1</v>
      </c>
      <c r="BA41" s="217"/>
      <c r="BB41" s="217">
        <f t="shared" si="46"/>
        <v>0</v>
      </c>
      <c r="BC41" s="103">
        <f t="shared" si="58"/>
        <v>0</v>
      </c>
      <c r="BD41" s="105"/>
      <c r="BE41" s="104"/>
      <c r="BF41" s="341">
        <f t="shared" si="63"/>
        <v>4</v>
      </c>
      <c r="BG41" s="217">
        <f t="shared" si="64"/>
        <v>1</v>
      </c>
      <c r="BH41" s="106">
        <f t="shared" si="65"/>
        <v>6.25E-2</v>
      </c>
      <c r="BI41" s="151"/>
      <c r="BJ41" s="107"/>
      <c r="BM41" s="108"/>
      <c r="BN41" s="103">
        <f t="shared" si="48"/>
        <v>0</v>
      </c>
      <c r="BO41" s="104"/>
      <c r="BP41" s="115">
        <f t="shared" si="49"/>
        <v>0</v>
      </c>
      <c r="BQ41" s="103">
        <f t="shared" si="50"/>
        <v>0</v>
      </c>
      <c r="BR41" s="104">
        <f t="shared" si="51"/>
        <v>0</v>
      </c>
      <c r="BS41" s="115"/>
      <c r="BT41" s="103">
        <f t="shared" si="52"/>
        <v>0</v>
      </c>
      <c r="BU41" s="104"/>
      <c r="BV41" s="116">
        <f t="shared" si="53"/>
        <v>0</v>
      </c>
      <c r="BW41" s="103">
        <f t="shared" si="54"/>
        <v>0</v>
      </c>
      <c r="BX41" s="117"/>
      <c r="BY41" s="113">
        <f t="shared" si="55"/>
        <v>0</v>
      </c>
      <c r="BZ41" s="114">
        <f t="shared" si="60"/>
        <v>0</v>
      </c>
    </row>
    <row r="42" spans="1:78" s="92" customFormat="1" ht="51" x14ac:dyDescent="0.25">
      <c r="A42" s="99"/>
      <c r="B42" s="81"/>
      <c r="C42" s="141" t="s">
        <v>198</v>
      </c>
      <c r="D42" s="142" t="s">
        <v>198</v>
      </c>
      <c r="E42" s="206">
        <v>5</v>
      </c>
      <c r="F42" s="142" t="s">
        <v>290</v>
      </c>
      <c r="G42" s="84" t="s">
        <v>291</v>
      </c>
      <c r="H42" s="100" t="s">
        <v>285</v>
      </c>
      <c r="I42" s="84" t="s">
        <v>205</v>
      </c>
      <c r="J42" s="84" t="s">
        <v>214</v>
      </c>
      <c r="K42" s="84" t="s">
        <v>316</v>
      </c>
      <c r="L42" s="101">
        <v>44197</v>
      </c>
      <c r="M42" s="149">
        <v>44561</v>
      </c>
      <c r="N42" s="217">
        <v>1</v>
      </c>
      <c r="O42" s="228"/>
      <c r="P42" s="217"/>
      <c r="Q42" s="228">
        <v>1</v>
      </c>
      <c r="R42" s="217">
        <v>1</v>
      </c>
      <c r="S42" s="228">
        <v>1</v>
      </c>
      <c r="T42" s="217">
        <v>1</v>
      </c>
      <c r="U42" s="217">
        <f t="shared" si="61"/>
        <v>1</v>
      </c>
      <c r="V42" s="103">
        <f t="shared" si="62"/>
        <v>1</v>
      </c>
      <c r="W42" s="150" t="s">
        <v>356</v>
      </c>
      <c r="X42" s="104" t="s">
        <v>351</v>
      </c>
      <c r="Y42" s="217">
        <v>1</v>
      </c>
      <c r="Z42" s="217">
        <v>1</v>
      </c>
      <c r="AA42" s="217"/>
      <c r="AB42" s="217">
        <v>1</v>
      </c>
      <c r="AC42" s="217"/>
      <c r="AD42" s="217">
        <v>1</v>
      </c>
      <c r="AE42" s="217"/>
      <c r="AF42" s="217">
        <f t="shared" si="42"/>
        <v>0</v>
      </c>
      <c r="AG42" s="103">
        <f t="shared" si="56"/>
        <v>0</v>
      </c>
      <c r="AH42" s="150"/>
      <c r="AI42" s="104"/>
      <c r="AJ42" s="217">
        <v>1</v>
      </c>
      <c r="AK42" s="217">
        <v>1</v>
      </c>
      <c r="AL42" s="217"/>
      <c r="AM42" s="217">
        <v>1</v>
      </c>
      <c r="AN42" s="217"/>
      <c r="AO42" s="217">
        <v>1</v>
      </c>
      <c r="AP42" s="217"/>
      <c r="AQ42" s="217">
        <f t="shared" si="44"/>
        <v>0</v>
      </c>
      <c r="AR42" s="103">
        <f t="shared" si="57"/>
        <v>0</v>
      </c>
      <c r="AS42" s="150"/>
      <c r="AT42" s="104"/>
      <c r="AU42" s="217">
        <v>1</v>
      </c>
      <c r="AV42" s="217">
        <v>1</v>
      </c>
      <c r="AW42" s="217"/>
      <c r="AX42" s="217">
        <v>1</v>
      </c>
      <c r="AY42" s="217"/>
      <c r="AZ42" s="217">
        <v>1</v>
      </c>
      <c r="BA42" s="217"/>
      <c r="BB42" s="217">
        <f t="shared" si="46"/>
        <v>0</v>
      </c>
      <c r="BC42" s="103">
        <f t="shared" si="58"/>
        <v>0</v>
      </c>
      <c r="BD42" s="105"/>
      <c r="BE42" s="104"/>
      <c r="BF42" s="341">
        <f t="shared" si="63"/>
        <v>4</v>
      </c>
      <c r="BG42" s="217">
        <f t="shared" si="64"/>
        <v>1</v>
      </c>
      <c r="BH42" s="106">
        <f t="shared" si="65"/>
        <v>6.25E-2</v>
      </c>
      <c r="BI42" s="151"/>
      <c r="BJ42" s="107"/>
      <c r="BM42" s="108"/>
      <c r="BN42" s="103">
        <f t="shared" si="48"/>
        <v>0</v>
      </c>
      <c r="BO42" s="109"/>
      <c r="BP42" s="110">
        <f t="shared" si="49"/>
        <v>0</v>
      </c>
      <c r="BQ42" s="103">
        <f t="shared" si="50"/>
        <v>0</v>
      </c>
      <c r="BR42" s="109">
        <f t="shared" si="51"/>
        <v>0</v>
      </c>
      <c r="BS42" s="110"/>
      <c r="BT42" s="103">
        <f t="shared" si="52"/>
        <v>0</v>
      </c>
      <c r="BU42" s="109"/>
      <c r="BV42" s="111">
        <f t="shared" si="53"/>
        <v>0</v>
      </c>
      <c r="BW42" s="103">
        <f t="shared" si="54"/>
        <v>0</v>
      </c>
      <c r="BX42" s="112"/>
      <c r="BY42" s="113">
        <f t="shared" si="55"/>
        <v>0</v>
      </c>
      <c r="BZ42" s="114">
        <f t="shared" si="60"/>
        <v>0</v>
      </c>
    </row>
    <row r="43" spans="1:78" s="92" customFormat="1" ht="51" x14ac:dyDescent="0.25">
      <c r="A43" s="99"/>
      <c r="B43" s="81"/>
      <c r="C43" s="141" t="s">
        <v>198</v>
      </c>
      <c r="D43" s="142" t="s">
        <v>198</v>
      </c>
      <c r="E43" s="206">
        <v>6</v>
      </c>
      <c r="F43" s="142" t="s">
        <v>292</v>
      </c>
      <c r="G43" s="84" t="s">
        <v>293</v>
      </c>
      <c r="H43" s="100" t="s">
        <v>285</v>
      </c>
      <c r="I43" s="84" t="s">
        <v>205</v>
      </c>
      <c r="J43" s="84" t="s">
        <v>214</v>
      </c>
      <c r="K43" s="84" t="s">
        <v>316</v>
      </c>
      <c r="L43" s="101">
        <v>44197</v>
      </c>
      <c r="M43" s="149">
        <v>44561</v>
      </c>
      <c r="N43" s="217">
        <v>1</v>
      </c>
      <c r="O43" s="228"/>
      <c r="P43" s="217"/>
      <c r="Q43" s="228">
        <v>1</v>
      </c>
      <c r="R43" s="217">
        <v>1</v>
      </c>
      <c r="S43" s="228">
        <v>1</v>
      </c>
      <c r="T43" s="217">
        <v>1</v>
      </c>
      <c r="U43" s="217">
        <f t="shared" si="61"/>
        <v>1</v>
      </c>
      <c r="V43" s="103">
        <f t="shared" si="62"/>
        <v>1</v>
      </c>
      <c r="W43" s="150" t="s">
        <v>357</v>
      </c>
      <c r="X43" s="104" t="s">
        <v>351</v>
      </c>
      <c r="Y43" s="217">
        <v>1</v>
      </c>
      <c r="Z43" s="217">
        <v>1</v>
      </c>
      <c r="AA43" s="217"/>
      <c r="AB43" s="217">
        <v>1</v>
      </c>
      <c r="AC43" s="217"/>
      <c r="AD43" s="217">
        <v>1</v>
      </c>
      <c r="AE43" s="217"/>
      <c r="AF43" s="217">
        <f t="shared" si="42"/>
        <v>0</v>
      </c>
      <c r="AG43" s="103">
        <f t="shared" si="56"/>
        <v>0</v>
      </c>
      <c r="AH43" s="150"/>
      <c r="AI43" s="104"/>
      <c r="AJ43" s="217">
        <v>1</v>
      </c>
      <c r="AK43" s="217">
        <v>1</v>
      </c>
      <c r="AL43" s="217"/>
      <c r="AM43" s="217">
        <v>1</v>
      </c>
      <c r="AN43" s="217"/>
      <c r="AO43" s="217">
        <v>1</v>
      </c>
      <c r="AP43" s="217"/>
      <c r="AQ43" s="217">
        <f t="shared" si="44"/>
        <v>0</v>
      </c>
      <c r="AR43" s="103">
        <f t="shared" si="57"/>
        <v>0</v>
      </c>
      <c r="AS43" s="150"/>
      <c r="AT43" s="104"/>
      <c r="AU43" s="217">
        <v>1</v>
      </c>
      <c r="AV43" s="217">
        <v>1</v>
      </c>
      <c r="AW43" s="217"/>
      <c r="AX43" s="217">
        <v>1</v>
      </c>
      <c r="AY43" s="217"/>
      <c r="AZ43" s="217">
        <v>1</v>
      </c>
      <c r="BA43" s="217"/>
      <c r="BB43" s="217">
        <f t="shared" si="46"/>
        <v>0</v>
      </c>
      <c r="BC43" s="103">
        <f t="shared" si="58"/>
        <v>0</v>
      </c>
      <c r="BD43" s="105"/>
      <c r="BE43" s="104"/>
      <c r="BF43" s="341">
        <f t="shared" si="63"/>
        <v>4</v>
      </c>
      <c r="BG43" s="217">
        <f t="shared" si="64"/>
        <v>1</v>
      </c>
      <c r="BH43" s="106">
        <f t="shared" si="65"/>
        <v>6.25E-2</v>
      </c>
      <c r="BI43" s="151"/>
      <c r="BJ43" s="107"/>
      <c r="BM43" s="108"/>
      <c r="BN43" s="103"/>
      <c r="BO43" s="109"/>
      <c r="BP43" s="110"/>
      <c r="BQ43" s="103"/>
      <c r="BR43" s="109"/>
      <c r="BS43" s="110"/>
      <c r="BT43" s="103"/>
      <c r="BU43" s="109"/>
      <c r="BV43" s="111"/>
      <c r="BW43" s="103"/>
      <c r="BX43" s="112"/>
      <c r="BY43" s="113"/>
      <c r="BZ43" s="114"/>
    </row>
    <row r="44" spans="1:78" s="92" customFormat="1" ht="51" x14ac:dyDescent="0.25">
      <c r="A44" s="99"/>
      <c r="B44" s="81"/>
      <c r="C44" s="141" t="s">
        <v>198</v>
      </c>
      <c r="D44" s="142" t="s">
        <v>198</v>
      </c>
      <c r="E44" s="206">
        <v>7</v>
      </c>
      <c r="F44" s="142" t="s">
        <v>294</v>
      </c>
      <c r="G44" s="84" t="s">
        <v>295</v>
      </c>
      <c r="H44" s="100" t="s">
        <v>285</v>
      </c>
      <c r="I44" s="84" t="s">
        <v>205</v>
      </c>
      <c r="J44" s="84" t="s">
        <v>214</v>
      </c>
      <c r="K44" s="84" t="s">
        <v>317</v>
      </c>
      <c r="L44" s="101">
        <v>44197</v>
      </c>
      <c r="M44" s="149">
        <v>44561</v>
      </c>
      <c r="N44" s="217">
        <v>1</v>
      </c>
      <c r="O44" s="228"/>
      <c r="P44" s="217"/>
      <c r="Q44" s="228">
        <v>1</v>
      </c>
      <c r="R44" s="217">
        <v>1</v>
      </c>
      <c r="S44" s="228">
        <v>1</v>
      </c>
      <c r="T44" s="217">
        <v>1</v>
      </c>
      <c r="U44" s="217">
        <f t="shared" si="61"/>
        <v>1</v>
      </c>
      <c r="V44" s="103">
        <f t="shared" si="62"/>
        <v>1</v>
      </c>
      <c r="W44" s="150" t="s">
        <v>349</v>
      </c>
      <c r="X44" s="104" t="s">
        <v>351</v>
      </c>
      <c r="Y44" s="217">
        <v>1</v>
      </c>
      <c r="Z44" s="217">
        <v>1</v>
      </c>
      <c r="AA44" s="217"/>
      <c r="AB44" s="217">
        <v>1</v>
      </c>
      <c r="AC44" s="217"/>
      <c r="AD44" s="217">
        <v>1</v>
      </c>
      <c r="AE44" s="217"/>
      <c r="AF44" s="217">
        <f t="shared" si="42"/>
        <v>0</v>
      </c>
      <c r="AG44" s="103">
        <f t="shared" si="56"/>
        <v>0</v>
      </c>
      <c r="AH44" s="150"/>
      <c r="AI44" s="104"/>
      <c r="AJ44" s="217">
        <v>1</v>
      </c>
      <c r="AK44" s="217">
        <v>1</v>
      </c>
      <c r="AL44" s="217"/>
      <c r="AM44" s="217">
        <v>1</v>
      </c>
      <c r="AN44" s="217"/>
      <c r="AO44" s="217">
        <v>1</v>
      </c>
      <c r="AP44" s="217"/>
      <c r="AQ44" s="217">
        <f t="shared" si="44"/>
        <v>0</v>
      </c>
      <c r="AR44" s="103">
        <f t="shared" si="57"/>
        <v>0</v>
      </c>
      <c r="AS44" s="150"/>
      <c r="AT44" s="104"/>
      <c r="AU44" s="217">
        <v>1</v>
      </c>
      <c r="AV44" s="217">
        <v>1</v>
      </c>
      <c r="AW44" s="217"/>
      <c r="AX44" s="217">
        <v>1</v>
      </c>
      <c r="AY44" s="217"/>
      <c r="AZ44" s="217">
        <v>1</v>
      </c>
      <c r="BA44" s="217"/>
      <c r="BB44" s="217">
        <f t="shared" si="46"/>
        <v>0</v>
      </c>
      <c r="BC44" s="103">
        <f t="shared" si="58"/>
        <v>0</v>
      </c>
      <c r="BD44" s="105"/>
      <c r="BE44" s="104"/>
      <c r="BF44" s="341">
        <f t="shared" si="63"/>
        <v>4</v>
      </c>
      <c r="BG44" s="217">
        <f t="shared" ref="BG44:BG53" si="66">+SUM(U44,AF44,AQ44,BB44)</f>
        <v>1</v>
      </c>
      <c r="BH44" s="106">
        <f t="shared" ref="BH44:BH53" si="67">IFERROR(BG44/BF44,"")/4</f>
        <v>6.25E-2</v>
      </c>
      <c r="BI44" s="151"/>
      <c r="BJ44" s="107"/>
      <c r="BM44" s="108"/>
      <c r="BN44" s="103"/>
      <c r="BO44" s="109"/>
      <c r="BP44" s="110"/>
      <c r="BQ44" s="103"/>
      <c r="BR44" s="109"/>
      <c r="BS44" s="110"/>
      <c r="BT44" s="103"/>
      <c r="BU44" s="109"/>
      <c r="BV44" s="111"/>
      <c r="BW44" s="103"/>
      <c r="BX44" s="112"/>
      <c r="BY44" s="113"/>
      <c r="BZ44" s="114"/>
    </row>
    <row r="45" spans="1:78" s="92" customFormat="1" ht="51" x14ac:dyDescent="0.25">
      <c r="A45" s="99"/>
      <c r="B45" s="81"/>
      <c r="C45" s="141" t="s">
        <v>198</v>
      </c>
      <c r="D45" s="142" t="s">
        <v>198</v>
      </c>
      <c r="E45" s="206">
        <v>8</v>
      </c>
      <c r="F45" s="142" t="s">
        <v>296</v>
      </c>
      <c r="G45" s="84" t="s">
        <v>297</v>
      </c>
      <c r="H45" s="100" t="s">
        <v>285</v>
      </c>
      <c r="I45" s="84" t="s">
        <v>205</v>
      </c>
      <c r="J45" s="84" t="s">
        <v>214</v>
      </c>
      <c r="K45" s="84" t="s">
        <v>317</v>
      </c>
      <c r="L45" s="101">
        <v>44197</v>
      </c>
      <c r="M45" s="149">
        <v>44561</v>
      </c>
      <c r="N45" s="217">
        <v>1</v>
      </c>
      <c r="O45" s="228"/>
      <c r="P45" s="217"/>
      <c r="Q45" s="228">
        <v>1</v>
      </c>
      <c r="R45" s="217">
        <v>1</v>
      </c>
      <c r="S45" s="228">
        <v>1</v>
      </c>
      <c r="T45" s="217">
        <v>1</v>
      </c>
      <c r="U45" s="217">
        <f t="shared" si="61"/>
        <v>1</v>
      </c>
      <c r="V45" s="103">
        <f t="shared" si="62"/>
        <v>1</v>
      </c>
      <c r="W45" s="150" t="s">
        <v>344</v>
      </c>
      <c r="X45" s="104" t="s">
        <v>351</v>
      </c>
      <c r="Y45" s="217">
        <v>1</v>
      </c>
      <c r="Z45" s="217">
        <v>1</v>
      </c>
      <c r="AA45" s="217"/>
      <c r="AB45" s="217">
        <v>1</v>
      </c>
      <c r="AC45" s="217"/>
      <c r="AD45" s="217">
        <v>1</v>
      </c>
      <c r="AE45" s="217"/>
      <c r="AF45" s="217">
        <f t="shared" si="42"/>
        <v>0</v>
      </c>
      <c r="AG45" s="103">
        <f t="shared" si="56"/>
        <v>0</v>
      </c>
      <c r="AH45" s="150"/>
      <c r="AI45" s="104"/>
      <c r="AJ45" s="217">
        <v>1</v>
      </c>
      <c r="AK45" s="217">
        <v>1</v>
      </c>
      <c r="AL45" s="217"/>
      <c r="AM45" s="217">
        <v>1</v>
      </c>
      <c r="AN45" s="217"/>
      <c r="AO45" s="217">
        <v>1</v>
      </c>
      <c r="AP45" s="217"/>
      <c r="AQ45" s="217">
        <f t="shared" si="44"/>
        <v>0</v>
      </c>
      <c r="AR45" s="103">
        <f t="shared" si="57"/>
        <v>0</v>
      </c>
      <c r="AS45" s="150"/>
      <c r="AT45" s="104"/>
      <c r="AU45" s="217">
        <v>1</v>
      </c>
      <c r="AV45" s="217">
        <v>1</v>
      </c>
      <c r="AW45" s="217"/>
      <c r="AX45" s="217">
        <v>1</v>
      </c>
      <c r="AY45" s="217"/>
      <c r="AZ45" s="217">
        <v>1</v>
      </c>
      <c r="BA45" s="217"/>
      <c r="BB45" s="217">
        <f t="shared" si="46"/>
        <v>0</v>
      </c>
      <c r="BC45" s="103">
        <f t="shared" si="58"/>
        <v>0</v>
      </c>
      <c r="BD45" s="105"/>
      <c r="BE45" s="104"/>
      <c r="BF45" s="341">
        <f t="shared" si="63"/>
        <v>4</v>
      </c>
      <c r="BG45" s="217">
        <f t="shared" si="66"/>
        <v>1</v>
      </c>
      <c r="BH45" s="106">
        <f t="shared" si="67"/>
        <v>6.25E-2</v>
      </c>
      <c r="BI45" s="151"/>
      <c r="BJ45" s="107"/>
      <c r="BM45" s="108"/>
      <c r="BN45" s="103"/>
      <c r="BO45" s="109"/>
      <c r="BP45" s="110"/>
      <c r="BQ45" s="103"/>
      <c r="BR45" s="109"/>
      <c r="BS45" s="110"/>
      <c r="BT45" s="103"/>
      <c r="BU45" s="109"/>
      <c r="BV45" s="111"/>
      <c r="BW45" s="103"/>
      <c r="BX45" s="112"/>
      <c r="BY45" s="113"/>
      <c r="BZ45" s="114"/>
    </row>
    <row r="46" spans="1:78" s="92" customFormat="1" ht="51" x14ac:dyDescent="0.25">
      <c r="A46" s="99"/>
      <c r="B46" s="81"/>
      <c r="C46" s="141" t="s">
        <v>198</v>
      </c>
      <c r="D46" s="142" t="s">
        <v>198</v>
      </c>
      <c r="E46" s="206">
        <v>9</v>
      </c>
      <c r="F46" s="142" t="s">
        <v>298</v>
      </c>
      <c r="G46" s="84" t="s">
        <v>299</v>
      </c>
      <c r="H46" s="100" t="s">
        <v>285</v>
      </c>
      <c r="I46" s="84" t="s">
        <v>205</v>
      </c>
      <c r="J46" s="84" t="s">
        <v>214</v>
      </c>
      <c r="K46" s="84" t="s">
        <v>317</v>
      </c>
      <c r="L46" s="101">
        <v>44197</v>
      </c>
      <c r="M46" s="149">
        <v>44561</v>
      </c>
      <c r="N46" s="217">
        <v>1</v>
      </c>
      <c r="O46" s="228"/>
      <c r="P46" s="217"/>
      <c r="Q46" s="228">
        <v>1</v>
      </c>
      <c r="R46" s="217">
        <v>1</v>
      </c>
      <c r="S46" s="228">
        <v>1</v>
      </c>
      <c r="T46" s="217">
        <v>1</v>
      </c>
      <c r="U46" s="217">
        <f t="shared" si="61"/>
        <v>1</v>
      </c>
      <c r="V46" s="103">
        <f t="shared" si="62"/>
        <v>1</v>
      </c>
      <c r="W46" s="150" t="s">
        <v>348</v>
      </c>
      <c r="X46" s="104" t="s">
        <v>351</v>
      </c>
      <c r="Y46" s="217">
        <v>1</v>
      </c>
      <c r="Z46" s="217">
        <v>1</v>
      </c>
      <c r="AA46" s="217"/>
      <c r="AB46" s="217">
        <v>1</v>
      </c>
      <c r="AC46" s="217"/>
      <c r="AD46" s="217">
        <v>1</v>
      </c>
      <c r="AE46" s="217"/>
      <c r="AF46" s="217">
        <f t="shared" si="42"/>
        <v>0</v>
      </c>
      <c r="AG46" s="103">
        <f t="shared" si="56"/>
        <v>0</v>
      </c>
      <c r="AH46" s="150"/>
      <c r="AI46" s="104"/>
      <c r="AJ46" s="217">
        <v>1</v>
      </c>
      <c r="AK46" s="217">
        <v>1</v>
      </c>
      <c r="AL46" s="217"/>
      <c r="AM46" s="217">
        <v>1</v>
      </c>
      <c r="AN46" s="217"/>
      <c r="AO46" s="217">
        <v>1</v>
      </c>
      <c r="AP46" s="217"/>
      <c r="AQ46" s="217">
        <f t="shared" si="44"/>
        <v>0</v>
      </c>
      <c r="AR46" s="103">
        <f t="shared" si="57"/>
        <v>0</v>
      </c>
      <c r="AS46" s="150"/>
      <c r="AT46" s="104"/>
      <c r="AU46" s="217">
        <v>1</v>
      </c>
      <c r="AV46" s="217">
        <v>1</v>
      </c>
      <c r="AW46" s="217"/>
      <c r="AX46" s="217">
        <v>1</v>
      </c>
      <c r="AY46" s="217"/>
      <c r="AZ46" s="217">
        <v>1</v>
      </c>
      <c r="BA46" s="217"/>
      <c r="BB46" s="217">
        <f t="shared" si="46"/>
        <v>0</v>
      </c>
      <c r="BC46" s="103">
        <f t="shared" si="58"/>
        <v>0</v>
      </c>
      <c r="BD46" s="105"/>
      <c r="BE46" s="104"/>
      <c r="BF46" s="341">
        <f t="shared" si="63"/>
        <v>4</v>
      </c>
      <c r="BG46" s="217">
        <f t="shared" si="66"/>
        <v>1</v>
      </c>
      <c r="BH46" s="106">
        <f t="shared" si="67"/>
        <v>6.25E-2</v>
      </c>
      <c r="BI46" s="151"/>
      <c r="BJ46" s="107"/>
      <c r="BM46" s="108"/>
      <c r="BN46" s="103"/>
      <c r="BO46" s="109"/>
      <c r="BP46" s="110"/>
      <c r="BQ46" s="103"/>
      <c r="BR46" s="109"/>
      <c r="BS46" s="110"/>
      <c r="BT46" s="103"/>
      <c r="BU46" s="109"/>
      <c r="BV46" s="111"/>
      <c r="BW46" s="103"/>
      <c r="BX46" s="112"/>
      <c r="BY46" s="113"/>
      <c r="BZ46" s="114"/>
    </row>
    <row r="47" spans="1:78" s="92" customFormat="1" ht="51" x14ac:dyDescent="0.25">
      <c r="A47" s="99"/>
      <c r="B47" s="81"/>
      <c r="C47" s="141" t="s">
        <v>198</v>
      </c>
      <c r="D47" s="142" t="s">
        <v>198</v>
      </c>
      <c r="E47" s="206">
        <v>10</v>
      </c>
      <c r="F47" s="142" t="s">
        <v>300</v>
      </c>
      <c r="G47" s="84" t="s">
        <v>301</v>
      </c>
      <c r="H47" s="100" t="s">
        <v>285</v>
      </c>
      <c r="I47" s="84" t="s">
        <v>205</v>
      </c>
      <c r="J47" s="84" t="s">
        <v>214</v>
      </c>
      <c r="K47" s="84" t="s">
        <v>281</v>
      </c>
      <c r="L47" s="101">
        <v>44197</v>
      </c>
      <c r="M47" s="149">
        <v>44561</v>
      </c>
      <c r="N47" s="217">
        <v>1</v>
      </c>
      <c r="O47" s="228"/>
      <c r="P47" s="217"/>
      <c r="Q47" s="228">
        <v>1</v>
      </c>
      <c r="R47" s="217">
        <v>1</v>
      </c>
      <c r="S47" s="228">
        <v>1</v>
      </c>
      <c r="T47" s="217">
        <v>1</v>
      </c>
      <c r="U47" s="217">
        <f t="shared" si="61"/>
        <v>1</v>
      </c>
      <c r="V47" s="103">
        <f t="shared" si="62"/>
        <v>1</v>
      </c>
      <c r="W47" s="150" t="s">
        <v>350</v>
      </c>
      <c r="X47" s="104" t="s">
        <v>351</v>
      </c>
      <c r="Y47" s="217">
        <v>1</v>
      </c>
      <c r="Z47" s="217">
        <v>1</v>
      </c>
      <c r="AA47" s="217"/>
      <c r="AB47" s="217">
        <v>1</v>
      </c>
      <c r="AC47" s="217"/>
      <c r="AD47" s="217">
        <v>1</v>
      </c>
      <c r="AE47" s="217"/>
      <c r="AF47" s="217">
        <f t="shared" si="42"/>
        <v>0</v>
      </c>
      <c r="AG47" s="103">
        <f t="shared" si="56"/>
        <v>0</v>
      </c>
      <c r="AH47" s="150"/>
      <c r="AI47" s="104"/>
      <c r="AJ47" s="217">
        <v>1</v>
      </c>
      <c r="AK47" s="217">
        <v>1</v>
      </c>
      <c r="AL47" s="217"/>
      <c r="AM47" s="217">
        <v>1</v>
      </c>
      <c r="AN47" s="217"/>
      <c r="AO47" s="217">
        <v>1</v>
      </c>
      <c r="AP47" s="217"/>
      <c r="AQ47" s="217">
        <f t="shared" si="44"/>
        <v>0</v>
      </c>
      <c r="AR47" s="103">
        <f t="shared" si="57"/>
        <v>0</v>
      </c>
      <c r="AS47" s="150"/>
      <c r="AT47" s="104"/>
      <c r="AU47" s="217">
        <v>1</v>
      </c>
      <c r="AV47" s="217">
        <v>1</v>
      </c>
      <c r="AW47" s="217"/>
      <c r="AX47" s="217">
        <v>1</v>
      </c>
      <c r="AY47" s="217"/>
      <c r="AZ47" s="217">
        <v>1</v>
      </c>
      <c r="BA47" s="217"/>
      <c r="BB47" s="217">
        <f t="shared" si="46"/>
        <v>0</v>
      </c>
      <c r="BC47" s="103">
        <f t="shared" si="58"/>
        <v>0</v>
      </c>
      <c r="BD47" s="105"/>
      <c r="BE47" s="104"/>
      <c r="BF47" s="341">
        <f t="shared" si="63"/>
        <v>4</v>
      </c>
      <c r="BG47" s="217">
        <f t="shared" si="66"/>
        <v>1</v>
      </c>
      <c r="BH47" s="106">
        <f t="shared" si="67"/>
        <v>6.25E-2</v>
      </c>
      <c r="BI47" s="151"/>
      <c r="BJ47" s="107"/>
      <c r="BM47" s="108"/>
      <c r="BN47" s="103"/>
      <c r="BO47" s="109"/>
      <c r="BP47" s="110"/>
      <c r="BQ47" s="103"/>
      <c r="BR47" s="109"/>
      <c r="BS47" s="110"/>
      <c r="BT47" s="103"/>
      <c r="BU47" s="109"/>
      <c r="BV47" s="111"/>
      <c r="BW47" s="103"/>
      <c r="BX47" s="112"/>
      <c r="BY47" s="113"/>
      <c r="BZ47" s="114"/>
    </row>
    <row r="48" spans="1:78" s="92" customFormat="1" ht="51" x14ac:dyDescent="0.25">
      <c r="A48" s="99"/>
      <c r="B48" s="81"/>
      <c r="C48" s="141" t="s">
        <v>198</v>
      </c>
      <c r="D48" s="142" t="s">
        <v>198</v>
      </c>
      <c r="E48" s="206">
        <v>11</v>
      </c>
      <c r="F48" s="142" t="s">
        <v>302</v>
      </c>
      <c r="G48" s="84" t="s">
        <v>303</v>
      </c>
      <c r="H48" s="100" t="s">
        <v>285</v>
      </c>
      <c r="I48" s="84" t="s">
        <v>205</v>
      </c>
      <c r="J48" s="84" t="s">
        <v>214</v>
      </c>
      <c r="K48" s="84" t="s">
        <v>281</v>
      </c>
      <c r="L48" s="101">
        <v>44197</v>
      </c>
      <c r="M48" s="149">
        <v>44561</v>
      </c>
      <c r="N48" s="217">
        <v>1</v>
      </c>
      <c r="O48" s="228"/>
      <c r="P48" s="217"/>
      <c r="Q48" s="228">
        <v>1</v>
      </c>
      <c r="R48" s="217">
        <v>1</v>
      </c>
      <c r="S48" s="228">
        <v>1</v>
      </c>
      <c r="T48" s="217">
        <v>1</v>
      </c>
      <c r="U48" s="217">
        <f t="shared" si="61"/>
        <v>1</v>
      </c>
      <c r="V48" s="103">
        <f t="shared" si="62"/>
        <v>1</v>
      </c>
      <c r="W48" s="150" t="s">
        <v>344</v>
      </c>
      <c r="X48" s="104" t="s">
        <v>351</v>
      </c>
      <c r="Y48" s="217">
        <v>1</v>
      </c>
      <c r="Z48" s="217">
        <v>1</v>
      </c>
      <c r="AA48" s="217"/>
      <c r="AB48" s="217">
        <v>1</v>
      </c>
      <c r="AC48" s="217"/>
      <c r="AD48" s="217">
        <v>1</v>
      </c>
      <c r="AE48" s="217"/>
      <c r="AF48" s="217">
        <f t="shared" si="42"/>
        <v>0</v>
      </c>
      <c r="AG48" s="103">
        <f t="shared" si="56"/>
        <v>0</v>
      </c>
      <c r="AH48" s="150"/>
      <c r="AI48" s="104"/>
      <c r="AJ48" s="217">
        <v>1</v>
      </c>
      <c r="AK48" s="217">
        <v>1</v>
      </c>
      <c r="AL48" s="217"/>
      <c r="AM48" s="217">
        <v>1</v>
      </c>
      <c r="AN48" s="217"/>
      <c r="AO48" s="217">
        <v>1</v>
      </c>
      <c r="AP48" s="217"/>
      <c r="AQ48" s="217">
        <f t="shared" si="44"/>
        <v>0</v>
      </c>
      <c r="AR48" s="103">
        <f t="shared" si="57"/>
        <v>0</v>
      </c>
      <c r="AS48" s="150"/>
      <c r="AT48" s="104"/>
      <c r="AU48" s="217">
        <v>1</v>
      </c>
      <c r="AV48" s="217">
        <v>1</v>
      </c>
      <c r="AW48" s="217"/>
      <c r="AX48" s="217">
        <v>1</v>
      </c>
      <c r="AY48" s="217"/>
      <c r="AZ48" s="217">
        <v>1</v>
      </c>
      <c r="BA48" s="217"/>
      <c r="BB48" s="217">
        <f t="shared" si="46"/>
        <v>0</v>
      </c>
      <c r="BC48" s="103">
        <f t="shared" si="58"/>
        <v>0</v>
      </c>
      <c r="BD48" s="105"/>
      <c r="BE48" s="104"/>
      <c r="BF48" s="341">
        <f t="shared" si="63"/>
        <v>4</v>
      </c>
      <c r="BG48" s="217">
        <f t="shared" si="66"/>
        <v>1</v>
      </c>
      <c r="BH48" s="106">
        <f t="shared" si="67"/>
        <v>6.25E-2</v>
      </c>
      <c r="BI48" s="151"/>
      <c r="BJ48" s="107"/>
      <c r="BM48" s="108"/>
      <c r="BN48" s="103"/>
      <c r="BO48" s="109"/>
      <c r="BP48" s="110"/>
      <c r="BQ48" s="103"/>
      <c r="BR48" s="109"/>
      <c r="BS48" s="110"/>
      <c r="BT48" s="103"/>
      <c r="BU48" s="109"/>
      <c r="BV48" s="111"/>
      <c r="BW48" s="103"/>
      <c r="BX48" s="112"/>
      <c r="BY48" s="113"/>
      <c r="BZ48" s="114"/>
    </row>
    <row r="49" spans="1:78" s="92" customFormat="1" ht="51" x14ac:dyDescent="0.25">
      <c r="A49" s="99"/>
      <c r="B49" s="81"/>
      <c r="C49" s="141" t="s">
        <v>198</v>
      </c>
      <c r="D49" s="142" t="s">
        <v>198</v>
      </c>
      <c r="E49" s="206">
        <v>12</v>
      </c>
      <c r="F49" s="142" t="s">
        <v>304</v>
      </c>
      <c r="G49" s="84" t="s">
        <v>305</v>
      </c>
      <c r="H49" s="100" t="s">
        <v>285</v>
      </c>
      <c r="I49" s="84" t="s">
        <v>205</v>
      </c>
      <c r="J49" s="84" t="s">
        <v>214</v>
      </c>
      <c r="K49" s="84" t="s">
        <v>264</v>
      </c>
      <c r="L49" s="101">
        <v>44197</v>
      </c>
      <c r="M49" s="149">
        <v>44561</v>
      </c>
      <c r="N49" s="217">
        <v>1</v>
      </c>
      <c r="O49" s="228"/>
      <c r="P49" s="217"/>
      <c r="Q49" s="228">
        <v>1</v>
      </c>
      <c r="R49" s="217">
        <v>1</v>
      </c>
      <c r="S49" s="228">
        <v>1</v>
      </c>
      <c r="T49" s="217">
        <v>1</v>
      </c>
      <c r="U49" s="217">
        <f t="shared" si="61"/>
        <v>1</v>
      </c>
      <c r="V49" s="103">
        <f t="shared" si="62"/>
        <v>1</v>
      </c>
      <c r="W49" s="150" t="s">
        <v>347</v>
      </c>
      <c r="X49" s="104" t="s">
        <v>351</v>
      </c>
      <c r="Y49" s="217">
        <v>1</v>
      </c>
      <c r="Z49" s="217">
        <v>1</v>
      </c>
      <c r="AA49" s="217"/>
      <c r="AB49" s="217">
        <v>1</v>
      </c>
      <c r="AC49" s="217"/>
      <c r="AD49" s="217">
        <v>1</v>
      </c>
      <c r="AE49" s="217"/>
      <c r="AF49" s="217">
        <f t="shared" si="42"/>
        <v>0</v>
      </c>
      <c r="AG49" s="103">
        <f t="shared" si="56"/>
        <v>0</v>
      </c>
      <c r="AH49" s="150"/>
      <c r="AI49" s="104"/>
      <c r="AJ49" s="217">
        <v>1</v>
      </c>
      <c r="AK49" s="217">
        <v>1</v>
      </c>
      <c r="AL49" s="217"/>
      <c r="AM49" s="217">
        <v>1</v>
      </c>
      <c r="AN49" s="217"/>
      <c r="AO49" s="217">
        <v>1</v>
      </c>
      <c r="AP49" s="217"/>
      <c r="AQ49" s="217">
        <f t="shared" si="44"/>
        <v>0</v>
      </c>
      <c r="AR49" s="103">
        <f t="shared" si="57"/>
        <v>0</v>
      </c>
      <c r="AS49" s="150"/>
      <c r="AT49" s="104"/>
      <c r="AU49" s="217">
        <v>1</v>
      </c>
      <c r="AV49" s="217">
        <v>1</v>
      </c>
      <c r="AW49" s="217"/>
      <c r="AX49" s="217">
        <v>1</v>
      </c>
      <c r="AY49" s="217"/>
      <c r="AZ49" s="217">
        <v>1</v>
      </c>
      <c r="BA49" s="217"/>
      <c r="BB49" s="217">
        <f t="shared" si="46"/>
        <v>0</v>
      </c>
      <c r="BC49" s="103">
        <f t="shared" si="58"/>
        <v>0</v>
      </c>
      <c r="BD49" s="105"/>
      <c r="BE49" s="104"/>
      <c r="BF49" s="341">
        <f t="shared" si="63"/>
        <v>4</v>
      </c>
      <c r="BG49" s="217">
        <f t="shared" si="66"/>
        <v>1</v>
      </c>
      <c r="BH49" s="106">
        <f t="shared" si="67"/>
        <v>6.25E-2</v>
      </c>
      <c r="BI49" s="151"/>
      <c r="BJ49" s="107"/>
      <c r="BM49" s="108"/>
      <c r="BN49" s="103"/>
      <c r="BO49" s="109"/>
      <c r="BP49" s="110"/>
      <c r="BQ49" s="103"/>
      <c r="BR49" s="109"/>
      <c r="BS49" s="110"/>
      <c r="BT49" s="103"/>
      <c r="BU49" s="109"/>
      <c r="BV49" s="111"/>
      <c r="BW49" s="103"/>
      <c r="BX49" s="112"/>
      <c r="BY49" s="113"/>
      <c r="BZ49" s="114"/>
    </row>
    <row r="50" spans="1:78" s="92" customFormat="1" ht="51" x14ac:dyDescent="0.25">
      <c r="A50" s="99"/>
      <c r="B50" s="81"/>
      <c r="C50" s="141" t="s">
        <v>198</v>
      </c>
      <c r="D50" s="142" t="s">
        <v>198</v>
      </c>
      <c r="E50" s="206">
        <v>13</v>
      </c>
      <c r="F50" s="142" t="s">
        <v>306</v>
      </c>
      <c r="G50" s="84" t="s">
        <v>307</v>
      </c>
      <c r="H50" s="100" t="s">
        <v>285</v>
      </c>
      <c r="I50" s="84" t="s">
        <v>205</v>
      </c>
      <c r="J50" s="84" t="s">
        <v>214</v>
      </c>
      <c r="K50" s="84" t="s">
        <v>267</v>
      </c>
      <c r="L50" s="101">
        <v>44197</v>
      </c>
      <c r="M50" s="149">
        <v>44561</v>
      </c>
      <c r="N50" s="217">
        <v>1</v>
      </c>
      <c r="O50" s="228"/>
      <c r="P50" s="217"/>
      <c r="Q50" s="228">
        <v>1</v>
      </c>
      <c r="R50" s="217">
        <v>1</v>
      </c>
      <c r="S50" s="228">
        <v>1</v>
      </c>
      <c r="T50" s="217">
        <v>1</v>
      </c>
      <c r="U50" s="217">
        <f t="shared" si="61"/>
        <v>1</v>
      </c>
      <c r="V50" s="103">
        <f t="shared" si="62"/>
        <v>1</v>
      </c>
      <c r="W50" s="150" t="s">
        <v>345</v>
      </c>
      <c r="X50" s="104" t="s">
        <v>351</v>
      </c>
      <c r="Y50" s="217">
        <v>1</v>
      </c>
      <c r="Z50" s="217">
        <v>1</v>
      </c>
      <c r="AA50" s="217"/>
      <c r="AB50" s="217">
        <v>1</v>
      </c>
      <c r="AC50" s="217"/>
      <c r="AD50" s="217">
        <v>1</v>
      </c>
      <c r="AE50" s="217"/>
      <c r="AF50" s="217">
        <f t="shared" si="42"/>
        <v>0</v>
      </c>
      <c r="AG50" s="103">
        <f t="shared" si="56"/>
        <v>0</v>
      </c>
      <c r="AH50" s="150"/>
      <c r="AI50" s="104"/>
      <c r="AJ50" s="217">
        <v>1</v>
      </c>
      <c r="AK50" s="217">
        <v>1</v>
      </c>
      <c r="AL50" s="217"/>
      <c r="AM50" s="217">
        <v>1</v>
      </c>
      <c r="AN50" s="217"/>
      <c r="AO50" s="217">
        <v>1</v>
      </c>
      <c r="AP50" s="217"/>
      <c r="AQ50" s="217">
        <f t="shared" si="44"/>
        <v>0</v>
      </c>
      <c r="AR50" s="103">
        <f t="shared" si="57"/>
        <v>0</v>
      </c>
      <c r="AS50" s="150"/>
      <c r="AT50" s="104"/>
      <c r="AU50" s="217">
        <v>1</v>
      </c>
      <c r="AV50" s="217">
        <v>1</v>
      </c>
      <c r="AW50" s="217"/>
      <c r="AX50" s="217">
        <v>1</v>
      </c>
      <c r="AY50" s="217"/>
      <c r="AZ50" s="217">
        <v>1</v>
      </c>
      <c r="BA50" s="217"/>
      <c r="BB50" s="217">
        <f t="shared" si="46"/>
        <v>0</v>
      </c>
      <c r="BC50" s="103">
        <f t="shared" si="58"/>
        <v>0</v>
      </c>
      <c r="BD50" s="105"/>
      <c r="BE50" s="104"/>
      <c r="BF50" s="341">
        <f t="shared" si="63"/>
        <v>4</v>
      </c>
      <c r="BG50" s="217">
        <f t="shared" si="66"/>
        <v>1</v>
      </c>
      <c r="BH50" s="106">
        <f t="shared" si="67"/>
        <v>6.25E-2</v>
      </c>
      <c r="BI50" s="151"/>
      <c r="BJ50" s="107"/>
      <c r="BM50" s="108"/>
      <c r="BN50" s="103"/>
      <c r="BO50" s="109"/>
      <c r="BP50" s="110"/>
      <c r="BQ50" s="103"/>
      <c r="BR50" s="109"/>
      <c r="BS50" s="110"/>
      <c r="BT50" s="103"/>
      <c r="BU50" s="109"/>
      <c r="BV50" s="111"/>
      <c r="BW50" s="103"/>
      <c r="BX50" s="112"/>
      <c r="BY50" s="113"/>
      <c r="BZ50" s="114"/>
    </row>
    <row r="51" spans="1:78" s="92" customFormat="1" ht="51" x14ac:dyDescent="0.25">
      <c r="A51" s="99"/>
      <c r="B51" s="81"/>
      <c r="C51" s="141" t="s">
        <v>198</v>
      </c>
      <c r="D51" s="142" t="s">
        <v>198</v>
      </c>
      <c r="E51" s="206">
        <v>14</v>
      </c>
      <c r="F51" s="142" t="s">
        <v>308</v>
      </c>
      <c r="G51" s="84" t="s">
        <v>309</v>
      </c>
      <c r="H51" s="100" t="s">
        <v>285</v>
      </c>
      <c r="I51" s="84" t="s">
        <v>205</v>
      </c>
      <c r="J51" s="84" t="s">
        <v>214</v>
      </c>
      <c r="K51" s="84" t="s">
        <v>318</v>
      </c>
      <c r="L51" s="101">
        <v>44197</v>
      </c>
      <c r="M51" s="149">
        <v>44561</v>
      </c>
      <c r="N51" s="217">
        <v>1</v>
      </c>
      <c r="O51" s="228"/>
      <c r="P51" s="217"/>
      <c r="Q51" s="228">
        <v>1</v>
      </c>
      <c r="R51" s="217">
        <v>1</v>
      </c>
      <c r="S51" s="228">
        <v>1</v>
      </c>
      <c r="T51" s="217">
        <v>1</v>
      </c>
      <c r="U51" s="217">
        <f t="shared" si="61"/>
        <v>1</v>
      </c>
      <c r="V51" s="103">
        <f t="shared" si="62"/>
        <v>1</v>
      </c>
      <c r="W51" s="150" t="s">
        <v>344</v>
      </c>
      <c r="X51" s="104" t="s">
        <v>351</v>
      </c>
      <c r="Y51" s="217">
        <v>1</v>
      </c>
      <c r="Z51" s="217">
        <v>1</v>
      </c>
      <c r="AA51" s="217"/>
      <c r="AB51" s="217">
        <v>1</v>
      </c>
      <c r="AC51" s="217"/>
      <c r="AD51" s="217">
        <v>1</v>
      </c>
      <c r="AE51" s="217"/>
      <c r="AF51" s="217">
        <f t="shared" si="42"/>
        <v>0</v>
      </c>
      <c r="AG51" s="103">
        <f t="shared" si="56"/>
        <v>0</v>
      </c>
      <c r="AH51" s="150"/>
      <c r="AI51" s="104"/>
      <c r="AJ51" s="217">
        <v>1</v>
      </c>
      <c r="AK51" s="217">
        <v>1</v>
      </c>
      <c r="AL51" s="217"/>
      <c r="AM51" s="217">
        <v>1</v>
      </c>
      <c r="AN51" s="217"/>
      <c r="AO51" s="217">
        <v>1</v>
      </c>
      <c r="AP51" s="217"/>
      <c r="AQ51" s="217">
        <f t="shared" si="44"/>
        <v>0</v>
      </c>
      <c r="AR51" s="103">
        <f t="shared" si="57"/>
        <v>0</v>
      </c>
      <c r="AS51" s="150"/>
      <c r="AT51" s="104"/>
      <c r="AU51" s="217">
        <v>1</v>
      </c>
      <c r="AV51" s="217">
        <v>1</v>
      </c>
      <c r="AW51" s="217"/>
      <c r="AX51" s="217">
        <v>1</v>
      </c>
      <c r="AY51" s="217"/>
      <c r="AZ51" s="217">
        <v>1</v>
      </c>
      <c r="BA51" s="217"/>
      <c r="BB51" s="217">
        <f t="shared" si="46"/>
        <v>0</v>
      </c>
      <c r="BC51" s="103">
        <f t="shared" si="58"/>
        <v>0</v>
      </c>
      <c r="BD51" s="105"/>
      <c r="BE51" s="104"/>
      <c r="BF51" s="341">
        <f t="shared" si="63"/>
        <v>4</v>
      </c>
      <c r="BG51" s="217">
        <f t="shared" si="66"/>
        <v>1</v>
      </c>
      <c r="BH51" s="106">
        <f t="shared" si="67"/>
        <v>6.25E-2</v>
      </c>
      <c r="BI51" s="151"/>
      <c r="BJ51" s="107"/>
      <c r="BM51" s="108"/>
      <c r="BN51" s="103"/>
      <c r="BO51" s="109"/>
      <c r="BP51" s="110"/>
      <c r="BQ51" s="103"/>
      <c r="BR51" s="109"/>
      <c r="BS51" s="110"/>
      <c r="BT51" s="103"/>
      <c r="BU51" s="109"/>
      <c r="BV51" s="111"/>
      <c r="BW51" s="103"/>
      <c r="BX51" s="112"/>
      <c r="BY51" s="113"/>
      <c r="BZ51" s="114"/>
    </row>
    <row r="52" spans="1:78" s="92" customFormat="1" ht="51" x14ac:dyDescent="0.25">
      <c r="A52" s="99"/>
      <c r="B52" s="81"/>
      <c r="C52" s="141" t="s">
        <v>198</v>
      </c>
      <c r="D52" s="142" t="s">
        <v>198</v>
      </c>
      <c r="E52" s="206">
        <v>15</v>
      </c>
      <c r="F52" s="142" t="s">
        <v>310</v>
      </c>
      <c r="G52" s="84" t="s">
        <v>311</v>
      </c>
      <c r="H52" s="100" t="s">
        <v>285</v>
      </c>
      <c r="I52" s="84" t="s">
        <v>205</v>
      </c>
      <c r="J52" s="84" t="s">
        <v>214</v>
      </c>
      <c r="K52" s="84" t="s">
        <v>318</v>
      </c>
      <c r="L52" s="101">
        <v>44197</v>
      </c>
      <c r="M52" s="149">
        <v>44561</v>
      </c>
      <c r="N52" s="217">
        <v>1</v>
      </c>
      <c r="O52" s="228"/>
      <c r="P52" s="217"/>
      <c r="Q52" s="228">
        <v>1</v>
      </c>
      <c r="R52" s="217">
        <v>1</v>
      </c>
      <c r="S52" s="228">
        <v>1</v>
      </c>
      <c r="T52" s="217">
        <v>1</v>
      </c>
      <c r="U52" s="217">
        <f t="shared" si="61"/>
        <v>1</v>
      </c>
      <c r="V52" s="103">
        <f t="shared" si="62"/>
        <v>1</v>
      </c>
      <c r="W52" s="150" t="s">
        <v>343</v>
      </c>
      <c r="X52" s="104" t="s">
        <v>351</v>
      </c>
      <c r="Y52" s="217">
        <v>1</v>
      </c>
      <c r="Z52" s="217">
        <v>1</v>
      </c>
      <c r="AA52" s="217"/>
      <c r="AB52" s="217">
        <v>1</v>
      </c>
      <c r="AC52" s="217"/>
      <c r="AD52" s="217">
        <v>1</v>
      </c>
      <c r="AE52" s="217"/>
      <c r="AF52" s="217">
        <f t="shared" si="42"/>
        <v>0</v>
      </c>
      <c r="AG52" s="103">
        <f t="shared" si="56"/>
        <v>0</v>
      </c>
      <c r="AH52" s="150"/>
      <c r="AI52" s="104"/>
      <c r="AJ52" s="217">
        <v>1</v>
      </c>
      <c r="AK52" s="217">
        <v>1</v>
      </c>
      <c r="AL52" s="217"/>
      <c r="AM52" s="217">
        <v>1</v>
      </c>
      <c r="AN52" s="217"/>
      <c r="AO52" s="217">
        <v>1</v>
      </c>
      <c r="AP52" s="217"/>
      <c r="AQ52" s="217">
        <f t="shared" si="44"/>
        <v>0</v>
      </c>
      <c r="AR52" s="103">
        <f t="shared" si="57"/>
        <v>0</v>
      </c>
      <c r="AS52" s="150"/>
      <c r="AT52" s="104"/>
      <c r="AU52" s="217">
        <v>1</v>
      </c>
      <c r="AV52" s="217">
        <v>1</v>
      </c>
      <c r="AW52" s="217"/>
      <c r="AX52" s="217">
        <v>1</v>
      </c>
      <c r="AY52" s="217"/>
      <c r="AZ52" s="217">
        <v>1</v>
      </c>
      <c r="BA52" s="217"/>
      <c r="BB52" s="217">
        <f t="shared" si="46"/>
        <v>0</v>
      </c>
      <c r="BC52" s="103">
        <f t="shared" si="58"/>
        <v>0</v>
      </c>
      <c r="BD52" s="105"/>
      <c r="BE52" s="104"/>
      <c r="BF52" s="341">
        <f t="shared" si="63"/>
        <v>4</v>
      </c>
      <c r="BG52" s="217">
        <f t="shared" si="66"/>
        <v>1</v>
      </c>
      <c r="BH52" s="106">
        <f t="shared" si="67"/>
        <v>6.25E-2</v>
      </c>
      <c r="BI52" s="151"/>
      <c r="BJ52" s="107"/>
      <c r="BM52" s="108"/>
      <c r="BN52" s="103"/>
      <c r="BO52" s="109"/>
      <c r="BP52" s="110"/>
      <c r="BQ52" s="103"/>
      <c r="BR52" s="109"/>
      <c r="BS52" s="110"/>
      <c r="BT52" s="103"/>
      <c r="BU52" s="109"/>
      <c r="BV52" s="111"/>
      <c r="BW52" s="103"/>
      <c r="BX52" s="112"/>
      <c r="BY52" s="113"/>
      <c r="BZ52" s="114"/>
    </row>
    <row r="53" spans="1:78" s="92" customFormat="1" ht="51" x14ac:dyDescent="0.25">
      <c r="A53" s="99"/>
      <c r="B53" s="81"/>
      <c r="C53" s="141" t="s">
        <v>198</v>
      </c>
      <c r="D53" s="142" t="s">
        <v>198</v>
      </c>
      <c r="E53" s="206">
        <v>16</v>
      </c>
      <c r="F53" s="142" t="s">
        <v>312</v>
      </c>
      <c r="G53" s="84" t="s">
        <v>313</v>
      </c>
      <c r="H53" s="100" t="s">
        <v>285</v>
      </c>
      <c r="I53" s="84" t="s">
        <v>205</v>
      </c>
      <c r="J53" s="84" t="s">
        <v>214</v>
      </c>
      <c r="K53" s="84" t="s">
        <v>314</v>
      </c>
      <c r="L53" s="101">
        <v>44197</v>
      </c>
      <c r="M53" s="149">
        <v>44561</v>
      </c>
      <c r="N53" s="217">
        <v>1</v>
      </c>
      <c r="O53" s="228"/>
      <c r="P53" s="217"/>
      <c r="Q53" s="228">
        <v>1</v>
      </c>
      <c r="R53" s="217">
        <v>1</v>
      </c>
      <c r="S53" s="228">
        <v>1</v>
      </c>
      <c r="T53" s="217">
        <v>1</v>
      </c>
      <c r="U53" s="217">
        <f t="shared" si="61"/>
        <v>1</v>
      </c>
      <c r="V53" s="103">
        <f t="shared" si="62"/>
        <v>1</v>
      </c>
      <c r="W53" s="150" t="s">
        <v>346</v>
      </c>
      <c r="X53" s="104" t="s">
        <v>351</v>
      </c>
      <c r="Y53" s="217">
        <v>1</v>
      </c>
      <c r="Z53" s="217">
        <v>1</v>
      </c>
      <c r="AA53" s="217"/>
      <c r="AB53" s="217">
        <v>1</v>
      </c>
      <c r="AC53" s="217"/>
      <c r="AD53" s="217">
        <v>1</v>
      </c>
      <c r="AE53" s="217"/>
      <c r="AF53" s="217">
        <f t="shared" si="42"/>
        <v>0</v>
      </c>
      <c r="AG53" s="103">
        <f t="shared" si="56"/>
        <v>0</v>
      </c>
      <c r="AH53" s="150"/>
      <c r="AI53" s="104"/>
      <c r="AJ53" s="217">
        <v>1</v>
      </c>
      <c r="AK53" s="217">
        <v>1</v>
      </c>
      <c r="AL53" s="217"/>
      <c r="AM53" s="217">
        <v>1</v>
      </c>
      <c r="AN53" s="217"/>
      <c r="AO53" s="217">
        <v>1</v>
      </c>
      <c r="AP53" s="217"/>
      <c r="AQ53" s="217">
        <f t="shared" si="44"/>
        <v>0</v>
      </c>
      <c r="AR53" s="103">
        <f t="shared" si="57"/>
        <v>0</v>
      </c>
      <c r="AS53" s="150"/>
      <c r="AT53" s="104"/>
      <c r="AU53" s="217">
        <v>1</v>
      </c>
      <c r="AV53" s="217">
        <v>1</v>
      </c>
      <c r="AW53" s="217"/>
      <c r="AX53" s="217">
        <v>1</v>
      </c>
      <c r="AY53" s="217"/>
      <c r="AZ53" s="217">
        <v>1</v>
      </c>
      <c r="BA53" s="217"/>
      <c r="BB53" s="217">
        <f t="shared" si="46"/>
        <v>0</v>
      </c>
      <c r="BC53" s="103">
        <f t="shared" si="58"/>
        <v>0</v>
      </c>
      <c r="BD53" s="105"/>
      <c r="BE53" s="104"/>
      <c r="BF53" s="341">
        <f t="shared" si="63"/>
        <v>4</v>
      </c>
      <c r="BG53" s="217">
        <f t="shared" si="66"/>
        <v>1</v>
      </c>
      <c r="BH53" s="106">
        <f t="shared" si="67"/>
        <v>6.25E-2</v>
      </c>
      <c r="BI53" s="151"/>
      <c r="BJ53" s="107"/>
      <c r="BM53" s="108"/>
      <c r="BN53" s="103"/>
      <c r="BO53" s="109"/>
      <c r="BP53" s="110"/>
      <c r="BQ53" s="103"/>
      <c r="BR53" s="109"/>
      <c r="BS53" s="110"/>
      <c r="BT53" s="103"/>
      <c r="BU53" s="109"/>
      <c r="BV53" s="111"/>
      <c r="BW53" s="103"/>
      <c r="BX53" s="112"/>
      <c r="BY53" s="113"/>
      <c r="BZ53" s="114"/>
    </row>
    <row r="54" spans="1:78" ht="23.25" thickBot="1" x14ac:dyDescent="0.3">
      <c r="A54" s="37"/>
      <c r="B54" s="70"/>
      <c r="C54" s="152"/>
      <c r="D54" s="153"/>
      <c r="E54" s="153"/>
      <c r="F54" s="154" t="s">
        <v>167</v>
      </c>
      <c r="G54" s="155"/>
      <c r="H54" s="156"/>
      <c r="I54" s="155"/>
      <c r="J54" s="155"/>
      <c r="K54" s="155"/>
      <c r="L54" s="157"/>
      <c r="M54" s="158"/>
      <c r="N54" s="159"/>
      <c r="O54" s="226"/>
      <c r="P54" s="155"/>
      <c r="Q54" s="226"/>
      <c r="R54" s="155"/>
      <c r="S54" s="226"/>
      <c r="T54" s="155"/>
      <c r="U54" s="155"/>
      <c r="V54" s="160" t="str">
        <f t="shared" ref="V54" si="68">IFERROR(U54/N54,"")</f>
        <v/>
      </c>
      <c r="W54" s="161"/>
      <c r="X54" s="162"/>
      <c r="Y54" s="159"/>
      <c r="Z54" s="155"/>
      <c r="AA54" s="155"/>
      <c r="AB54" s="155"/>
      <c r="AC54" s="155"/>
      <c r="AD54" s="155"/>
      <c r="AE54" s="155"/>
      <c r="AF54" s="155"/>
      <c r="AG54" s="160" t="str">
        <f t="shared" ref="AG54" si="69">IFERROR(AF54/Y54,"")</f>
        <v/>
      </c>
      <c r="AH54" s="161"/>
      <c r="AI54" s="162"/>
      <c r="AJ54" s="159"/>
      <c r="AK54" s="155"/>
      <c r="AL54" s="155"/>
      <c r="AM54" s="155"/>
      <c r="AN54" s="155"/>
      <c r="AO54" s="155"/>
      <c r="AP54" s="155"/>
      <c r="AQ54" s="155"/>
      <c r="AR54" s="160" t="str">
        <f t="shared" ref="AR54" si="70">IFERROR(AQ54/AJ54,"")</f>
        <v/>
      </c>
      <c r="AS54" s="163"/>
      <c r="AT54" s="162"/>
      <c r="AU54" s="159"/>
      <c r="AV54" s="155"/>
      <c r="AW54" s="155"/>
      <c r="AX54" s="155"/>
      <c r="AY54" s="155"/>
      <c r="AZ54" s="155"/>
      <c r="BA54" s="155"/>
      <c r="BB54" s="155"/>
      <c r="BC54" s="160" t="str">
        <f t="shared" ref="BC54" si="71">IFERROR(BB54/AU54,"")</f>
        <v/>
      </c>
      <c r="BD54" s="164"/>
      <c r="BE54" s="162"/>
      <c r="BF54" s="181"/>
      <c r="BG54" s="182"/>
      <c r="BH54" s="165" t="str">
        <f t="shared" ref="BH54" si="72">IFERROR(BG54/BF54,"")</f>
        <v/>
      </c>
      <c r="BI54" s="166"/>
      <c r="BJ54" s="44"/>
      <c r="BM54" s="62"/>
      <c r="BN54" s="38" t="str">
        <f t="shared" si="48"/>
        <v/>
      </c>
      <c r="BO54" s="39"/>
      <c r="BP54" s="40" t="str">
        <f t="shared" si="49"/>
        <v/>
      </c>
      <c r="BQ54" s="38" t="str">
        <f t="shared" si="50"/>
        <v/>
      </c>
      <c r="BR54" s="39" t="str">
        <f t="shared" si="51"/>
        <v/>
      </c>
      <c r="BS54" s="40"/>
      <c r="BT54" s="38" t="str">
        <f t="shared" si="52"/>
        <v/>
      </c>
      <c r="BU54" s="39"/>
      <c r="BV54" s="41" t="str">
        <f t="shared" si="53"/>
        <v/>
      </c>
      <c r="BW54" s="38" t="str">
        <f t="shared" si="54"/>
        <v/>
      </c>
      <c r="BX54" s="42"/>
      <c r="BY54" s="43"/>
      <c r="BZ54" s="63" t="str">
        <f t="shared" si="60"/>
        <v/>
      </c>
    </row>
    <row r="55" spans="1:78" ht="16.5" thickBot="1" x14ac:dyDescent="0.3">
      <c r="A55" s="14"/>
      <c r="B55" s="70"/>
      <c r="C55" s="121"/>
      <c r="D55" s="121"/>
      <c r="E55" s="121"/>
      <c r="F55" s="121"/>
      <c r="G55" s="121"/>
      <c r="H55" s="132"/>
      <c r="I55" s="121"/>
      <c r="J55" s="121"/>
      <c r="K55" s="121"/>
      <c r="L55" s="121"/>
      <c r="M55" s="121"/>
      <c r="N55" s="121"/>
      <c r="O55" s="135"/>
      <c r="P55" s="121"/>
      <c r="Q55" s="135"/>
      <c r="R55" s="121"/>
      <c r="S55" s="135"/>
      <c r="T55" s="121"/>
      <c r="U55" s="133"/>
      <c r="V55" s="133"/>
      <c r="W55" s="121"/>
      <c r="X55" s="121"/>
      <c r="Y55" s="121"/>
      <c r="Z55" s="134"/>
      <c r="AA55" s="134"/>
      <c r="AB55" s="134"/>
      <c r="AC55" s="134"/>
      <c r="AD55" s="134"/>
      <c r="AE55" s="134"/>
      <c r="AF55" s="133"/>
      <c r="AG55" s="133"/>
      <c r="AH55" s="135"/>
      <c r="AI55" s="121"/>
      <c r="AJ55" s="135"/>
      <c r="AK55" s="136"/>
      <c r="AL55" s="136"/>
      <c r="AM55" s="136"/>
      <c r="AN55" s="136"/>
      <c r="AO55" s="136"/>
      <c r="AP55" s="136"/>
      <c r="AQ55" s="133"/>
      <c r="AR55" s="133"/>
      <c r="AS55" s="135"/>
      <c r="AT55" s="121"/>
      <c r="AU55" s="135"/>
      <c r="AV55" s="136"/>
      <c r="AW55" s="136"/>
      <c r="AX55" s="136"/>
      <c r="AY55" s="136"/>
      <c r="AZ55" s="136"/>
      <c r="BA55" s="136"/>
      <c r="BB55" s="133"/>
      <c r="BC55" s="133"/>
      <c r="BD55" s="135"/>
      <c r="BE55" s="121"/>
      <c r="BF55" s="135"/>
      <c r="BG55" s="135"/>
      <c r="BH55" s="135"/>
      <c r="BI55" s="137"/>
      <c r="BJ55" s="15"/>
      <c r="BM55" s="46"/>
      <c r="BN55" s="46"/>
      <c r="BO55" s="46"/>
      <c r="BP55" s="46"/>
      <c r="BQ55" s="46"/>
      <c r="BR55" s="46"/>
      <c r="BS55" s="46"/>
      <c r="BT55" s="46"/>
      <c r="BU55" s="46"/>
      <c r="BV55" s="46"/>
      <c r="BW55" s="46"/>
      <c r="BX55" s="46"/>
      <c r="BY55" s="46"/>
      <c r="BZ55" s="46"/>
    </row>
    <row r="56" spans="1:78" s="176" customFormat="1" ht="12.75" customHeight="1" x14ac:dyDescent="0.2">
      <c r="A56" s="10"/>
      <c r="B56" s="175"/>
      <c r="C56" s="325" t="s">
        <v>230</v>
      </c>
      <c r="D56" s="326"/>
      <c r="E56" s="326"/>
      <c r="F56" s="327"/>
      <c r="G56" s="322" t="s">
        <v>122</v>
      </c>
      <c r="H56" s="323"/>
      <c r="I56" s="323"/>
      <c r="J56" s="323"/>
      <c r="K56" s="323"/>
      <c r="L56" s="323"/>
      <c r="M56" s="324"/>
      <c r="N56" s="279" t="s">
        <v>100</v>
      </c>
      <c r="O56" s="280"/>
      <c r="P56" s="280"/>
      <c r="Q56" s="280"/>
      <c r="R56" s="280"/>
      <c r="S56" s="280"/>
      <c r="T56" s="280"/>
      <c r="U56" s="280"/>
      <c r="V56" s="280"/>
      <c r="W56" s="280"/>
      <c r="X56" s="281"/>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2"/>
      <c r="BH56" s="12"/>
      <c r="BI56" s="13"/>
      <c r="BJ56" s="11"/>
      <c r="BM56" s="175"/>
      <c r="BN56" s="175"/>
      <c r="BO56" s="175"/>
      <c r="BP56" s="175"/>
      <c r="BQ56" s="175"/>
      <c r="BR56" s="175"/>
      <c r="BS56" s="175"/>
      <c r="BT56" s="175"/>
      <c r="BU56" s="175"/>
      <c r="BV56" s="175"/>
      <c r="BW56" s="175"/>
      <c r="BX56" s="175"/>
      <c r="BY56" s="175"/>
      <c r="BZ56" s="12"/>
    </row>
    <row r="57" spans="1:78" ht="36.75" customHeight="1" thickBot="1" x14ac:dyDescent="0.3">
      <c r="A57" s="24"/>
      <c r="B57" s="70"/>
      <c r="C57" s="207" t="s">
        <v>87</v>
      </c>
      <c r="D57" s="209"/>
      <c r="E57" s="209"/>
      <c r="F57" s="208"/>
      <c r="G57" s="328" t="str">
        <f>+VLOOKUP(G56,LISTAS!$H$3:$I$10,2,FALSE)</f>
        <v>Proyecto 7612 - Consolidar un referente simbólico, histórico y patrimonial, que reconozca las múltiples memorias, los ritos funerarios, dignifique a las víctimas del conflicto, interpele a la sociedad sobre el pasado violento y la construcción de la paz</v>
      </c>
      <c r="H57" s="329"/>
      <c r="I57" s="329"/>
      <c r="J57" s="329"/>
      <c r="K57" s="329"/>
      <c r="L57" s="329"/>
      <c r="M57" s="330"/>
      <c r="N57" s="331" t="s">
        <v>93</v>
      </c>
      <c r="O57" s="332"/>
      <c r="P57" s="332"/>
      <c r="Q57" s="332"/>
      <c r="R57" s="333"/>
      <c r="S57" s="334" t="s">
        <v>94</v>
      </c>
      <c r="T57" s="332"/>
      <c r="U57" s="332"/>
      <c r="V57" s="333"/>
      <c r="W57" s="201" t="s">
        <v>95</v>
      </c>
      <c r="X57" s="179" t="s">
        <v>96</v>
      </c>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24"/>
      <c r="BI57" s="24"/>
      <c r="BM57" s="64">
        <f>SUM(BM61:BM67)</f>
        <v>0</v>
      </c>
      <c r="BN57" s="64"/>
      <c r="BO57" s="64"/>
      <c r="BP57" s="64">
        <f>SUM(BP61:BP67)</f>
        <v>0</v>
      </c>
      <c r="BQ57" s="64"/>
      <c r="BR57" s="64"/>
      <c r="BS57" s="64">
        <f>SUM(BS61:BS67)</f>
        <v>0</v>
      </c>
      <c r="BT57" s="64"/>
      <c r="BU57" s="64"/>
      <c r="BV57" s="64">
        <f>SUM(BV61:BV67)</f>
        <v>0</v>
      </c>
      <c r="BW57" s="64"/>
      <c r="BX57" s="64"/>
      <c r="BY57" s="64">
        <f>SUM(BY61:BY67)</f>
        <v>0</v>
      </c>
      <c r="BZ57" s="64"/>
    </row>
    <row r="58" spans="1:78" ht="24" customHeight="1" thickBot="1" x14ac:dyDescent="0.3">
      <c r="A58" s="24"/>
      <c r="B58" s="70" t="str">
        <f>+VLOOKUP($G$10,LISTAS!$B$47:$D$65,2,FALSE)</f>
        <v>OBJ_2</v>
      </c>
      <c r="C58" s="272" t="s">
        <v>168</v>
      </c>
      <c r="D58" s="273"/>
      <c r="E58" s="273"/>
      <c r="F58" s="273"/>
      <c r="G58" s="311" t="s">
        <v>319</v>
      </c>
      <c r="H58" s="312"/>
      <c r="I58" s="312"/>
      <c r="J58" s="312"/>
      <c r="K58" s="312"/>
      <c r="L58" s="312"/>
      <c r="M58" s="313"/>
      <c r="N58" s="284">
        <v>16790000</v>
      </c>
      <c r="O58" s="285"/>
      <c r="P58" s="285"/>
      <c r="Q58" s="285"/>
      <c r="R58" s="285"/>
      <c r="S58" s="288"/>
      <c r="T58" s="288"/>
      <c r="U58" s="288"/>
      <c r="V58" s="288"/>
      <c r="W58" s="288"/>
      <c r="X58" s="290"/>
      <c r="Y58" s="26"/>
      <c r="Z58" s="26"/>
      <c r="AA58" s="26"/>
      <c r="AB58" s="26"/>
      <c r="AC58" s="26"/>
      <c r="AD58" s="26"/>
      <c r="AE58" s="26"/>
      <c r="AF58" s="14"/>
      <c r="AG58" s="26"/>
      <c r="AH58" s="26"/>
      <c r="AI58" s="26"/>
      <c r="AJ58" s="26"/>
      <c r="AK58" s="26"/>
      <c r="AL58" s="26"/>
      <c r="AM58" s="26"/>
      <c r="AN58" s="26"/>
      <c r="AO58" s="26"/>
      <c r="AP58" s="26"/>
      <c r="AQ58" s="14"/>
      <c r="AR58" s="26"/>
      <c r="AS58" s="26"/>
      <c r="AT58" s="26"/>
      <c r="AU58" s="26"/>
      <c r="AV58" s="26"/>
      <c r="AW58" s="26"/>
      <c r="AX58" s="26"/>
      <c r="AY58" s="26"/>
      <c r="AZ58" s="26"/>
      <c r="BA58" s="26"/>
      <c r="BB58" s="14"/>
      <c r="BC58" s="26"/>
      <c r="BD58" s="26"/>
      <c r="BE58" s="26"/>
      <c r="BF58" s="26"/>
      <c r="BG58" s="26"/>
      <c r="BH58" s="26"/>
      <c r="BI58" s="26"/>
      <c r="BJ58" s="25"/>
      <c r="BM58" s="240" t="s">
        <v>108</v>
      </c>
      <c r="BN58" s="241"/>
      <c r="BO58" s="241"/>
      <c r="BP58" s="241"/>
      <c r="BQ58" s="241"/>
      <c r="BR58" s="241"/>
      <c r="BS58" s="241"/>
      <c r="BT58" s="241"/>
      <c r="BU58" s="241"/>
      <c r="BV58" s="241"/>
      <c r="BW58" s="241"/>
      <c r="BX58" s="241"/>
      <c r="BY58" s="241"/>
      <c r="BZ58" s="242"/>
    </row>
    <row r="59" spans="1:78" ht="24" customHeight="1" thickBot="1" x14ac:dyDescent="0.3">
      <c r="A59" s="24"/>
      <c r="B59" s="70" t="str">
        <f>+VLOOKUP($G$11,LISTAS!$B$112:$D$132,2,FALSE)</f>
        <v>PROD_OBJ_2</v>
      </c>
      <c r="C59" s="255" t="s">
        <v>166</v>
      </c>
      <c r="D59" s="256"/>
      <c r="E59" s="256"/>
      <c r="F59" s="257"/>
      <c r="G59" s="258" t="s">
        <v>138</v>
      </c>
      <c r="H59" s="259"/>
      <c r="I59" s="259"/>
      <c r="J59" s="259"/>
      <c r="K59" s="259"/>
      <c r="L59" s="259"/>
      <c r="M59" s="260"/>
      <c r="N59" s="286"/>
      <c r="O59" s="287"/>
      <c r="P59" s="287"/>
      <c r="Q59" s="287"/>
      <c r="R59" s="287"/>
      <c r="S59" s="289"/>
      <c r="T59" s="289"/>
      <c r="U59" s="289"/>
      <c r="V59" s="289"/>
      <c r="W59" s="289"/>
      <c r="X59" s="291"/>
      <c r="Y59" s="26"/>
      <c r="Z59" s="26"/>
      <c r="AA59" s="26"/>
      <c r="AB59" s="26"/>
      <c r="AC59" s="26"/>
      <c r="AD59" s="26"/>
      <c r="AE59" s="26"/>
      <c r="AF59" s="14"/>
      <c r="AG59" s="26"/>
      <c r="AH59" s="26"/>
      <c r="AI59" s="26"/>
      <c r="AJ59" s="26"/>
      <c r="AK59" s="210"/>
      <c r="AL59" s="210"/>
      <c r="AM59" s="210"/>
      <c r="AN59" s="210"/>
      <c r="AO59" s="210"/>
      <c r="AP59" s="210"/>
      <c r="AQ59" s="14"/>
      <c r="AR59" s="26"/>
      <c r="AS59" s="26"/>
      <c r="AT59" s="26"/>
      <c r="AU59" s="26"/>
      <c r="AV59" s="26"/>
      <c r="AW59" s="26"/>
      <c r="AX59" s="26"/>
      <c r="AY59" s="26"/>
      <c r="AZ59" s="26"/>
      <c r="BA59" s="26"/>
      <c r="BB59" s="14"/>
      <c r="BC59" s="26"/>
      <c r="BD59" s="26"/>
      <c r="BE59" s="26"/>
      <c r="BF59" s="26"/>
      <c r="BG59" s="26"/>
      <c r="BH59" s="26"/>
      <c r="BI59" s="26"/>
      <c r="BJ59" s="25"/>
      <c r="BM59" s="77"/>
      <c r="BN59" s="78"/>
      <c r="BO59" s="78"/>
      <c r="BP59" s="78"/>
      <c r="BQ59" s="78"/>
      <c r="BR59" s="78"/>
      <c r="BS59" s="78"/>
      <c r="BT59" s="78"/>
      <c r="BU59" s="78"/>
      <c r="BV59" s="78"/>
      <c r="BW59" s="78"/>
      <c r="BX59" s="78"/>
      <c r="BY59" s="78"/>
      <c r="BZ59" s="79"/>
    </row>
    <row r="60" spans="1:78" ht="23.25" customHeight="1" x14ac:dyDescent="0.25">
      <c r="A60" s="27"/>
      <c r="B60" s="70"/>
      <c r="C60" s="235" t="s">
        <v>173</v>
      </c>
      <c r="D60" s="237" t="s">
        <v>173</v>
      </c>
      <c r="E60" s="237" t="s">
        <v>32</v>
      </c>
      <c r="F60" s="237" t="s">
        <v>10</v>
      </c>
      <c r="G60" s="237" t="s">
        <v>106</v>
      </c>
      <c r="H60" s="237" t="s">
        <v>86</v>
      </c>
      <c r="I60" s="237" t="s">
        <v>89</v>
      </c>
      <c r="J60" s="237" t="s">
        <v>88</v>
      </c>
      <c r="K60" s="237" t="s">
        <v>174</v>
      </c>
      <c r="L60" s="233" t="s">
        <v>33</v>
      </c>
      <c r="M60" s="234"/>
      <c r="N60" s="138"/>
      <c r="O60" s="248" t="s">
        <v>14</v>
      </c>
      <c r="P60" s="249"/>
      <c r="Q60" s="248" t="s">
        <v>15</v>
      </c>
      <c r="R60" s="249"/>
      <c r="S60" s="239" t="s">
        <v>16</v>
      </c>
      <c r="T60" s="239"/>
      <c r="U60" s="139"/>
      <c r="V60" s="139"/>
      <c r="W60" s="167" t="s">
        <v>34</v>
      </c>
      <c r="X60" s="140"/>
      <c r="Y60" s="138"/>
      <c r="Z60" s="239" t="s">
        <v>22</v>
      </c>
      <c r="AA60" s="239"/>
      <c r="AB60" s="239" t="s">
        <v>23</v>
      </c>
      <c r="AC60" s="239"/>
      <c r="AD60" s="239" t="s">
        <v>24</v>
      </c>
      <c r="AE60" s="239"/>
      <c r="AF60" s="139"/>
      <c r="AG60" s="139"/>
      <c r="AH60" s="139" t="s">
        <v>35</v>
      </c>
      <c r="AI60" s="140"/>
      <c r="AJ60" s="138"/>
      <c r="AK60" s="263" t="s">
        <v>25</v>
      </c>
      <c r="AL60" s="263"/>
      <c r="AM60" s="263" t="s">
        <v>26</v>
      </c>
      <c r="AN60" s="263"/>
      <c r="AO60" s="263" t="s">
        <v>27</v>
      </c>
      <c r="AP60" s="263"/>
      <c r="AQ60" s="139"/>
      <c r="AR60" s="139"/>
      <c r="AS60" s="139" t="s">
        <v>36</v>
      </c>
      <c r="AT60" s="140"/>
      <c r="AU60" s="139"/>
      <c r="AV60" s="264" t="s">
        <v>28</v>
      </c>
      <c r="AW60" s="265"/>
      <c r="AX60" s="264" t="s">
        <v>29</v>
      </c>
      <c r="AY60" s="265"/>
      <c r="AZ60" s="264" t="s">
        <v>30</v>
      </c>
      <c r="BA60" s="266"/>
      <c r="BB60" s="139"/>
      <c r="BC60" s="139"/>
      <c r="BD60" s="139" t="s">
        <v>37</v>
      </c>
      <c r="BE60" s="140"/>
      <c r="BF60" s="138"/>
      <c r="BG60" s="139"/>
      <c r="BH60" s="139" t="s">
        <v>38</v>
      </c>
      <c r="BI60" s="251" t="s">
        <v>107</v>
      </c>
      <c r="BJ60" s="28"/>
      <c r="BM60" s="243" t="s">
        <v>34</v>
      </c>
      <c r="BN60" s="244"/>
      <c r="BO60" s="245"/>
      <c r="BP60" s="246" t="s">
        <v>35</v>
      </c>
      <c r="BQ60" s="244"/>
      <c r="BR60" s="245"/>
      <c r="BS60" s="246" t="s">
        <v>36</v>
      </c>
      <c r="BT60" s="244"/>
      <c r="BU60" s="245"/>
      <c r="BV60" s="246" t="s">
        <v>37</v>
      </c>
      <c r="BW60" s="244"/>
      <c r="BX60" s="245"/>
      <c r="BY60" s="246" t="s">
        <v>38</v>
      </c>
      <c r="BZ60" s="247"/>
    </row>
    <row r="61" spans="1:78" ht="25.5" x14ac:dyDescent="0.25">
      <c r="A61" s="27"/>
      <c r="B61" s="70"/>
      <c r="C61" s="236"/>
      <c r="D61" s="238"/>
      <c r="E61" s="238"/>
      <c r="F61" s="238"/>
      <c r="G61" s="238"/>
      <c r="H61" s="238"/>
      <c r="I61" s="238"/>
      <c r="J61" s="238"/>
      <c r="K61" s="238"/>
      <c r="L61" s="29" t="s">
        <v>11</v>
      </c>
      <c r="M61" s="30" t="s">
        <v>12</v>
      </c>
      <c r="N61" s="31" t="s">
        <v>13</v>
      </c>
      <c r="O61" s="32" t="s">
        <v>171</v>
      </c>
      <c r="P61" s="32" t="s">
        <v>172</v>
      </c>
      <c r="Q61" s="32" t="s">
        <v>171</v>
      </c>
      <c r="R61" s="32" t="s">
        <v>172</v>
      </c>
      <c r="S61" s="222" t="s">
        <v>171</v>
      </c>
      <c r="T61" s="177" t="s">
        <v>172</v>
      </c>
      <c r="U61" s="32" t="s">
        <v>17</v>
      </c>
      <c r="V61" s="59" t="s">
        <v>199</v>
      </c>
      <c r="W61" s="32" t="s">
        <v>18</v>
      </c>
      <c r="X61" s="33" t="s">
        <v>85</v>
      </c>
      <c r="Y61" s="31" t="s">
        <v>13</v>
      </c>
      <c r="Z61" s="177" t="s">
        <v>171</v>
      </c>
      <c r="AA61" s="177" t="s">
        <v>172</v>
      </c>
      <c r="AB61" s="177" t="s">
        <v>171</v>
      </c>
      <c r="AC61" s="177" t="s">
        <v>172</v>
      </c>
      <c r="AD61" s="177" t="s">
        <v>171</v>
      </c>
      <c r="AE61" s="177" t="s">
        <v>172</v>
      </c>
      <c r="AF61" s="32" t="s">
        <v>17</v>
      </c>
      <c r="AG61" s="59" t="s">
        <v>199</v>
      </c>
      <c r="AH61" s="32" t="s">
        <v>18</v>
      </c>
      <c r="AI61" s="33" t="s">
        <v>85</v>
      </c>
      <c r="AJ61" s="31" t="s">
        <v>13</v>
      </c>
      <c r="AK61" s="177" t="s">
        <v>171</v>
      </c>
      <c r="AL61" s="177" t="s">
        <v>172</v>
      </c>
      <c r="AM61" s="177" t="s">
        <v>171</v>
      </c>
      <c r="AN61" s="177" t="s">
        <v>172</v>
      </c>
      <c r="AO61" s="177" t="s">
        <v>171</v>
      </c>
      <c r="AP61" s="177" t="s">
        <v>172</v>
      </c>
      <c r="AQ61" s="32" t="s">
        <v>17</v>
      </c>
      <c r="AR61" s="59" t="s">
        <v>199</v>
      </c>
      <c r="AS61" s="33" t="s">
        <v>85</v>
      </c>
      <c r="AT61" s="33" t="s">
        <v>85</v>
      </c>
      <c r="AU61" s="34" t="s">
        <v>13</v>
      </c>
      <c r="AV61" s="32" t="s">
        <v>171</v>
      </c>
      <c r="AW61" s="32" t="s">
        <v>172</v>
      </c>
      <c r="AX61" s="32" t="s">
        <v>171</v>
      </c>
      <c r="AY61" s="32" t="s">
        <v>172</v>
      </c>
      <c r="AZ61" s="32" t="s">
        <v>171</v>
      </c>
      <c r="BA61" s="32" t="s">
        <v>172</v>
      </c>
      <c r="BB61" s="32" t="s">
        <v>17</v>
      </c>
      <c r="BC61" s="59" t="s">
        <v>199</v>
      </c>
      <c r="BD61" s="32" t="s">
        <v>18</v>
      </c>
      <c r="BE61" s="33" t="s">
        <v>85</v>
      </c>
      <c r="BF61" s="31" t="s">
        <v>13</v>
      </c>
      <c r="BG61" s="35" t="s">
        <v>17</v>
      </c>
      <c r="BH61" s="59" t="s">
        <v>199</v>
      </c>
      <c r="BI61" s="252"/>
      <c r="BJ61" s="28"/>
      <c r="BM61" s="60" t="s">
        <v>19</v>
      </c>
      <c r="BN61" s="32" t="s">
        <v>20</v>
      </c>
      <c r="BO61" s="33" t="s">
        <v>21</v>
      </c>
      <c r="BP61" s="32" t="s">
        <v>19</v>
      </c>
      <c r="BQ61" s="32" t="s">
        <v>20</v>
      </c>
      <c r="BR61" s="33" t="s">
        <v>21</v>
      </c>
      <c r="BS61" s="32" t="s">
        <v>19</v>
      </c>
      <c r="BT61" s="32" t="s">
        <v>20</v>
      </c>
      <c r="BU61" s="33" t="s">
        <v>21</v>
      </c>
      <c r="BV61" s="32" t="s">
        <v>19</v>
      </c>
      <c r="BW61" s="32" t="s">
        <v>20</v>
      </c>
      <c r="BX61" s="30" t="s">
        <v>21</v>
      </c>
      <c r="BY61" s="36" t="s">
        <v>19</v>
      </c>
      <c r="BZ61" s="61" t="s">
        <v>31</v>
      </c>
    </row>
    <row r="62" spans="1:78" s="92" customFormat="1" ht="63.75" x14ac:dyDescent="0.25">
      <c r="A62" s="80"/>
      <c r="B62" s="81"/>
      <c r="C62" s="141" t="s">
        <v>198</v>
      </c>
      <c r="D62" s="142" t="s">
        <v>198</v>
      </c>
      <c r="E62" s="146">
        <v>1</v>
      </c>
      <c r="F62" s="143" t="s">
        <v>320</v>
      </c>
      <c r="G62" s="82" t="s">
        <v>321</v>
      </c>
      <c r="H62" s="83" t="s">
        <v>322</v>
      </c>
      <c r="I62" s="82" t="s">
        <v>205</v>
      </c>
      <c r="J62" s="82" t="s">
        <v>214</v>
      </c>
      <c r="K62" s="84" t="s">
        <v>332</v>
      </c>
      <c r="L62" s="85">
        <v>44287</v>
      </c>
      <c r="M62" s="101">
        <v>44561</v>
      </c>
      <c r="N62" s="82">
        <f>SUM(O62,Q62,S62)</f>
        <v>0</v>
      </c>
      <c r="O62" s="224">
        <v>0</v>
      </c>
      <c r="P62" s="82">
        <v>0</v>
      </c>
      <c r="Q62" s="224">
        <v>0</v>
      </c>
      <c r="R62" s="82">
        <v>0</v>
      </c>
      <c r="S62" s="224">
        <v>0</v>
      </c>
      <c r="T62" s="82">
        <v>0</v>
      </c>
      <c r="U62" s="82">
        <f t="shared" ref="U62:U65" si="73">SUM(P62,R62,T62)</f>
        <v>0</v>
      </c>
      <c r="V62" s="87" t="str">
        <f t="shared" ref="V62:V66" si="74">IFERROR(U62/N62,"")</f>
        <v/>
      </c>
      <c r="W62" s="145"/>
      <c r="X62" s="88"/>
      <c r="Y62" s="211">
        <v>0.3</v>
      </c>
      <c r="Z62" s="211">
        <v>0</v>
      </c>
      <c r="AA62" s="211"/>
      <c r="AB62" s="211">
        <v>0</v>
      </c>
      <c r="AC62" s="211"/>
      <c r="AD62" s="211">
        <v>0.3</v>
      </c>
      <c r="AE62" s="211"/>
      <c r="AF62" s="211">
        <f t="shared" ref="AF62:AF65" si="75">SUM(AA62,AC62,AE62)</f>
        <v>0</v>
      </c>
      <c r="AG62" s="213">
        <f t="shared" ref="AG62:AG65" si="76">IFERROR(AF62/Y62,"")</f>
        <v>0</v>
      </c>
      <c r="AH62" s="214"/>
      <c r="AI62" s="215"/>
      <c r="AJ62" s="211">
        <v>0.4</v>
      </c>
      <c r="AK62" s="211">
        <v>0</v>
      </c>
      <c r="AL62" s="211"/>
      <c r="AM62" s="211">
        <v>0</v>
      </c>
      <c r="AN62" s="211"/>
      <c r="AO62" s="211">
        <v>0.4</v>
      </c>
      <c r="AP62" s="211"/>
      <c r="AQ62" s="211">
        <f t="shared" ref="AQ62:AQ65" si="77">SUM(AL62,AN62,AP62)</f>
        <v>0</v>
      </c>
      <c r="AR62" s="213">
        <f t="shared" ref="AR62:AR65" si="78">IFERROR(AQ62/AJ62,"")</f>
        <v>0</v>
      </c>
      <c r="AS62" s="214"/>
      <c r="AT62" s="215"/>
      <c r="AU62" s="211">
        <v>0.3</v>
      </c>
      <c r="AV62" s="211">
        <v>0</v>
      </c>
      <c r="AW62" s="211"/>
      <c r="AX62" s="211">
        <v>0</v>
      </c>
      <c r="AY62" s="211"/>
      <c r="AZ62" s="211">
        <v>0.3</v>
      </c>
      <c r="BA62" s="211"/>
      <c r="BB62" s="211">
        <f t="shared" ref="BB62:BB65" si="79">SUM(AW62,AY62,BA62)</f>
        <v>0</v>
      </c>
      <c r="BC62" s="213">
        <f t="shared" ref="BC62:BC65" si="80">IFERROR(BB62/AU62,"")</f>
        <v>0</v>
      </c>
      <c r="BD62" s="216"/>
      <c r="BE62" s="215"/>
      <c r="BF62" s="340">
        <f>+SUM(N62,Y62,AJ62,AU62)</f>
        <v>1</v>
      </c>
      <c r="BG62" s="211">
        <f>+SUM(U62,AF62,AQ62,BB62)</f>
        <v>0</v>
      </c>
      <c r="BH62" s="216">
        <f>IFERROR(BG62/BF62,"")</f>
        <v>0</v>
      </c>
      <c r="BI62" s="148"/>
      <c r="BJ62" s="91"/>
      <c r="BM62" s="93"/>
      <c r="BN62" s="87" t="str">
        <f t="shared" ref="BN62:BN66" si="81">IFERROR(BM62/N62,"")</f>
        <v/>
      </c>
      <c r="BO62" s="88"/>
      <c r="BP62" s="94" t="str">
        <f t="shared" ref="BP62:BP66" si="82">IFERROR(BO62/Q62,"")</f>
        <v/>
      </c>
      <c r="BQ62" s="87" t="str">
        <f t="shared" ref="BQ62:BQ66" si="83">IFERROR(BP62/Y62,"")</f>
        <v/>
      </c>
      <c r="BR62" s="88" t="str">
        <f t="shared" ref="BR62:BR66" si="84">IFERROR(BQ62/U62,"")</f>
        <v/>
      </c>
      <c r="BS62" s="94"/>
      <c r="BT62" s="87">
        <f t="shared" ref="BT62:BT66" si="85">IFERROR(BS62/AJ62,"")</f>
        <v>0</v>
      </c>
      <c r="BU62" s="88"/>
      <c r="BV62" s="95">
        <f t="shared" ref="BV62:BV66" si="86">IFERROR(BU62/Y62,"")</f>
        <v>0</v>
      </c>
      <c r="BW62" s="87">
        <f t="shared" ref="BW62:BW66" si="87">IFERROR(BV62/AU62,"")</f>
        <v>0</v>
      </c>
      <c r="BX62" s="96" t="str">
        <f>IFERROR(BW62/AB62,"")</f>
        <v/>
      </c>
      <c r="BY62" s="97">
        <f t="shared" ref="BY62:BY65" si="88">SUM(BM62,BP62,BS62,BV62)</f>
        <v>0</v>
      </c>
      <c r="BZ62" s="98">
        <f>IFERROR(BY62/BF62,"")</f>
        <v>0</v>
      </c>
    </row>
    <row r="63" spans="1:78" s="92" customFormat="1" ht="63.75" x14ac:dyDescent="0.25">
      <c r="A63" s="99"/>
      <c r="B63" s="81"/>
      <c r="C63" s="141" t="s">
        <v>198</v>
      </c>
      <c r="D63" s="142" t="s">
        <v>198</v>
      </c>
      <c r="E63" s="206">
        <v>2</v>
      </c>
      <c r="F63" s="142" t="s">
        <v>323</v>
      </c>
      <c r="G63" s="84" t="s">
        <v>324</v>
      </c>
      <c r="H63" s="100" t="s">
        <v>325</v>
      </c>
      <c r="I63" s="84" t="s">
        <v>205</v>
      </c>
      <c r="J63" s="84" t="s">
        <v>214</v>
      </c>
      <c r="K63" s="84" t="s">
        <v>278</v>
      </c>
      <c r="L63" s="101">
        <v>44317</v>
      </c>
      <c r="M63" s="101">
        <v>44561</v>
      </c>
      <c r="N63" s="84">
        <f t="shared" ref="N63:N65" si="89">SUM(O63,Q63,S63)</f>
        <v>0</v>
      </c>
      <c r="O63" s="225">
        <v>0</v>
      </c>
      <c r="P63" s="84">
        <v>0</v>
      </c>
      <c r="Q63" s="225">
        <v>0</v>
      </c>
      <c r="R63" s="84">
        <v>0</v>
      </c>
      <c r="S63" s="225">
        <v>0</v>
      </c>
      <c r="T63" s="84">
        <v>0</v>
      </c>
      <c r="U63" s="84">
        <f t="shared" si="73"/>
        <v>0</v>
      </c>
      <c r="V63" s="103" t="str">
        <f t="shared" si="74"/>
        <v/>
      </c>
      <c r="W63" s="150"/>
      <c r="X63" s="104"/>
      <c r="Y63" s="217">
        <v>0.3</v>
      </c>
      <c r="Z63" s="217">
        <v>0</v>
      </c>
      <c r="AA63" s="217"/>
      <c r="AB63" s="217">
        <v>0</v>
      </c>
      <c r="AC63" s="217"/>
      <c r="AD63" s="217">
        <v>0.3</v>
      </c>
      <c r="AE63" s="217"/>
      <c r="AF63" s="217">
        <f t="shared" si="75"/>
        <v>0</v>
      </c>
      <c r="AG63" s="218">
        <f t="shared" si="76"/>
        <v>0</v>
      </c>
      <c r="AH63" s="219"/>
      <c r="AI63" s="220"/>
      <c r="AJ63" s="217">
        <v>0.4</v>
      </c>
      <c r="AK63" s="217">
        <v>0</v>
      </c>
      <c r="AL63" s="217"/>
      <c r="AM63" s="217">
        <v>0</v>
      </c>
      <c r="AN63" s="217"/>
      <c r="AO63" s="217">
        <v>0.4</v>
      </c>
      <c r="AP63" s="217"/>
      <c r="AQ63" s="217">
        <f t="shared" si="77"/>
        <v>0</v>
      </c>
      <c r="AR63" s="218">
        <f t="shared" si="78"/>
        <v>0</v>
      </c>
      <c r="AS63" s="219"/>
      <c r="AT63" s="220"/>
      <c r="AU63" s="217">
        <v>0.3</v>
      </c>
      <c r="AV63" s="217">
        <v>0</v>
      </c>
      <c r="AW63" s="217"/>
      <c r="AX63" s="217">
        <v>0</v>
      </c>
      <c r="AY63" s="217"/>
      <c r="AZ63" s="217">
        <v>0.3</v>
      </c>
      <c r="BA63" s="217"/>
      <c r="BB63" s="217">
        <f t="shared" si="79"/>
        <v>0</v>
      </c>
      <c r="BC63" s="218">
        <f t="shared" si="80"/>
        <v>0</v>
      </c>
      <c r="BD63" s="221"/>
      <c r="BE63" s="220"/>
      <c r="BF63" s="341">
        <f t="shared" ref="BF63:BF65" si="90">+SUM(N63,Y63,AJ63,AU63)</f>
        <v>1</v>
      </c>
      <c r="BG63" s="217">
        <f t="shared" ref="BG63:BG65" si="91">+SUM(U63,AF63,AQ63,BB63)</f>
        <v>0</v>
      </c>
      <c r="BH63" s="221">
        <f t="shared" ref="BH63:BH64" si="92">IFERROR(BG63/BF63,"")</f>
        <v>0</v>
      </c>
      <c r="BI63" s="151"/>
      <c r="BJ63" s="107"/>
      <c r="BM63" s="108"/>
      <c r="BN63" s="103" t="str">
        <f t="shared" si="81"/>
        <v/>
      </c>
      <c r="BO63" s="109"/>
      <c r="BP63" s="110" t="str">
        <f t="shared" si="82"/>
        <v/>
      </c>
      <c r="BQ63" s="103" t="str">
        <f t="shared" si="83"/>
        <v/>
      </c>
      <c r="BR63" s="109" t="str">
        <f t="shared" si="84"/>
        <v/>
      </c>
      <c r="BS63" s="110"/>
      <c r="BT63" s="103">
        <f t="shared" si="85"/>
        <v>0</v>
      </c>
      <c r="BU63" s="109"/>
      <c r="BV63" s="111">
        <f t="shared" si="86"/>
        <v>0</v>
      </c>
      <c r="BW63" s="103">
        <f t="shared" si="87"/>
        <v>0</v>
      </c>
      <c r="BX63" s="112"/>
      <c r="BY63" s="113">
        <f t="shared" si="88"/>
        <v>0</v>
      </c>
      <c r="BZ63" s="114">
        <f t="shared" ref="BZ63:BZ66" si="93">IFERROR(BY63/BF63,"")</f>
        <v>0</v>
      </c>
    </row>
    <row r="64" spans="1:78" s="92" customFormat="1" ht="63.75" x14ac:dyDescent="0.25">
      <c r="A64" s="99"/>
      <c r="B64" s="81"/>
      <c r="C64" s="141" t="s">
        <v>198</v>
      </c>
      <c r="D64" s="142" t="s">
        <v>198</v>
      </c>
      <c r="E64" s="206">
        <v>3</v>
      </c>
      <c r="F64" s="142" t="s">
        <v>326</v>
      </c>
      <c r="G64" s="84" t="s">
        <v>327</v>
      </c>
      <c r="H64" s="100" t="s">
        <v>328</v>
      </c>
      <c r="I64" s="84" t="s">
        <v>205</v>
      </c>
      <c r="J64" s="84" t="s">
        <v>214</v>
      </c>
      <c r="K64" s="84" t="s">
        <v>332</v>
      </c>
      <c r="L64" s="101">
        <v>44470</v>
      </c>
      <c r="M64" s="101">
        <v>44561</v>
      </c>
      <c r="N64" s="84">
        <f t="shared" si="89"/>
        <v>0</v>
      </c>
      <c r="O64" s="225">
        <v>0</v>
      </c>
      <c r="P64" s="84">
        <v>0</v>
      </c>
      <c r="Q64" s="225">
        <v>0</v>
      </c>
      <c r="R64" s="84">
        <v>0</v>
      </c>
      <c r="S64" s="225">
        <v>0</v>
      </c>
      <c r="T64" s="84">
        <v>0</v>
      </c>
      <c r="U64" s="84">
        <f t="shared" si="73"/>
        <v>0</v>
      </c>
      <c r="V64" s="103" t="str">
        <f t="shared" si="74"/>
        <v/>
      </c>
      <c r="W64" s="150"/>
      <c r="X64" s="104"/>
      <c r="Y64" s="84">
        <v>0</v>
      </c>
      <c r="Z64" s="84">
        <v>0</v>
      </c>
      <c r="AA64" s="84"/>
      <c r="AB64" s="84">
        <v>0</v>
      </c>
      <c r="AC64" s="84"/>
      <c r="AD64" s="84">
        <v>0</v>
      </c>
      <c r="AE64" s="84"/>
      <c r="AF64" s="84">
        <f t="shared" si="75"/>
        <v>0</v>
      </c>
      <c r="AG64" s="103" t="str">
        <f t="shared" si="76"/>
        <v/>
      </c>
      <c r="AH64" s="150"/>
      <c r="AI64" s="104"/>
      <c r="AJ64" s="84">
        <f t="shared" ref="AJ64" si="94">SUM(AK64,AM64,AO64)</f>
        <v>0</v>
      </c>
      <c r="AK64" s="84">
        <v>0</v>
      </c>
      <c r="AL64" s="84"/>
      <c r="AM64" s="84">
        <v>0</v>
      </c>
      <c r="AN64" s="84"/>
      <c r="AO64" s="84">
        <v>0</v>
      </c>
      <c r="AP64" s="84"/>
      <c r="AQ64" s="84">
        <f t="shared" si="77"/>
        <v>0</v>
      </c>
      <c r="AR64" s="103" t="str">
        <f t="shared" si="78"/>
        <v/>
      </c>
      <c r="AS64" s="150"/>
      <c r="AT64" s="104"/>
      <c r="AU64" s="217">
        <v>1</v>
      </c>
      <c r="AV64" s="84">
        <v>0</v>
      </c>
      <c r="AW64" s="84"/>
      <c r="AX64" s="217">
        <v>0.3</v>
      </c>
      <c r="AY64" s="84"/>
      <c r="AZ64" s="217">
        <v>0.7</v>
      </c>
      <c r="BA64" s="84"/>
      <c r="BB64" s="84">
        <f t="shared" si="79"/>
        <v>0</v>
      </c>
      <c r="BC64" s="103">
        <f t="shared" si="80"/>
        <v>0</v>
      </c>
      <c r="BD64" s="105"/>
      <c r="BE64" s="104"/>
      <c r="BF64" s="341">
        <f t="shared" si="90"/>
        <v>1</v>
      </c>
      <c r="BG64" s="84">
        <f t="shared" si="91"/>
        <v>0</v>
      </c>
      <c r="BH64" s="106">
        <f t="shared" si="92"/>
        <v>0</v>
      </c>
      <c r="BI64" s="151"/>
      <c r="BJ64" s="107"/>
      <c r="BM64" s="108"/>
      <c r="BN64" s="103" t="str">
        <f t="shared" si="81"/>
        <v/>
      </c>
      <c r="BO64" s="104"/>
      <c r="BP64" s="115" t="str">
        <f t="shared" si="82"/>
        <v/>
      </c>
      <c r="BQ64" s="103" t="str">
        <f t="shared" si="83"/>
        <v/>
      </c>
      <c r="BR64" s="104" t="str">
        <f t="shared" si="84"/>
        <v/>
      </c>
      <c r="BS64" s="115"/>
      <c r="BT64" s="103" t="str">
        <f t="shared" si="85"/>
        <v/>
      </c>
      <c r="BU64" s="104"/>
      <c r="BV64" s="116" t="str">
        <f t="shared" si="86"/>
        <v/>
      </c>
      <c r="BW64" s="103" t="str">
        <f t="shared" si="87"/>
        <v/>
      </c>
      <c r="BX64" s="117"/>
      <c r="BY64" s="113">
        <f t="shared" si="88"/>
        <v>0</v>
      </c>
      <c r="BZ64" s="114">
        <f t="shared" si="93"/>
        <v>0</v>
      </c>
    </row>
    <row r="65" spans="1:78" s="92" customFormat="1" ht="38.25" x14ac:dyDescent="0.25">
      <c r="A65" s="99"/>
      <c r="B65" s="81"/>
      <c r="C65" s="141" t="s">
        <v>198</v>
      </c>
      <c r="D65" s="142" t="s">
        <v>198</v>
      </c>
      <c r="E65" s="206">
        <v>4</v>
      </c>
      <c r="F65" s="142" t="s">
        <v>329</v>
      </c>
      <c r="G65" s="84" t="s">
        <v>330</v>
      </c>
      <c r="H65" s="100" t="s">
        <v>331</v>
      </c>
      <c r="I65" s="84" t="s">
        <v>205</v>
      </c>
      <c r="J65" s="84" t="s">
        <v>214</v>
      </c>
      <c r="K65" s="84" t="s">
        <v>270</v>
      </c>
      <c r="L65" s="101">
        <v>44287</v>
      </c>
      <c r="M65" s="101">
        <v>44439</v>
      </c>
      <c r="N65" s="84">
        <f t="shared" si="89"/>
        <v>0</v>
      </c>
      <c r="O65" s="225">
        <v>0</v>
      </c>
      <c r="P65" s="84">
        <v>0</v>
      </c>
      <c r="Q65" s="225">
        <v>0</v>
      </c>
      <c r="R65" s="84">
        <v>0</v>
      </c>
      <c r="S65" s="225">
        <v>0</v>
      </c>
      <c r="T65" s="84">
        <v>0</v>
      </c>
      <c r="U65" s="84">
        <f t="shared" si="73"/>
        <v>0</v>
      </c>
      <c r="V65" s="103" t="str">
        <f t="shared" si="74"/>
        <v/>
      </c>
      <c r="W65" s="150"/>
      <c r="X65" s="104"/>
      <c r="Y65" s="84">
        <v>4</v>
      </c>
      <c r="Z65" s="84">
        <v>0</v>
      </c>
      <c r="AA65" s="84"/>
      <c r="AB65" s="84">
        <v>2</v>
      </c>
      <c r="AC65" s="84"/>
      <c r="AD65" s="84">
        <v>2</v>
      </c>
      <c r="AE65" s="84"/>
      <c r="AF65" s="84">
        <f t="shared" si="75"/>
        <v>0</v>
      </c>
      <c r="AG65" s="103">
        <f t="shared" si="76"/>
        <v>0</v>
      </c>
      <c r="AH65" s="150"/>
      <c r="AI65" s="104"/>
      <c r="AJ65" s="84">
        <v>4</v>
      </c>
      <c r="AK65" s="84">
        <v>2</v>
      </c>
      <c r="AL65" s="84"/>
      <c r="AM65" s="84">
        <v>2</v>
      </c>
      <c r="AN65" s="84"/>
      <c r="AO65" s="84">
        <v>0</v>
      </c>
      <c r="AP65" s="84"/>
      <c r="AQ65" s="84">
        <f t="shared" si="77"/>
        <v>0</v>
      </c>
      <c r="AR65" s="103">
        <f t="shared" si="78"/>
        <v>0</v>
      </c>
      <c r="AS65" s="150"/>
      <c r="AT65" s="104"/>
      <c r="AU65" s="84">
        <v>0</v>
      </c>
      <c r="AV65" s="84">
        <v>0</v>
      </c>
      <c r="AW65" s="84"/>
      <c r="AX65" s="84">
        <v>0</v>
      </c>
      <c r="AY65" s="84"/>
      <c r="AZ65" s="84">
        <v>0</v>
      </c>
      <c r="BA65" s="84"/>
      <c r="BB65" s="84">
        <f t="shared" si="79"/>
        <v>0</v>
      </c>
      <c r="BC65" s="103" t="str">
        <f t="shared" si="80"/>
        <v/>
      </c>
      <c r="BD65" s="105"/>
      <c r="BE65" s="104"/>
      <c r="BF65" s="102">
        <f t="shared" si="90"/>
        <v>8</v>
      </c>
      <c r="BG65" s="84">
        <f t="shared" si="91"/>
        <v>0</v>
      </c>
      <c r="BH65" s="106">
        <f>IFERROR(BG65/BF65,"")</f>
        <v>0</v>
      </c>
      <c r="BI65" s="151"/>
      <c r="BJ65" s="107"/>
      <c r="BM65" s="108"/>
      <c r="BN65" s="103" t="str">
        <f t="shared" si="81"/>
        <v/>
      </c>
      <c r="BO65" s="104"/>
      <c r="BP65" s="115" t="str">
        <f t="shared" si="82"/>
        <v/>
      </c>
      <c r="BQ65" s="103" t="str">
        <f t="shared" si="83"/>
        <v/>
      </c>
      <c r="BR65" s="104" t="str">
        <f t="shared" si="84"/>
        <v/>
      </c>
      <c r="BS65" s="115"/>
      <c r="BT65" s="103">
        <f t="shared" si="85"/>
        <v>0</v>
      </c>
      <c r="BU65" s="104"/>
      <c r="BV65" s="116">
        <f t="shared" si="86"/>
        <v>0</v>
      </c>
      <c r="BW65" s="103" t="str">
        <f t="shared" si="87"/>
        <v/>
      </c>
      <c r="BX65" s="117"/>
      <c r="BY65" s="113">
        <f t="shared" si="88"/>
        <v>0</v>
      </c>
      <c r="BZ65" s="114">
        <f t="shared" si="93"/>
        <v>0</v>
      </c>
    </row>
    <row r="66" spans="1:78" ht="23.25" thickBot="1" x14ac:dyDescent="0.3">
      <c r="A66" s="37"/>
      <c r="B66" s="70"/>
      <c r="C66" s="152"/>
      <c r="D66" s="153"/>
      <c r="E66" s="153"/>
      <c r="F66" s="154" t="s">
        <v>167</v>
      </c>
      <c r="G66" s="155"/>
      <c r="H66" s="156"/>
      <c r="I66" s="155"/>
      <c r="J66" s="155"/>
      <c r="K66" s="155"/>
      <c r="L66" s="157"/>
      <c r="M66" s="158"/>
      <c r="N66" s="159"/>
      <c r="O66" s="226"/>
      <c r="P66" s="155"/>
      <c r="Q66" s="226"/>
      <c r="R66" s="155"/>
      <c r="S66" s="226"/>
      <c r="T66" s="155"/>
      <c r="U66" s="155"/>
      <c r="V66" s="160" t="str">
        <f t="shared" si="74"/>
        <v/>
      </c>
      <c r="W66" s="161"/>
      <c r="X66" s="162"/>
      <c r="Y66" s="159"/>
      <c r="Z66" s="155"/>
      <c r="AA66" s="155"/>
      <c r="AB66" s="155"/>
      <c r="AC66" s="155"/>
      <c r="AD66" s="155"/>
      <c r="AE66" s="155"/>
      <c r="AF66" s="155"/>
      <c r="AG66" s="160" t="str">
        <f t="shared" ref="AG66" si="95">IFERROR(AF66/Y66,"")</f>
        <v/>
      </c>
      <c r="AH66" s="161"/>
      <c r="AI66" s="162"/>
      <c r="AJ66" s="159"/>
      <c r="AK66" s="155"/>
      <c r="AL66" s="155"/>
      <c r="AM66" s="155"/>
      <c r="AN66" s="155"/>
      <c r="AO66" s="155"/>
      <c r="AP66" s="155"/>
      <c r="AQ66" s="155"/>
      <c r="AR66" s="160" t="str">
        <f t="shared" ref="AR66" si="96">IFERROR(AQ66/AJ66,"")</f>
        <v/>
      </c>
      <c r="AS66" s="163"/>
      <c r="AT66" s="162"/>
      <c r="AU66" s="159"/>
      <c r="AV66" s="155"/>
      <c r="AW66" s="155"/>
      <c r="AX66" s="155"/>
      <c r="AY66" s="155"/>
      <c r="AZ66" s="155"/>
      <c r="BA66" s="155"/>
      <c r="BB66" s="155"/>
      <c r="BC66" s="160" t="str">
        <f t="shared" ref="BC66" si="97">IFERROR(BB66/AU66,"")</f>
        <v/>
      </c>
      <c r="BD66" s="164"/>
      <c r="BE66" s="162"/>
      <c r="BF66" s="164"/>
      <c r="BG66" s="164"/>
      <c r="BH66" s="160" t="str">
        <f t="shared" ref="BH66" si="98">IFERROR(BG66/AZ66,"")</f>
        <v/>
      </c>
      <c r="BI66" s="166"/>
      <c r="BJ66" s="44"/>
      <c r="BM66" s="62"/>
      <c r="BN66" s="38" t="str">
        <f t="shared" si="81"/>
        <v/>
      </c>
      <c r="BO66" s="39"/>
      <c r="BP66" s="40" t="str">
        <f t="shared" si="82"/>
        <v/>
      </c>
      <c r="BQ66" s="38" t="str">
        <f t="shared" si="83"/>
        <v/>
      </c>
      <c r="BR66" s="39" t="str">
        <f t="shared" si="84"/>
        <v/>
      </c>
      <c r="BS66" s="40"/>
      <c r="BT66" s="38" t="str">
        <f t="shared" si="85"/>
        <v/>
      </c>
      <c r="BU66" s="39"/>
      <c r="BV66" s="41" t="str">
        <f t="shared" si="86"/>
        <v/>
      </c>
      <c r="BW66" s="38" t="str">
        <f t="shared" si="87"/>
        <v/>
      </c>
      <c r="BX66" s="42"/>
      <c r="BY66" s="43"/>
      <c r="BZ66" s="63" t="str">
        <f t="shared" si="93"/>
        <v/>
      </c>
    </row>
    <row r="67" spans="1:78" ht="14.25" customHeight="1" x14ac:dyDescent="0.25">
      <c r="A67" s="14"/>
      <c r="B67" s="70"/>
      <c r="C67" s="14"/>
      <c r="D67" s="14"/>
      <c r="E67" s="14"/>
      <c r="F67" s="14"/>
      <c r="G67" s="14"/>
      <c r="H67" s="14"/>
      <c r="I67" s="14"/>
      <c r="J67" s="14"/>
      <c r="K67" s="14"/>
      <c r="L67" s="14"/>
      <c r="M67" s="14"/>
      <c r="N67" s="14"/>
      <c r="O67" s="15"/>
      <c r="P67" s="14"/>
      <c r="Q67" s="15"/>
      <c r="R67" s="14"/>
      <c r="S67" s="15"/>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5"/>
      <c r="BM67" s="14"/>
      <c r="BN67" s="14"/>
      <c r="BO67" s="14"/>
      <c r="BP67" s="14"/>
      <c r="BQ67" s="14"/>
      <c r="BR67" s="14"/>
      <c r="BS67" s="14"/>
      <c r="BT67" s="14"/>
      <c r="BU67" s="14"/>
      <c r="BV67" s="14"/>
      <c r="BW67" s="14"/>
      <c r="BX67" s="14"/>
      <c r="BY67" s="14"/>
      <c r="BZ67" s="14"/>
    </row>
    <row r="68" spans="1:78" s="176" customFormat="1" ht="12.75" hidden="1" customHeight="1" x14ac:dyDescent="0.2">
      <c r="A68" s="10"/>
      <c r="B68" s="175"/>
      <c r="C68" s="267" t="s">
        <v>230</v>
      </c>
      <c r="D68" s="268"/>
      <c r="E68" s="268"/>
      <c r="F68" s="268"/>
      <c r="G68" s="322" t="s">
        <v>231</v>
      </c>
      <c r="H68" s="323"/>
      <c r="I68" s="323"/>
      <c r="J68" s="323"/>
      <c r="K68" s="323"/>
      <c r="L68" s="323"/>
      <c r="M68" s="324"/>
      <c r="N68" s="279" t="s">
        <v>100</v>
      </c>
      <c r="O68" s="280"/>
      <c r="P68" s="280"/>
      <c r="Q68" s="280"/>
      <c r="R68" s="280"/>
      <c r="S68" s="280"/>
      <c r="T68" s="280"/>
      <c r="U68" s="280"/>
      <c r="V68" s="280"/>
      <c r="W68" s="280"/>
      <c r="X68" s="281"/>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2"/>
      <c r="BH68" s="12"/>
      <c r="BI68" s="13"/>
      <c r="BJ68" s="11"/>
      <c r="BM68" s="175"/>
      <c r="BN68" s="175"/>
      <c r="BO68" s="175"/>
      <c r="BP68" s="175"/>
      <c r="BQ68" s="175"/>
      <c r="BR68" s="175"/>
      <c r="BS68" s="175"/>
      <c r="BT68" s="175"/>
      <c r="BU68" s="175"/>
      <c r="BV68" s="175"/>
      <c r="BW68" s="175"/>
      <c r="BX68" s="175"/>
      <c r="BY68" s="175"/>
      <c r="BZ68" s="12"/>
    </row>
    <row r="69" spans="1:78" ht="36.75" hidden="1" customHeight="1" thickBot="1" x14ac:dyDescent="0.3">
      <c r="A69" s="24"/>
      <c r="B69" s="70"/>
      <c r="C69" s="272" t="s">
        <v>87</v>
      </c>
      <c r="D69" s="273"/>
      <c r="E69" s="273"/>
      <c r="F69" s="273"/>
      <c r="G69" s="274" t="str">
        <f>+VLOOKUP(G68,LISTAS!$H$3:$I$10,2,FALSE)</f>
        <v>&lt;Por favor seleccione los objetivos estratégicos asociados al proceso</v>
      </c>
      <c r="H69" s="275"/>
      <c r="I69" s="275"/>
      <c r="J69" s="275"/>
      <c r="K69" s="275"/>
      <c r="L69" s="275"/>
      <c r="M69" s="276"/>
      <c r="N69" s="282" t="s">
        <v>93</v>
      </c>
      <c r="O69" s="283"/>
      <c r="P69" s="283"/>
      <c r="Q69" s="283"/>
      <c r="R69" s="283"/>
      <c r="S69" s="283" t="s">
        <v>94</v>
      </c>
      <c r="T69" s="283"/>
      <c r="U69" s="283"/>
      <c r="V69" s="283"/>
      <c r="W69" s="201" t="s">
        <v>95</v>
      </c>
      <c r="X69" s="179" t="s">
        <v>96</v>
      </c>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24"/>
      <c r="BI69" s="24"/>
      <c r="BM69" s="64">
        <f>SUM(BM73:BM96)</f>
        <v>0</v>
      </c>
      <c r="BN69" s="64"/>
      <c r="BO69" s="64"/>
      <c r="BP69" s="64">
        <f>SUM(BP73:BP96)</f>
        <v>0</v>
      </c>
      <c r="BQ69" s="64"/>
      <c r="BR69" s="64"/>
      <c r="BS69" s="64">
        <f>SUM(BS73:BS96)</f>
        <v>0</v>
      </c>
      <c r="BT69" s="64"/>
      <c r="BU69" s="64"/>
      <c r="BV69" s="64">
        <f>SUM(BV73:BV96)</f>
        <v>0</v>
      </c>
      <c r="BW69" s="64"/>
      <c r="BX69" s="64"/>
      <c r="BY69" s="64">
        <f>SUM(BY73:BY96)</f>
        <v>0</v>
      </c>
      <c r="BZ69" s="64"/>
    </row>
    <row r="70" spans="1:78" ht="24" hidden="1" customHeight="1" thickBot="1" x14ac:dyDescent="0.3">
      <c r="A70" s="24"/>
      <c r="B70" s="70" t="str">
        <f>+VLOOKUP($G$10,LISTAS!$B$47:$D$65,2,FALSE)</f>
        <v>OBJ_2</v>
      </c>
      <c r="C70" s="272" t="s">
        <v>168</v>
      </c>
      <c r="D70" s="273"/>
      <c r="E70" s="273"/>
      <c r="F70" s="273"/>
      <c r="G70" s="277"/>
      <c r="H70" s="277"/>
      <c r="I70" s="277"/>
      <c r="J70" s="277"/>
      <c r="K70" s="277"/>
      <c r="L70" s="277"/>
      <c r="M70" s="278"/>
      <c r="N70" s="320"/>
      <c r="O70" s="288"/>
      <c r="P70" s="288"/>
      <c r="Q70" s="288"/>
      <c r="R70" s="288"/>
      <c r="S70" s="288"/>
      <c r="T70" s="288"/>
      <c r="U70" s="288"/>
      <c r="V70" s="288"/>
      <c r="W70" s="288"/>
      <c r="X70" s="290"/>
      <c r="Y70" s="26"/>
      <c r="Z70" s="26"/>
      <c r="AA70" s="26"/>
      <c r="AB70" s="26"/>
      <c r="AC70" s="26"/>
      <c r="AD70" s="26"/>
      <c r="AE70" s="26"/>
      <c r="AF70" s="14"/>
      <c r="AG70" s="26"/>
      <c r="AH70" s="26"/>
      <c r="AI70" s="26"/>
      <c r="AJ70" s="26"/>
      <c r="AK70" s="26"/>
      <c r="AL70" s="26"/>
      <c r="AM70" s="26"/>
      <c r="AN70" s="26"/>
      <c r="AO70" s="26"/>
      <c r="AP70" s="26"/>
      <c r="AQ70" s="14"/>
      <c r="AR70" s="26"/>
      <c r="AS70" s="26"/>
      <c r="AT70" s="26"/>
      <c r="AU70" s="26"/>
      <c r="AV70" s="26"/>
      <c r="AW70" s="26"/>
      <c r="AX70" s="26"/>
      <c r="AY70" s="26"/>
      <c r="AZ70" s="26"/>
      <c r="BA70" s="26"/>
      <c r="BB70" s="14"/>
      <c r="BC70" s="26"/>
      <c r="BD70" s="26"/>
      <c r="BE70" s="26"/>
      <c r="BF70" s="26"/>
      <c r="BG70" s="26"/>
      <c r="BH70" s="26"/>
      <c r="BI70" s="26"/>
      <c r="BJ70" s="25"/>
      <c r="BM70" s="240" t="s">
        <v>108</v>
      </c>
      <c r="BN70" s="241"/>
      <c r="BO70" s="241"/>
      <c r="BP70" s="241"/>
      <c r="BQ70" s="241"/>
      <c r="BR70" s="241"/>
      <c r="BS70" s="241"/>
      <c r="BT70" s="241"/>
      <c r="BU70" s="241"/>
      <c r="BV70" s="241"/>
      <c r="BW70" s="241"/>
      <c r="BX70" s="241"/>
      <c r="BY70" s="241"/>
      <c r="BZ70" s="242"/>
    </row>
    <row r="71" spans="1:78" ht="24" hidden="1" customHeight="1" thickBot="1" x14ac:dyDescent="0.3">
      <c r="A71" s="24"/>
      <c r="B71" s="70" t="str">
        <f>+VLOOKUP($G$11,LISTAS!$B$112:$D$132,2,FALSE)</f>
        <v>PROD_OBJ_2</v>
      </c>
      <c r="C71" s="255" t="s">
        <v>166</v>
      </c>
      <c r="D71" s="295"/>
      <c r="E71" s="295"/>
      <c r="F71" s="296"/>
      <c r="G71" s="297"/>
      <c r="H71" s="298"/>
      <c r="I71" s="298"/>
      <c r="J71" s="298"/>
      <c r="K71" s="298"/>
      <c r="L71" s="298"/>
      <c r="M71" s="299"/>
      <c r="N71" s="321"/>
      <c r="O71" s="289"/>
      <c r="P71" s="289"/>
      <c r="Q71" s="289"/>
      <c r="R71" s="289"/>
      <c r="S71" s="289"/>
      <c r="T71" s="289"/>
      <c r="U71" s="289"/>
      <c r="V71" s="289"/>
      <c r="W71" s="289"/>
      <c r="X71" s="291"/>
      <c r="Y71" s="76"/>
      <c r="Z71" s="76"/>
      <c r="AA71" s="76"/>
      <c r="AB71" s="76"/>
      <c r="AC71" s="76"/>
      <c r="AD71" s="76"/>
      <c r="AE71" s="76"/>
      <c r="AF71" s="180"/>
      <c r="AG71" s="76"/>
      <c r="AH71" s="76"/>
      <c r="AI71" s="76"/>
      <c r="AJ71" s="76"/>
      <c r="AK71" s="76"/>
      <c r="AL71" s="76"/>
      <c r="AM71" s="76"/>
      <c r="AN71" s="76"/>
      <c r="AO71" s="76"/>
      <c r="AP71" s="76"/>
      <c r="AQ71" s="180"/>
      <c r="AR71" s="76"/>
      <c r="AS71" s="76"/>
      <c r="AT71" s="76"/>
      <c r="AU71" s="76"/>
      <c r="AV71" s="76"/>
      <c r="AW71" s="76"/>
      <c r="AX71" s="76"/>
      <c r="AY71" s="76"/>
      <c r="AZ71" s="76"/>
      <c r="BA71" s="76"/>
      <c r="BB71" s="180"/>
      <c r="BC71" s="76"/>
      <c r="BD71" s="76"/>
      <c r="BE71" s="76"/>
      <c r="BF71" s="76"/>
      <c r="BG71" s="76"/>
      <c r="BH71" s="76"/>
      <c r="BI71" s="76"/>
      <c r="BJ71" s="25"/>
      <c r="BM71" s="77"/>
      <c r="BN71" s="78"/>
      <c r="BO71" s="78"/>
      <c r="BP71" s="78"/>
      <c r="BQ71" s="78"/>
      <c r="BR71" s="78"/>
      <c r="BS71" s="78"/>
      <c r="BT71" s="78"/>
      <c r="BU71" s="78"/>
      <c r="BV71" s="78"/>
      <c r="BW71" s="78"/>
      <c r="BX71" s="78"/>
      <c r="BY71" s="78"/>
      <c r="BZ71" s="79"/>
    </row>
    <row r="72" spans="1:78" ht="23.25" hidden="1" customHeight="1" x14ac:dyDescent="0.25">
      <c r="A72" s="27"/>
      <c r="B72" s="70"/>
      <c r="C72" s="318" t="s">
        <v>173</v>
      </c>
      <c r="D72" s="235" t="s">
        <v>173</v>
      </c>
      <c r="E72" s="237" t="s">
        <v>32</v>
      </c>
      <c r="F72" s="237" t="s">
        <v>10</v>
      </c>
      <c r="G72" s="237" t="s">
        <v>106</v>
      </c>
      <c r="H72" s="237" t="s">
        <v>86</v>
      </c>
      <c r="I72" s="237" t="s">
        <v>89</v>
      </c>
      <c r="J72" s="237" t="s">
        <v>88</v>
      </c>
      <c r="K72" s="237" t="s">
        <v>174</v>
      </c>
      <c r="L72" s="233" t="s">
        <v>33</v>
      </c>
      <c r="M72" s="234"/>
      <c r="N72" s="138"/>
      <c r="O72" s="248" t="s">
        <v>14</v>
      </c>
      <c r="P72" s="249"/>
      <c r="Q72" s="248" t="s">
        <v>15</v>
      </c>
      <c r="R72" s="249"/>
      <c r="S72" s="239" t="s">
        <v>16</v>
      </c>
      <c r="T72" s="239"/>
      <c r="U72" s="139"/>
      <c r="V72" s="139"/>
      <c r="W72" s="174" t="s">
        <v>34</v>
      </c>
      <c r="X72" s="140"/>
      <c r="Y72" s="138"/>
      <c r="Z72" s="239" t="s">
        <v>22</v>
      </c>
      <c r="AA72" s="239"/>
      <c r="AB72" s="239" t="s">
        <v>23</v>
      </c>
      <c r="AC72" s="239"/>
      <c r="AD72" s="239" t="s">
        <v>24</v>
      </c>
      <c r="AE72" s="239"/>
      <c r="AF72" s="139"/>
      <c r="AG72" s="139"/>
      <c r="AH72" s="139" t="s">
        <v>35</v>
      </c>
      <c r="AI72" s="140"/>
      <c r="AJ72" s="138"/>
      <c r="AK72" s="239" t="s">
        <v>25</v>
      </c>
      <c r="AL72" s="239"/>
      <c r="AM72" s="239" t="s">
        <v>26</v>
      </c>
      <c r="AN72" s="239"/>
      <c r="AO72" s="239" t="s">
        <v>27</v>
      </c>
      <c r="AP72" s="239"/>
      <c r="AQ72" s="139"/>
      <c r="AR72" s="139"/>
      <c r="AS72" s="139" t="s">
        <v>36</v>
      </c>
      <c r="AT72" s="140"/>
      <c r="AU72" s="139"/>
      <c r="AV72" s="248" t="s">
        <v>28</v>
      </c>
      <c r="AW72" s="249"/>
      <c r="AX72" s="248" t="s">
        <v>29</v>
      </c>
      <c r="AY72" s="249"/>
      <c r="AZ72" s="248" t="s">
        <v>30</v>
      </c>
      <c r="BA72" s="250"/>
      <c r="BB72" s="139"/>
      <c r="BC72" s="139"/>
      <c r="BD72" s="139" t="s">
        <v>37</v>
      </c>
      <c r="BE72" s="140"/>
      <c r="BF72" s="138"/>
      <c r="BG72" s="139"/>
      <c r="BH72" s="139" t="s">
        <v>38</v>
      </c>
      <c r="BI72" s="251" t="s">
        <v>107</v>
      </c>
      <c r="BJ72" s="28"/>
      <c r="BM72" s="243" t="s">
        <v>34</v>
      </c>
      <c r="BN72" s="244"/>
      <c r="BO72" s="245"/>
      <c r="BP72" s="246" t="s">
        <v>35</v>
      </c>
      <c r="BQ72" s="244"/>
      <c r="BR72" s="245"/>
      <c r="BS72" s="246" t="s">
        <v>36</v>
      </c>
      <c r="BT72" s="244"/>
      <c r="BU72" s="245"/>
      <c r="BV72" s="246" t="s">
        <v>37</v>
      </c>
      <c r="BW72" s="244"/>
      <c r="BX72" s="245"/>
      <c r="BY72" s="246" t="s">
        <v>38</v>
      </c>
      <c r="BZ72" s="247"/>
    </row>
    <row r="73" spans="1:78" ht="25.5" hidden="1" x14ac:dyDescent="0.25">
      <c r="A73" s="27"/>
      <c r="B73" s="70"/>
      <c r="C73" s="319"/>
      <c r="D73" s="236"/>
      <c r="E73" s="238"/>
      <c r="F73" s="238"/>
      <c r="G73" s="238"/>
      <c r="H73" s="238"/>
      <c r="I73" s="238"/>
      <c r="J73" s="238"/>
      <c r="K73" s="238"/>
      <c r="L73" s="29" t="s">
        <v>11</v>
      </c>
      <c r="M73" s="30" t="s">
        <v>12</v>
      </c>
      <c r="N73" s="31" t="s">
        <v>13</v>
      </c>
      <c r="O73" s="32" t="s">
        <v>171</v>
      </c>
      <c r="P73" s="32" t="s">
        <v>172</v>
      </c>
      <c r="Q73" s="32" t="s">
        <v>171</v>
      </c>
      <c r="R73" s="32" t="s">
        <v>172</v>
      </c>
      <c r="S73" s="222" t="s">
        <v>171</v>
      </c>
      <c r="T73" s="177" t="s">
        <v>172</v>
      </c>
      <c r="U73" s="32" t="s">
        <v>17</v>
      </c>
      <c r="V73" s="59" t="s">
        <v>199</v>
      </c>
      <c r="W73" s="32" t="s">
        <v>18</v>
      </c>
      <c r="X73" s="33" t="s">
        <v>85</v>
      </c>
      <c r="Y73" s="31" t="s">
        <v>13</v>
      </c>
      <c r="Z73" s="177" t="s">
        <v>171</v>
      </c>
      <c r="AA73" s="177" t="s">
        <v>172</v>
      </c>
      <c r="AB73" s="177" t="s">
        <v>171</v>
      </c>
      <c r="AC73" s="177" t="s">
        <v>172</v>
      </c>
      <c r="AD73" s="177" t="s">
        <v>171</v>
      </c>
      <c r="AE73" s="177" t="s">
        <v>172</v>
      </c>
      <c r="AF73" s="32" t="s">
        <v>17</v>
      </c>
      <c r="AG73" s="59" t="s">
        <v>199</v>
      </c>
      <c r="AH73" s="32" t="s">
        <v>18</v>
      </c>
      <c r="AI73" s="33" t="s">
        <v>85</v>
      </c>
      <c r="AJ73" s="31" t="s">
        <v>13</v>
      </c>
      <c r="AK73" s="177" t="s">
        <v>171</v>
      </c>
      <c r="AL73" s="177" t="s">
        <v>172</v>
      </c>
      <c r="AM73" s="177" t="s">
        <v>171</v>
      </c>
      <c r="AN73" s="177" t="s">
        <v>172</v>
      </c>
      <c r="AO73" s="177" t="s">
        <v>171</v>
      </c>
      <c r="AP73" s="177" t="s">
        <v>172</v>
      </c>
      <c r="AQ73" s="32" t="s">
        <v>17</v>
      </c>
      <c r="AR73" s="59" t="s">
        <v>199</v>
      </c>
      <c r="AS73" s="33" t="s">
        <v>85</v>
      </c>
      <c r="AT73" s="33" t="s">
        <v>85</v>
      </c>
      <c r="AU73" s="34" t="s">
        <v>13</v>
      </c>
      <c r="AV73" s="32" t="s">
        <v>171</v>
      </c>
      <c r="AW73" s="32" t="s">
        <v>172</v>
      </c>
      <c r="AX73" s="32" t="s">
        <v>171</v>
      </c>
      <c r="AY73" s="32" t="s">
        <v>172</v>
      </c>
      <c r="AZ73" s="32" t="s">
        <v>171</v>
      </c>
      <c r="BA73" s="32" t="s">
        <v>172</v>
      </c>
      <c r="BB73" s="32" t="s">
        <v>17</v>
      </c>
      <c r="BC73" s="59" t="s">
        <v>199</v>
      </c>
      <c r="BD73" s="32" t="s">
        <v>18</v>
      </c>
      <c r="BE73" s="33" t="s">
        <v>85</v>
      </c>
      <c r="BF73" s="31"/>
      <c r="BG73" s="35"/>
      <c r="BH73" s="59" t="s">
        <v>199</v>
      </c>
      <c r="BI73" s="252"/>
      <c r="BJ73" s="28"/>
      <c r="BM73" s="60" t="s">
        <v>19</v>
      </c>
      <c r="BN73" s="32" t="s">
        <v>20</v>
      </c>
      <c r="BO73" s="33" t="s">
        <v>21</v>
      </c>
      <c r="BP73" s="32" t="s">
        <v>19</v>
      </c>
      <c r="BQ73" s="32" t="s">
        <v>20</v>
      </c>
      <c r="BR73" s="33" t="s">
        <v>21</v>
      </c>
      <c r="BS73" s="32" t="s">
        <v>19</v>
      </c>
      <c r="BT73" s="32" t="s">
        <v>20</v>
      </c>
      <c r="BU73" s="33" t="s">
        <v>21</v>
      </c>
      <c r="BV73" s="32" t="s">
        <v>19</v>
      </c>
      <c r="BW73" s="32" t="s">
        <v>20</v>
      </c>
      <c r="BX73" s="30" t="s">
        <v>21</v>
      </c>
      <c r="BY73" s="36" t="s">
        <v>19</v>
      </c>
      <c r="BZ73" s="61" t="s">
        <v>31</v>
      </c>
    </row>
    <row r="74" spans="1:78" s="92" customFormat="1" hidden="1" x14ac:dyDescent="0.25">
      <c r="A74" s="80"/>
      <c r="B74" s="81"/>
      <c r="C74" s="141"/>
      <c r="D74" s="141"/>
      <c r="E74" s="143"/>
      <c r="F74" s="143"/>
      <c r="G74" s="82"/>
      <c r="H74" s="83"/>
      <c r="I74" s="82"/>
      <c r="J74" s="82"/>
      <c r="K74" s="84"/>
      <c r="L74" s="85"/>
      <c r="M74" s="144"/>
      <c r="N74" s="86">
        <f t="shared" ref="N74:N79" si="99">SUM(O74,Q74,S74)</f>
        <v>0</v>
      </c>
      <c r="O74" s="224"/>
      <c r="P74" s="82"/>
      <c r="Q74" s="224"/>
      <c r="R74" s="82"/>
      <c r="S74" s="224"/>
      <c r="T74" s="82"/>
      <c r="U74" s="82">
        <f t="shared" ref="U74:U79" si="100">SUM(P74,R74,T74)</f>
        <v>0</v>
      </c>
      <c r="V74" s="87" t="str">
        <f t="shared" ref="V74:V80" si="101">IFERROR(U74/N74,"")</f>
        <v/>
      </c>
      <c r="W74" s="145"/>
      <c r="X74" s="88"/>
      <c r="Y74" s="86">
        <f t="shared" ref="Y74:Y79" si="102">SUM(Z74,AB74,AD74)</f>
        <v>0</v>
      </c>
      <c r="Z74" s="82"/>
      <c r="AA74" s="82"/>
      <c r="AB74" s="82"/>
      <c r="AC74" s="82"/>
      <c r="AD74" s="82"/>
      <c r="AE74" s="82"/>
      <c r="AF74" s="82">
        <f t="shared" ref="AF74:AF79" si="103">SUM(AA74,AC74,AE74)</f>
        <v>0</v>
      </c>
      <c r="AG74" s="87" t="str">
        <f t="shared" ref="AG74:AG80" si="104">IFERROR(AF74/Y74,"")</f>
        <v/>
      </c>
      <c r="AH74" s="146"/>
      <c r="AI74" s="88"/>
      <c r="AJ74" s="86">
        <f t="shared" ref="AJ74:AJ79" si="105">SUM(AK74,AM74,AO74)</f>
        <v>0</v>
      </c>
      <c r="AK74" s="82"/>
      <c r="AL74" s="82"/>
      <c r="AM74" s="82"/>
      <c r="AN74" s="82"/>
      <c r="AO74" s="82"/>
      <c r="AP74" s="82"/>
      <c r="AQ74" s="82">
        <f t="shared" ref="AQ74:AQ79" si="106">SUM(AL74,AN74,AP74)</f>
        <v>0</v>
      </c>
      <c r="AR74" s="87" t="str">
        <f t="shared" ref="AR74:AR76" si="107">IFERROR(AQ74/AJ74,"")</f>
        <v/>
      </c>
      <c r="AS74" s="147"/>
      <c r="AT74" s="88"/>
      <c r="AU74" s="86">
        <f t="shared" ref="AU74:AU79" si="108">SUM(AV74,AX74,AZ74)</f>
        <v>0</v>
      </c>
      <c r="AV74" s="82"/>
      <c r="AW74" s="82"/>
      <c r="AX74" s="82"/>
      <c r="AY74" s="82"/>
      <c r="AZ74" s="82"/>
      <c r="BA74" s="82"/>
      <c r="BB74" s="82">
        <f t="shared" ref="BB74:BB79" si="109">SUM(AW74,AY74,BA74)</f>
        <v>0</v>
      </c>
      <c r="BC74" s="87" t="str">
        <f t="shared" ref="BC74:BC80" si="110">IFERROR(BB74/AU74,"")</f>
        <v/>
      </c>
      <c r="BD74" s="89"/>
      <c r="BE74" s="88"/>
      <c r="BF74" s="86"/>
      <c r="BG74" s="82"/>
      <c r="BH74" s="90" t="str">
        <f>IFERROR(BG74/BF74,"")</f>
        <v/>
      </c>
      <c r="BI74" s="148"/>
      <c r="BJ74" s="91"/>
      <c r="BM74" s="93"/>
      <c r="BN74" s="87" t="str">
        <f t="shared" ref="BN74:BN80" si="111">IFERROR(BM74/N74,"")</f>
        <v/>
      </c>
      <c r="BO74" s="88"/>
      <c r="BP74" s="94" t="str">
        <f t="shared" ref="BP74:BP80" si="112">IFERROR(BO74/Q74,"")</f>
        <v/>
      </c>
      <c r="BQ74" s="87" t="str">
        <f t="shared" ref="BQ74:BQ80" si="113">IFERROR(BP74/Y74,"")</f>
        <v/>
      </c>
      <c r="BR74" s="88" t="str">
        <f t="shared" ref="BR74:BR80" si="114">IFERROR(BQ74/U74,"")</f>
        <v/>
      </c>
      <c r="BS74" s="94"/>
      <c r="BT74" s="87" t="str">
        <f t="shared" ref="BT74:BT80" si="115">IFERROR(BS74/AJ74,"")</f>
        <v/>
      </c>
      <c r="BU74" s="88"/>
      <c r="BV74" s="95" t="str">
        <f t="shared" ref="BV74:BV80" si="116">IFERROR(BU74/Y74,"")</f>
        <v/>
      </c>
      <c r="BW74" s="87" t="str">
        <f t="shared" ref="BW74:BW80" si="117">IFERROR(BV74/AU74,"")</f>
        <v/>
      </c>
      <c r="BX74" s="96" t="str">
        <f>IFERROR(BW74/AB74,"")</f>
        <v/>
      </c>
      <c r="BY74" s="97">
        <f t="shared" ref="BY74:BY79" si="118">SUM(BM74,BP74,BS74,BV74)</f>
        <v>0</v>
      </c>
      <c r="BZ74" s="98" t="str">
        <f>IFERROR(BY74/BF74,"")</f>
        <v/>
      </c>
    </row>
    <row r="75" spans="1:78" s="92" customFormat="1" hidden="1" x14ac:dyDescent="0.25">
      <c r="A75" s="99"/>
      <c r="B75" s="81"/>
      <c r="C75" s="141"/>
      <c r="D75" s="141"/>
      <c r="E75" s="142"/>
      <c r="F75" s="142"/>
      <c r="G75" s="84"/>
      <c r="H75" s="100"/>
      <c r="I75" s="84"/>
      <c r="J75" s="84"/>
      <c r="K75" s="84"/>
      <c r="L75" s="101"/>
      <c r="M75" s="149"/>
      <c r="N75" s="86">
        <f t="shared" si="99"/>
        <v>0</v>
      </c>
      <c r="O75" s="225"/>
      <c r="P75" s="84"/>
      <c r="Q75" s="225"/>
      <c r="R75" s="84"/>
      <c r="S75" s="225"/>
      <c r="T75" s="84"/>
      <c r="U75" s="82">
        <f t="shared" si="100"/>
        <v>0</v>
      </c>
      <c r="V75" s="103" t="str">
        <f t="shared" si="101"/>
        <v/>
      </c>
      <c r="W75" s="150"/>
      <c r="X75" s="104"/>
      <c r="Y75" s="86">
        <f t="shared" si="102"/>
        <v>0</v>
      </c>
      <c r="Z75" s="84"/>
      <c r="AA75" s="84"/>
      <c r="AB75" s="84"/>
      <c r="AC75" s="84"/>
      <c r="AD75" s="84"/>
      <c r="AE75" s="84"/>
      <c r="AF75" s="82">
        <f t="shared" si="103"/>
        <v>0</v>
      </c>
      <c r="AG75" s="103" t="str">
        <f t="shared" si="104"/>
        <v/>
      </c>
      <c r="AH75" s="150"/>
      <c r="AI75" s="104"/>
      <c r="AJ75" s="86">
        <f t="shared" si="105"/>
        <v>0</v>
      </c>
      <c r="AK75" s="84"/>
      <c r="AL75" s="84"/>
      <c r="AM75" s="84"/>
      <c r="AN75" s="84"/>
      <c r="AO75" s="84"/>
      <c r="AP75" s="84"/>
      <c r="AQ75" s="82">
        <f t="shared" si="106"/>
        <v>0</v>
      </c>
      <c r="AR75" s="103" t="str">
        <f t="shared" si="107"/>
        <v/>
      </c>
      <c r="AS75" s="150"/>
      <c r="AT75" s="104"/>
      <c r="AU75" s="86">
        <f t="shared" si="108"/>
        <v>0</v>
      </c>
      <c r="AV75" s="84"/>
      <c r="AW75" s="84"/>
      <c r="AX75" s="84"/>
      <c r="AY75" s="84"/>
      <c r="AZ75" s="84"/>
      <c r="BA75" s="84"/>
      <c r="BB75" s="82">
        <f t="shared" si="109"/>
        <v>0</v>
      </c>
      <c r="BC75" s="103" t="str">
        <f t="shared" si="110"/>
        <v/>
      </c>
      <c r="BD75" s="105"/>
      <c r="BE75" s="104"/>
      <c r="BF75" s="102"/>
      <c r="BG75" s="84"/>
      <c r="BH75" s="106" t="str">
        <f t="shared" ref="BH75:BH76" si="119">IFERROR(BG75/BF75,"")</f>
        <v/>
      </c>
      <c r="BI75" s="151"/>
      <c r="BJ75" s="107"/>
      <c r="BM75" s="108"/>
      <c r="BN75" s="103" t="str">
        <f t="shared" si="111"/>
        <v/>
      </c>
      <c r="BO75" s="109"/>
      <c r="BP75" s="110" t="str">
        <f t="shared" si="112"/>
        <v/>
      </c>
      <c r="BQ75" s="103" t="str">
        <f t="shared" si="113"/>
        <v/>
      </c>
      <c r="BR75" s="109" t="str">
        <f t="shared" si="114"/>
        <v/>
      </c>
      <c r="BS75" s="110"/>
      <c r="BT75" s="103" t="str">
        <f t="shared" si="115"/>
        <v/>
      </c>
      <c r="BU75" s="109"/>
      <c r="BV75" s="111" t="str">
        <f t="shared" si="116"/>
        <v/>
      </c>
      <c r="BW75" s="103" t="str">
        <f t="shared" si="117"/>
        <v/>
      </c>
      <c r="BX75" s="112"/>
      <c r="BY75" s="113">
        <f t="shared" si="118"/>
        <v>0</v>
      </c>
      <c r="BZ75" s="114" t="str">
        <f t="shared" ref="BZ75:BZ80" si="120">IFERROR(BY75/BF75,"")</f>
        <v/>
      </c>
    </row>
    <row r="76" spans="1:78" s="92" customFormat="1" hidden="1" x14ac:dyDescent="0.25">
      <c r="A76" s="99"/>
      <c r="B76" s="81"/>
      <c r="C76" s="141"/>
      <c r="D76" s="141"/>
      <c r="E76" s="142"/>
      <c r="F76" s="142"/>
      <c r="G76" s="84"/>
      <c r="H76" s="100"/>
      <c r="I76" s="84"/>
      <c r="J76" s="84"/>
      <c r="K76" s="84"/>
      <c r="L76" s="101"/>
      <c r="M76" s="149"/>
      <c r="N76" s="86">
        <f t="shared" si="99"/>
        <v>0</v>
      </c>
      <c r="O76" s="225"/>
      <c r="P76" s="84"/>
      <c r="Q76" s="225"/>
      <c r="R76" s="84"/>
      <c r="S76" s="225"/>
      <c r="T76" s="84"/>
      <c r="U76" s="82">
        <f t="shared" si="100"/>
        <v>0</v>
      </c>
      <c r="V76" s="103" t="str">
        <f t="shared" si="101"/>
        <v/>
      </c>
      <c r="W76" s="150"/>
      <c r="X76" s="104"/>
      <c r="Y76" s="86">
        <f t="shared" si="102"/>
        <v>0</v>
      </c>
      <c r="Z76" s="84"/>
      <c r="AA76" s="84"/>
      <c r="AB76" s="84"/>
      <c r="AC76" s="84"/>
      <c r="AD76" s="84"/>
      <c r="AE76" s="84"/>
      <c r="AF76" s="82">
        <f t="shared" si="103"/>
        <v>0</v>
      </c>
      <c r="AG76" s="103" t="str">
        <f t="shared" si="104"/>
        <v/>
      </c>
      <c r="AH76" s="150"/>
      <c r="AI76" s="104"/>
      <c r="AJ76" s="86">
        <f t="shared" si="105"/>
        <v>0</v>
      </c>
      <c r="AK76" s="84"/>
      <c r="AL76" s="84"/>
      <c r="AM76" s="84"/>
      <c r="AN76" s="84"/>
      <c r="AO76" s="84"/>
      <c r="AP76" s="84"/>
      <c r="AQ76" s="82">
        <f t="shared" si="106"/>
        <v>0</v>
      </c>
      <c r="AR76" s="103" t="str">
        <f t="shared" si="107"/>
        <v/>
      </c>
      <c r="AS76" s="150"/>
      <c r="AT76" s="104"/>
      <c r="AU76" s="86">
        <f t="shared" si="108"/>
        <v>0</v>
      </c>
      <c r="AV76" s="84"/>
      <c r="AW76" s="84"/>
      <c r="AX76" s="84"/>
      <c r="AY76" s="84"/>
      <c r="AZ76" s="84"/>
      <c r="BA76" s="84"/>
      <c r="BB76" s="82">
        <f t="shared" si="109"/>
        <v>0</v>
      </c>
      <c r="BC76" s="103" t="str">
        <f t="shared" si="110"/>
        <v/>
      </c>
      <c r="BD76" s="105"/>
      <c r="BE76" s="104"/>
      <c r="BF76" s="102"/>
      <c r="BG76" s="84"/>
      <c r="BH76" s="106" t="str">
        <f t="shared" si="119"/>
        <v/>
      </c>
      <c r="BI76" s="151"/>
      <c r="BJ76" s="107"/>
      <c r="BM76" s="108"/>
      <c r="BN76" s="103" t="str">
        <f t="shared" si="111"/>
        <v/>
      </c>
      <c r="BO76" s="104"/>
      <c r="BP76" s="115" t="str">
        <f t="shared" si="112"/>
        <v/>
      </c>
      <c r="BQ76" s="103" t="str">
        <f t="shared" si="113"/>
        <v/>
      </c>
      <c r="BR76" s="104" t="str">
        <f t="shared" si="114"/>
        <v/>
      </c>
      <c r="BS76" s="115"/>
      <c r="BT76" s="103" t="str">
        <f t="shared" si="115"/>
        <v/>
      </c>
      <c r="BU76" s="104"/>
      <c r="BV76" s="116" t="str">
        <f t="shared" si="116"/>
        <v/>
      </c>
      <c r="BW76" s="103" t="str">
        <f t="shared" si="117"/>
        <v/>
      </c>
      <c r="BX76" s="117"/>
      <c r="BY76" s="113">
        <f t="shared" si="118"/>
        <v>0</v>
      </c>
      <c r="BZ76" s="114" t="str">
        <f t="shared" si="120"/>
        <v/>
      </c>
    </row>
    <row r="77" spans="1:78" s="92" customFormat="1" hidden="1" x14ac:dyDescent="0.25">
      <c r="A77" s="99"/>
      <c r="B77" s="81"/>
      <c r="C77" s="141"/>
      <c r="D77" s="141"/>
      <c r="E77" s="142"/>
      <c r="F77" s="142"/>
      <c r="G77" s="84"/>
      <c r="H77" s="100"/>
      <c r="I77" s="84"/>
      <c r="J77" s="84"/>
      <c r="K77" s="84"/>
      <c r="L77" s="101"/>
      <c r="M77" s="149"/>
      <c r="N77" s="86">
        <f t="shared" si="99"/>
        <v>0</v>
      </c>
      <c r="O77" s="225"/>
      <c r="P77" s="84"/>
      <c r="Q77" s="225"/>
      <c r="R77" s="84"/>
      <c r="S77" s="225"/>
      <c r="T77" s="84"/>
      <c r="U77" s="82">
        <f t="shared" si="100"/>
        <v>0</v>
      </c>
      <c r="V77" s="103" t="str">
        <f t="shared" si="101"/>
        <v/>
      </c>
      <c r="W77" s="150"/>
      <c r="X77" s="104"/>
      <c r="Y77" s="86">
        <f t="shared" si="102"/>
        <v>0</v>
      </c>
      <c r="Z77" s="84"/>
      <c r="AA77" s="84"/>
      <c r="AB77" s="84"/>
      <c r="AC77" s="84"/>
      <c r="AD77" s="84"/>
      <c r="AE77" s="84"/>
      <c r="AF77" s="82">
        <f t="shared" si="103"/>
        <v>0</v>
      </c>
      <c r="AG77" s="103" t="str">
        <f t="shared" si="104"/>
        <v/>
      </c>
      <c r="AH77" s="150"/>
      <c r="AI77" s="104"/>
      <c r="AJ77" s="86">
        <f t="shared" si="105"/>
        <v>0</v>
      </c>
      <c r="AK77" s="84"/>
      <c r="AL77" s="84"/>
      <c r="AM77" s="84"/>
      <c r="AN77" s="84"/>
      <c r="AO77" s="84"/>
      <c r="AP77" s="84"/>
      <c r="AQ77" s="82">
        <f t="shared" si="106"/>
        <v>0</v>
      </c>
      <c r="AR77" s="103" t="str">
        <f>IFERROR(AQ77/AJ77,"")</f>
        <v/>
      </c>
      <c r="AS77" s="150"/>
      <c r="AT77" s="104"/>
      <c r="AU77" s="86">
        <f t="shared" si="108"/>
        <v>0</v>
      </c>
      <c r="AV77" s="84"/>
      <c r="AW77" s="84"/>
      <c r="AX77" s="84"/>
      <c r="AY77" s="84"/>
      <c r="AZ77" s="84"/>
      <c r="BA77" s="84"/>
      <c r="BB77" s="82">
        <f t="shared" si="109"/>
        <v>0</v>
      </c>
      <c r="BC77" s="103" t="str">
        <f t="shared" si="110"/>
        <v/>
      </c>
      <c r="BD77" s="105"/>
      <c r="BE77" s="104"/>
      <c r="BF77" s="102"/>
      <c r="BG77" s="84"/>
      <c r="BH77" s="106" t="str">
        <f>IFERROR(BG77/BF77,"")</f>
        <v/>
      </c>
      <c r="BI77" s="151"/>
      <c r="BJ77" s="107"/>
      <c r="BM77" s="108"/>
      <c r="BN77" s="103" t="str">
        <f t="shared" si="111"/>
        <v/>
      </c>
      <c r="BO77" s="104"/>
      <c r="BP77" s="115" t="str">
        <f t="shared" si="112"/>
        <v/>
      </c>
      <c r="BQ77" s="103" t="str">
        <f t="shared" si="113"/>
        <v/>
      </c>
      <c r="BR77" s="104" t="str">
        <f t="shared" si="114"/>
        <v/>
      </c>
      <c r="BS77" s="115"/>
      <c r="BT77" s="103" t="str">
        <f t="shared" si="115"/>
        <v/>
      </c>
      <c r="BU77" s="104"/>
      <c r="BV77" s="116" t="str">
        <f t="shared" si="116"/>
        <v/>
      </c>
      <c r="BW77" s="103" t="str">
        <f t="shared" si="117"/>
        <v/>
      </c>
      <c r="BX77" s="117"/>
      <c r="BY77" s="113">
        <f t="shared" si="118"/>
        <v>0</v>
      </c>
      <c r="BZ77" s="114" t="str">
        <f t="shared" si="120"/>
        <v/>
      </c>
    </row>
    <row r="78" spans="1:78" s="92" customFormat="1" hidden="1" x14ac:dyDescent="0.25">
      <c r="A78" s="99"/>
      <c r="B78" s="81"/>
      <c r="C78" s="141"/>
      <c r="D78" s="141"/>
      <c r="E78" s="142"/>
      <c r="F78" s="142"/>
      <c r="G78" s="84"/>
      <c r="H78" s="100"/>
      <c r="I78" s="84"/>
      <c r="J78" s="84"/>
      <c r="K78" s="84"/>
      <c r="L78" s="101"/>
      <c r="M78" s="149"/>
      <c r="N78" s="86">
        <f t="shared" si="99"/>
        <v>0</v>
      </c>
      <c r="O78" s="225"/>
      <c r="P78" s="84"/>
      <c r="Q78" s="225"/>
      <c r="R78" s="84"/>
      <c r="S78" s="225"/>
      <c r="T78" s="84"/>
      <c r="U78" s="82">
        <f t="shared" si="100"/>
        <v>0</v>
      </c>
      <c r="V78" s="103" t="str">
        <f t="shared" si="101"/>
        <v/>
      </c>
      <c r="W78" s="150"/>
      <c r="X78" s="104"/>
      <c r="Y78" s="86">
        <f t="shared" si="102"/>
        <v>0</v>
      </c>
      <c r="Z78" s="84"/>
      <c r="AA78" s="84"/>
      <c r="AB78" s="84"/>
      <c r="AC78" s="84"/>
      <c r="AD78" s="84"/>
      <c r="AE78" s="84"/>
      <c r="AF78" s="82">
        <f t="shared" si="103"/>
        <v>0</v>
      </c>
      <c r="AG78" s="103" t="str">
        <f t="shared" si="104"/>
        <v/>
      </c>
      <c r="AH78" s="150"/>
      <c r="AI78" s="104"/>
      <c r="AJ78" s="86">
        <f t="shared" si="105"/>
        <v>0</v>
      </c>
      <c r="AK78" s="84"/>
      <c r="AL78" s="84"/>
      <c r="AM78" s="84"/>
      <c r="AN78" s="84"/>
      <c r="AO78" s="84"/>
      <c r="AP78" s="84"/>
      <c r="AQ78" s="82">
        <f t="shared" si="106"/>
        <v>0</v>
      </c>
      <c r="AR78" s="103" t="str">
        <f>IFERROR(AQ78/AJ78,"")</f>
        <v/>
      </c>
      <c r="AS78" s="150"/>
      <c r="AT78" s="104"/>
      <c r="AU78" s="86">
        <f t="shared" si="108"/>
        <v>0</v>
      </c>
      <c r="AV78" s="84"/>
      <c r="AW78" s="84"/>
      <c r="AX78" s="84"/>
      <c r="AY78" s="84"/>
      <c r="AZ78" s="84"/>
      <c r="BA78" s="84"/>
      <c r="BB78" s="82">
        <f t="shared" si="109"/>
        <v>0</v>
      </c>
      <c r="BC78" s="103" t="str">
        <f t="shared" si="110"/>
        <v/>
      </c>
      <c r="BD78" s="105"/>
      <c r="BE78" s="104"/>
      <c r="BF78" s="102"/>
      <c r="BG78" s="84"/>
      <c r="BH78" s="106" t="str">
        <f>IFERROR(BG78/BF78,"")</f>
        <v/>
      </c>
      <c r="BI78" s="151"/>
      <c r="BJ78" s="107"/>
      <c r="BM78" s="108"/>
      <c r="BN78" s="103" t="str">
        <f t="shared" si="111"/>
        <v/>
      </c>
      <c r="BO78" s="109"/>
      <c r="BP78" s="110" t="str">
        <f t="shared" si="112"/>
        <v/>
      </c>
      <c r="BQ78" s="103" t="str">
        <f t="shared" si="113"/>
        <v/>
      </c>
      <c r="BR78" s="109" t="str">
        <f t="shared" si="114"/>
        <v/>
      </c>
      <c r="BS78" s="110"/>
      <c r="BT78" s="103" t="str">
        <f t="shared" si="115"/>
        <v/>
      </c>
      <c r="BU78" s="109"/>
      <c r="BV78" s="111" t="str">
        <f t="shared" si="116"/>
        <v/>
      </c>
      <c r="BW78" s="103" t="str">
        <f t="shared" si="117"/>
        <v/>
      </c>
      <c r="BX78" s="112"/>
      <c r="BY78" s="113">
        <f t="shared" si="118"/>
        <v>0</v>
      </c>
      <c r="BZ78" s="114" t="str">
        <f t="shared" si="120"/>
        <v/>
      </c>
    </row>
    <row r="79" spans="1:78" s="92" customFormat="1" hidden="1" x14ac:dyDescent="0.25">
      <c r="A79" s="99"/>
      <c r="B79" s="81"/>
      <c r="C79" s="141"/>
      <c r="D79" s="141"/>
      <c r="E79" s="142"/>
      <c r="F79" s="142"/>
      <c r="G79" s="84"/>
      <c r="H79" s="100"/>
      <c r="I79" s="84"/>
      <c r="J79" s="84"/>
      <c r="K79" s="84"/>
      <c r="L79" s="101"/>
      <c r="M79" s="149"/>
      <c r="N79" s="86">
        <f t="shared" si="99"/>
        <v>0</v>
      </c>
      <c r="O79" s="225"/>
      <c r="P79" s="84"/>
      <c r="Q79" s="225"/>
      <c r="R79" s="84"/>
      <c r="S79" s="225"/>
      <c r="T79" s="84"/>
      <c r="U79" s="82">
        <f t="shared" si="100"/>
        <v>0</v>
      </c>
      <c r="V79" s="103" t="str">
        <f t="shared" si="101"/>
        <v/>
      </c>
      <c r="W79" s="150"/>
      <c r="X79" s="104"/>
      <c r="Y79" s="86">
        <f t="shared" si="102"/>
        <v>0</v>
      </c>
      <c r="Z79" s="84"/>
      <c r="AA79" s="84"/>
      <c r="AB79" s="84"/>
      <c r="AC79" s="84"/>
      <c r="AD79" s="84"/>
      <c r="AE79" s="84"/>
      <c r="AF79" s="82">
        <f t="shared" si="103"/>
        <v>0</v>
      </c>
      <c r="AG79" s="103" t="str">
        <f t="shared" si="104"/>
        <v/>
      </c>
      <c r="AH79" s="150"/>
      <c r="AI79" s="104"/>
      <c r="AJ79" s="86">
        <f t="shared" si="105"/>
        <v>0</v>
      </c>
      <c r="AK79" s="84"/>
      <c r="AL79" s="84"/>
      <c r="AM79" s="84"/>
      <c r="AN79" s="84"/>
      <c r="AO79" s="84"/>
      <c r="AP79" s="84"/>
      <c r="AQ79" s="82">
        <f t="shared" si="106"/>
        <v>0</v>
      </c>
      <c r="AR79" s="103" t="str">
        <f t="shared" ref="AR79:AR80" si="121">IFERROR(AQ79/AJ79,"")</f>
        <v/>
      </c>
      <c r="AS79" s="150"/>
      <c r="AT79" s="104"/>
      <c r="AU79" s="86">
        <f t="shared" si="108"/>
        <v>0</v>
      </c>
      <c r="AV79" s="84"/>
      <c r="AW79" s="84"/>
      <c r="AX79" s="84"/>
      <c r="AY79" s="84"/>
      <c r="AZ79" s="84"/>
      <c r="BA79" s="84"/>
      <c r="BB79" s="82">
        <f t="shared" si="109"/>
        <v>0</v>
      </c>
      <c r="BC79" s="103" t="str">
        <f t="shared" si="110"/>
        <v/>
      </c>
      <c r="BD79" s="105"/>
      <c r="BE79" s="104"/>
      <c r="BF79" s="102"/>
      <c r="BG79" s="84"/>
      <c r="BH79" s="106" t="str">
        <f t="shared" ref="BH79:BH80" si="122">IFERROR(BG79/BF79,"")</f>
        <v/>
      </c>
      <c r="BI79" s="151"/>
      <c r="BJ79" s="107"/>
      <c r="BM79" s="108"/>
      <c r="BN79" s="103" t="str">
        <f t="shared" si="111"/>
        <v/>
      </c>
      <c r="BO79" s="109"/>
      <c r="BP79" s="110" t="str">
        <f t="shared" si="112"/>
        <v/>
      </c>
      <c r="BQ79" s="103" t="str">
        <f t="shared" si="113"/>
        <v/>
      </c>
      <c r="BR79" s="109" t="str">
        <f t="shared" si="114"/>
        <v/>
      </c>
      <c r="BS79" s="110"/>
      <c r="BT79" s="103" t="str">
        <f t="shared" si="115"/>
        <v/>
      </c>
      <c r="BU79" s="109"/>
      <c r="BV79" s="111" t="str">
        <f t="shared" si="116"/>
        <v/>
      </c>
      <c r="BW79" s="103" t="str">
        <f t="shared" si="117"/>
        <v/>
      </c>
      <c r="BX79" s="112"/>
      <c r="BY79" s="113">
        <f t="shared" si="118"/>
        <v>0</v>
      </c>
      <c r="BZ79" s="114" t="str">
        <f t="shared" si="120"/>
        <v/>
      </c>
    </row>
    <row r="80" spans="1:78" ht="33" hidden="1" customHeight="1" thickBot="1" x14ac:dyDescent="0.3">
      <c r="A80" s="37"/>
      <c r="B80" s="70"/>
      <c r="C80" s="199"/>
      <c r="D80" s="199"/>
      <c r="E80" s="153"/>
      <c r="F80" s="154" t="s">
        <v>167</v>
      </c>
      <c r="G80" s="155"/>
      <c r="H80" s="156"/>
      <c r="I80" s="155"/>
      <c r="J80" s="155"/>
      <c r="K80" s="155"/>
      <c r="L80" s="157"/>
      <c r="M80" s="158"/>
      <c r="N80" s="159"/>
      <c r="O80" s="226"/>
      <c r="P80" s="155"/>
      <c r="Q80" s="226"/>
      <c r="R80" s="155"/>
      <c r="S80" s="226"/>
      <c r="T80" s="155"/>
      <c r="U80" s="155"/>
      <c r="V80" s="160" t="str">
        <f t="shared" si="101"/>
        <v/>
      </c>
      <c r="W80" s="161"/>
      <c r="X80" s="162"/>
      <c r="Y80" s="159"/>
      <c r="Z80" s="155"/>
      <c r="AA80" s="155"/>
      <c r="AB80" s="155"/>
      <c r="AC80" s="155"/>
      <c r="AD80" s="155"/>
      <c r="AE80" s="155"/>
      <c r="AF80" s="155"/>
      <c r="AG80" s="160" t="str">
        <f t="shared" si="104"/>
        <v/>
      </c>
      <c r="AH80" s="161"/>
      <c r="AI80" s="162"/>
      <c r="AJ80" s="159"/>
      <c r="AK80" s="155"/>
      <c r="AL80" s="155"/>
      <c r="AM80" s="155"/>
      <c r="AN80" s="155"/>
      <c r="AO80" s="155"/>
      <c r="AP80" s="155"/>
      <c r="AQ80" s="155"/>
      <c r="AR80" s="160" t="str">
        <f t="shared" si="121"/>
        <v/>
      </c>
      <c r="AS80" s="163"/>
      <c r="AT80" s="162"/>
      <c r="AU80" s="159"/>
      <c r="AV80" s="155"/>
      <c r="AW80" s="155"/>
      <c r="AX80" s="155"/>
      <c r="AY80" s="155"/>
      <c r="AZ80" s="155"/>
      <c r="BA80" s="155"/>
      <c r="BB80" s="155"/>
      <c r="BC80" s="160" t="str">
        <f t="shared" si="110"/>
        <v/>
      </c>
      <c r="BD80" s="164"/>
      <c r="BE80" s="162"/>
      <c r="BF80" s="181"/>
      <c r="BG80" s="182"/>
      <c r="BH80" s="165" t="str">
        <f t="shared" si="122"/>
        <v/>
      </c>
      <c r="BI80" s="166"/>
      <c r="BJ80" s="44"/>
      <c r="BM80" s="62"/>
      <c r="BN80" s="38" t="str">
        <f t="shared" si="111"/>
        <v/>
      </c>
      <c r="BO80" s="39"/>
      <c r="BP80" s="40" t="str">
        <f t="shared" si="112"/>
        <v/>
      </c>
      <c r="BQ80" s="38" t="str">
        <f t="shared" si="113"/>
        <v/>
      </c>
      <c r="BR80" s="39" t="str">
        <f t="shared" si="114"/>
        <v/>
      </c>
      <c r="BS80" s="40"/>
      <c r="BT80" s="38" t="str">
        <f t="shared" si="115"/>
        <v/>
      </c>
      <c r="BU80" s="39"/>
      <c r="BV80" s="41" t="str">
        <f t="shared" si="116"/>
        <v/>
      </c>
      <c r="BW80" s="38" t="str">
        <f t="shared" si="117"/>
        <v/>
      </c>
      <c r="BX80" s="42"/>
      <c r="BY80" s="43"/>
      <c r="BZ80" s="63" t="str">
        <f t="shared" si="120"/>
        <v/>
      </c>
    </row>
    <row r="81" spans="1:78" ht="25.5" hidden="1" customHeight="1" x14ac:dyDescent="0.25">
      <c r="A81" s="183"/>
      <c r="B81" s="70"/>
      <c r="C81" s="184"/>
      <c r="D81" s="184"/>
      <c r="E81" s="184"/>
      <c r="F81" s="185"/>
      <c r="G81" s="186"/>
      <c r="H81" s="187"/>
      <c r="I81" s="186"/>
      <c r="J81" s="186"/>
      <c r="K81" s="186"/>
      <c r="L81" s="188"/>
      <c r="M81" s="188"/>
      <c r="N81" s="186"/>
      <c r="O81" s="229"/>
      <c r="P81" s="186"/>
      <c r="Q81" s="229"/>
      <c r="R81" s="186"/>
      <c r="S81" s="229"/>
      <c r="T81" s="186"/>
      <c r="U81" s="186"/>
      <c r="V81" s="189"/>
      <c r="W81" s="190"/>
      <c r="X81" s="191"/>
      <c r="Y81" s="186"/>
      <c r="Z81" s="186"/>
      <c r="AA81" s="186"/>
      <c r="AB81" s="186"/>
      <c r="AC81" s="186"/>
      <c r="AD81" s="186"/>
      <c r="AE81" s="186"/>
      <c r="AF81" s="186"/>
      <c r="AG81" s="189"/>
      <c r="AH81" s="190"/>
      <c r="AI81" s="191"/>
      <c r="AJ81" s="186"/>
      <c r="AK81" s="186"/>
      <c r="AL81" s="186"/>
      <c r="AM81" s="186"/>
      <c r="AN81" s="186"/>
      <c r="AO81" s="186"/>
      <c r="AP81" s="186"/>
      <c r="AQ81" s="186"/>
      <c r="AR81" s="189"/>
      <c r="AS81" s="192"/>
      <c r="AT81" s="191"/>
      <c r="AU81" s="186"/>
      <c r="AV81" s="186"/>
      <c r="AW81" s="186"/>
      <c r="AX81" s="186"/>
      <c r="AY81" s="186"/>
      <c r="AZ81" s="186"/>
      <c r="BA81" s="186"/>
      <c r="BB81" s="186"/>
      <c r="BC81" s="189"/>
      <c r="BD81" s="186"/>
      <c r="BE81" s="191"/>
      <c r="BF81" s="193"/>
      <c r="BG81" s="193"/>
      <c r="BH81" s="194"/>
      <c r="BI81" s="195"/>
      <c r="BJ81" s="196"/>
      <c r="BM81" s="197"/>
      <c r="BN81" s="189"/>
      <c r="BO81" s="191"/>
      <c r="BP81" s="191"/>
      <c r="BQ81" s="189"/>
      <c r="BR81" s="191"/>
      <c r="BS81" s="191"/>
      <c r="BT81" s="189"/>
      <c r="BU81" s="191"/>
      <c r="BV81" s="191"/>
      <c r="BW81" s="189"/>
      <c r="BX81" s="191"/>
      <c r="BY81" s="198"/>
      <c r="BZ81" s="189"/>
    </row>
    <row r="82" spans="1:78" s="176" customFormat="1" ht="12.75" hidden="1" customHeight="1" x14ac:dyDescent="0.2">
      <c r="A82" s="10"/>
      <c r="B82" s="175"/>
      <c r="C82" s="267" t="s">
        <v>230</v>
      </c>
      <c r="D82" s="268"/>
      <c r="E82" s="268"/>
      <c r="F82" s="268"/>
      <c r="G82" s="322" t="s">
        <v>231</v>
      </c>
      <c r="H82" s="323"/>
      <c r="I82" s="323"/>
      <c r="J82" s="323"/>
      <c r="K82" s="323"/>
      <c r="L82" s="323"/>
      <c r="M82" s="324"/>
      <c r="N82" s="279" t="s">
        <v>100</v>
      </c>
      <c r="O82" s="280"/>
      <c r="P82" s="280"/>
      <c r="Q82" s="280"/>
      <c r="R82" s="280"/>
      <c r="S82" s="280"/>
      <c r="T82" s="280"/>
      <c r="U82" s="280"/>
      <c r="V82" s="280"/>
      <c r="W82" s="280"/>
      <c r="X82" s="281"/>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2"/>
      <c r="BH82" s="12"/>
      <c r="BI82" s="13"/>
      <c r="BJ82" s="11"/>
      <c r="BM82" s="175"/>
      <c r="BN82" s="175"/>
      <c r="BO82" s="175"/>
      <c r="BP82" s="175"/>
      <c r="BQ82" s="175"/>
      <c r="BR82" s="175"/>
      <c r="BS82" s="175"/>
      <c r="BT82" s="175"/>
      <c r="BU82" s="175"/>
      <c r="BV82" s="175"/>
      <c r="BW82" s="175"/>
      <c r="BX82" s="175"/>
      <c r="BY82" s="175"/>
      <c r="BZ82" s="12"/>
    </row>
    <row r="83" spans="1:78" ht="36.75" hidden="1" customHeight="1" thickBot="1" x14ac:dyDescent="0.3">
      <c r="A83" s="24"/>
      <c r="B83" s="70"/>
      <c r="C83" s="272" t="s">
        <v>87</v>
      </c>
      <c r="D83" s="273"/>
      <c r="E83" s="273"/>
      <c r="F83" s="273"/>
      <c r="G83" s="274" t="str">
        <f>+VLOOKUP(G82,LISTAS!$H$3:$I$10,2,FALSE)</f>
        <v>&lt;Por favor seleccione los objetivos estratégicos asociados al proceso</v>
      </c>
      <c r="H83" s="275"/>
      <c r="I83" s="275"/>
      <c r="J83" s="275"/>
      <c r="K83" s="275"/>
      <c r="L83" s="275"/>
      <c r="M83" s="276"/>
      <c r="N83" s="282" t="s">
        <v>93</v>
      </c>
      <c r="O83" s="283"/>
      <c r="P83" s="283"/>
      <c r="Q83" s="283"/>
      <c r="R83" s="283"/>
      <c r="S83" s="283" t="s">
        <v>94</v>
      </c>
      <c r="T83" s="283"/>
      <c r="U83" s="283"/>
      <c r="V83" s="283"/>
      <c r="W83" s="201" t="s">
        <v>95</v>
      </c>
      <c r="X83" s="179" t="s">
        <v>96</v>
      </c>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24"/>
      <c r="BI83" s="24"/>
      <c r="BM83" s="64">
        <f>SUM(BM87:BM110)</f>
        <v>0</v>
      </c>
      <c r="BN83" s="64"/>
      <c r="BO83" s="64"/>
      <c r="BP83" s="64">
        <f>SUM(BP87:BP110)</f>
        <v>0</v>
      </c>
      <c r="BQ83" s="64"/>
      <c r="BR83" s="64"/>
      <c r="BS83" s="64">
        <f>SUM(BS87:BS110)</f>
        <v>0</v>
      </c>
      <c r="BT83" s="64"/>
      <c r="BU83" s="64"/>
      <c r="BV83" s="64">
        <f>SUM(BV87:BV110)</f>
        <v>0</v>
      </c>
      <c r="BW83" s="64"/>
      <c r="BX83" s="64"/>
      <c r="BY83" s="64">
        <f>SUM(BY87:BY110)</f>
        <v>0</v>
      </c>
      <c r="BZ83" s="64"/>
    </row>
    <row r="84" spans="1:78" ht="24" hidden="1" customHeight="1" thickBot="1" x14ac:dyDescent="0.3">
      <c r="A84" s="24"/>
      <c r="B84" s="70" t="str">
        <f>+VLOOKUP($G$10,LISTAS!$B$47:$D$65,2,FALSE)</f>
        <v>OBJ_2</v>
      </c>
      <c r="C84" s="272" t="s">
        <v>168</v>
      </c>
      <c r="D84" s="273"/>
      <c r="E84" s="273"/>
      <c r="F84" s="273"/>
      <c r="G84" s="277"/>
      <c r="H84" s="277"/>
      <c r="I84" s="277"/>
      <c r="J84" s="277"/>
      <c r="K84" s="277"/>
      <c r="L84" s="277"/>
      <c r="M84" s="278"/>
      <c r="N84" s="320"/>
      <c r="O84" s="288"/>
      <c r="P84" s="288"/>
      <c r="Q84" s="288"/>
      <c r="R84" s="288"/>
      <c r="S84" s="288"/>
      <c r="T84" s="288"/>
      <c r="U84" s="288"/>
      <c r="V84" s="288"/>
      <c r="W84" s="288"/>
      <c r="X84" s="290"/>
      <c r="Y84" s="26"/>
      <c r="Z84" s="26"/>
      <c r="AA84" s="26"/>
      <c r="AB84" s="26"/>
      <c r="AC84" s="26"/>
      <c r="AD84" s="26"/>
      <c r="AE84" s="26"/>
      <c r="AF84" s="14"/>
      <c r="AG84" s="26"/>
      <c r="AH84" s="26"/>
      <c r="AI84" s="26"/>
      <c r="AJ84" s="26"/>
      <c r="AK84" s="26"/>
      <c r="AL84" s="26"/>
      <c r="AM84" s="26"/>
      <c r="AN84" s="26"/>
      <c r="AO84" s="26"/>
      <c r="AP84" s="26"/>
      <c r="AQ84" s="14"/>
      <c r="AR84" s="26"/>
      <c r="AS84" s="26"/>
      <c r="AT84" s="26"/>
      <c r="AU84" s="26"/>
      <c r="AV84" s="26"/>
      <c r="AW84" s="26"/>
      <c r="AX84" s="26"/>
      <c r="AY84" s="26"/>
      <c r="AZ84" s="26"/>
      <c r="BA84" s="26"/>
      <c r="BB84" s="14"/>
      <c r="BC84" s="26"/>
      <c r="BD84" s="26"/>
      <c r="BE84" s="26"/>
      <c r="BF84" s="26"/>
      <c r="BG84" s="26"/>
      <c r="BH84" s="26"/>
      <c r="BI84" s="26"/>
      <c r="BJ84" s="25"/>
      <c r="BM84" s="240" t="s">
        <v>108</v>
      </c>
      <c r="BN84" s="241"/>
      <c r="BO84" s="241"/>
      <c r="BP84" s="241"/>
      <c r="BQ84" s="241"/>
      <c r="BR84" s="241"/>
      <c r="BS84" s="241"/>
      <c r="BT84" s="241"/>
      <c r="BU84" s="241"/>
      <c r="BV84" s="241"/>
      <c r="BW84" s="241"/>
      <c r="BX84" s="241"/>
      <c r="BY84" s="241"/>
      <c r="BZ84" s="242"/>
    </row>
    <row r="85" spans="1:78" ht="24" hidden="1" customHeight="1" thickBot="1" x14ac:dyDescent="0.3">
      <c r="A85" s="24"/>
      <c r="B85" s="70" t="str">
        <f>+VLOOKUP($G$11,LISTAS!$B$112:$D$132,2,FALSE)</f>
        <v>PROD_OBJ_2</v>
      </c>
      <c r="C85" s="294" t="s">
        <v>166</v>
      </c>
      <c r="D85" s="295"/>
      <c r="E85" s="295"/>
      <c r="F85" s="296"/>
      <c r="G85" s="297"/>
      <c r="H85" s="298"/>
      <c r="I85" s="298"/>
      <c r="J85" s="298"/>
      <c r="K85" s="298"/>
      <c r="L85" s="298"/>
      <c r="M85" s="299"/>
      <c r="N85" s="321"/>
      <c r="O85" s="289"/>
      <c r="P85" s="289"/>
      <c r="Q85" s="289"/>
      <c r="R85" s="289"/>
      <c r="S85" s="289"/>
      <c r="T85" s="289"/>
      <c r="U85" s="289"/>
      <c r="V85" s="289"/>
      <c r="W85" s="289"/>
      <c r="X85" s="291"/>
      <c r="Y85" s="76"/>
      <c r="Z85" s="76"/>
      <c r="AA85" s="76"/>
      <c r="AB85" s="76"/>
      <c r="AC85" s="76"/>
      <c r="AD85" s="76"/>
      <c r="AE85" s="76"/>
      <c r="AF85" s="180"/>
      <c r="AG85" s="76"/>
      <c r="AH85" s="76"/>
      <c r="AI85" s="76"/>
      <c r="AJ85" s="76"/>
      <c r="AK85" s="76"/>
      <c r="AL85" s="76"/>
      <c r="AM85" s="76"/>
      <c r="AN85" s="76"/>
      <c r="AO85" s="76"/>
      <c r="AP85" s="76"/>
      <c r="AQ85" s="180"/>
      <c r="AR85" s="76"/>
      <c r="AS85" s="76"/>
      <c r="AT85" s="76"/>
      <c r="AU85" s="76"/>
      <c r="AV85" s="76"/>
      <c r="AW85" s="76"/>
      <c r="AX85" s="76"/>
      <c r="AY85" s="76"/>
      <c r="AZ85" s="76"/>
      <c r="BA85" s="76"/>
      <c r="BB85" s="180"/>
      <c r="BC85" s="76"/>
      <c r="BD85" s="76"/>
      <c r="BE85" s="76"/>
      <c r="BF85" s="76"/>
      <c r="BG85" s="76"/>
      <c r="BH85" s="76"/>
      <c r="BI85" s="76"/>
      <c r="BJ85" s="25"/>
      <c r="BM85" s="77"/>
      <c r="BN85" s="78"/>
      <c r="BO85" s="78"/>
      <c r="BP85" s="78"/>
      <c r="BQ85" s="78"/>
      <c r="BR85" s="78"/>
      <c r="BS85" s="78"/>
      <c r="BT85" s="78"/>
      <c r="BU85" s="78"/>
      <c r="BV85" s="78"/>
      <c r="BW85" s="78"/>
      <c r="BX85" s="78"/>
      <c r="BY85" s="78"/>
      <c r="BZ85" s="79"/>
    </row>
    <row r="86" spans="1:78" ht="23.25" hidden="1" customHeight="1" x14ac:dyDescent="0.25">
      <c r="A86" s="27"/>
      <c r="B86" s="70"/>
      <c r="C86" s="235" t="s">
        <v>173</v>
      </c>
      <c r="D86" s="237" t="s">
        <v>173</v>
      </c>
      <c r="E86" s="237" t="s">
        <v>32</v>
      </c>
      <c r="F86" s="237" t="s">
        <v>10</v>
      </c>
      <c r="G86" s="237" t="s">
        <v>106</v>
      </c>
      <c r="H86" s="237" t="s">
        <v>86</v>
      </c>
      <c r="I86" s="237" t="s">
        <v>89</v>
      </c>
      <c r="J86" s="237" t="s">
        <v>88</v>
      </c>
      <c r="K86" s="237" t="s">
        <v>174</v>
      </c>
      <c r="L86" s="233" t="s">
        <v>33</v>
      </c>
      <c r="M86" s="234"/>
      <c r="N86" s="138"/>
      <c r="O86" s="248" t="s">
        <v>14</v>
      </c>
      <c r="P86" s="249"/>
      <c r="Q86" s="248" t="s">
        <v>15</v>
      </c>
      <c r="R86" s="249"/>
      <c r="S86" s="239" t="s">
        <v>16</v>
      </c>
      <c r="T86" s="239"/>
      <c r="U86" s="139"/>
      <c r="V86" s="139"/>
      <c r="W86" s="174" t="s">
        <v>34</v>
      </c>
      <c r="X86" s="140"/>
      <c r="Y86" s="138"/>
      <c r="Z86" s="239" t="s">
        <v>22</v>
      </c>
      <c r="AA86" s="239"/>
      <c r="AB86" s="239" t="s">
        <v>23</v>
      </c>
      <c r="AC86" s="239"/>
      <c r="AD86" s="239" t="s">
        <v>24</v>
      </c>
      <c r="AE86" s="239"/>
      <c r="AF86" s="139"/>
      <c r="AG86" s="139"/>
      <c r="AH86" s="139" t="s">
        <v>35</v>
      </c>
      <c r="AI86" s="140"/>
      <c r="AJ86" s="138"/>
      <c r="AK86" s="239" t="s">
        <v>25</v>
      </c>
      <c r="AL86" s="239"/>
      <c r="AM86" s="239" t="s">
        <v>26</v>
      </c>
      <c r="AN86" s="239"/>
      <c r="AO86" s="239" t="s">
        <v>27</v>
      </c>
      <c r="AP86" s="239"/>
      <c r="AQ86" s="139"/>
      <c r="AR86" s="139"/>
      <c r="AS86" s="139" t="s">
        <v>36</v>
      </c>
      <c r="AT86" s="140"/>
      <c r="AU86" s="139"/>
      <c r="AV86" s="248" t="s">
        <v>28</v>
      </c>
      <c r="AW86" s="249"/>
      <c r="AX86" s="248" t="s">
        <v>29</v>
      </c>
      <c r="AY86" s="249"/>
      <c r="AZ86" s="248" t="s">
        <v>30</v>
      </c>
      <c r="BA86" s="250"/>
      <c r="BB86" s="139"/>
      <c r="BC86" s="139"/>
      <c r="BD86" s="139" t="s">
        <v>37</v>
      </c>
      <c r="BE86" s="140"/>
      <c r="BF86" s="138"/>
      <c r="BG86" s="139"/>
      <c r="BH86" s="139" t="s">
        <v>38</v>
      </c>
      <c r="BI86" s="251" t="s">
        <v>107</v>
      </c>
      <c r="BJ86" s="28"/>
      <c r="BM86" s="243" t="s">
        <v>34</v>
      </c>
      <c r="BN86" s="244"/>
      <c r="BO86" s="245"/>
      <c r="BP86" s="246" t="s">
        <v>35</v>
      </c>
      <c r="BQ86" s="244"/>
      <c r="BR86" s="245"/>
      <c r="BS86" s="246" t="s">
        <v>36</v>
      </c>
      <c r="BT86" s="244"/>
      <c r="BU86" s="245"/>
      <c r="BV86" s="246" t="s">
        <v>37</v>
      </c>
      <c r="BW86" s="244"/>
      <c r="BX86" s="245"/>
      <c r="BY86" s="246" t="s">
        <v>38</v>
      </c>
      <c r="BZ86" s="247"/>
    </row>
    <row r="87" spans="1:78" ht="25.5" hidden="1" x14ac:dyDescent="0.25">
      <c r="A87" s="27"/>
      <c r="B87" s="70"/>
      <c r="C87" s="236"/>
      <c r="D87" s="238"/>
      <c r="E87" s="238"/>
      <c r="F87" s="238"/>
      <c r="G87" s="238"/>
      <c r="H87" s="238"/>
      <c r="I87" s="238"/>
      <c r="J87" s="238"/>
      <c r="K87" s="238"/>
      <c r="L87" s="29" t="s">
        <v>11</v>
      </c>
      <c r="M87" s="30" t="s">
        <v>12</v>
      </c>
      <c r="N87" s="31" t="s">
        <v>13</v>
      </c>
      <c r="O87" s="32" t="s">
        <v>171</v>
      </c>
      <c r="P87" s="32" t="s">
        <v>172</v>
      </c>
      <c r="Q87" s="32" t="s">
        <v>171</v>
      </c>
      <c r="R87" s="32" t="s">
        <v>172</v>
      </c>
      <c r="S87" s="222" t="s">
        <v>171</v>
      </c>
      <c r="T87" s="177" t="s">
        <v>172</v>
      </c>
      <c r="U87" s="32" t="s">
        <v>17</v>
      </c>
      <c r="V87" s="59" t="s">
        <v>199</v>
      </c>
      <c r="W87" s="32" t="s">
        <v>18</v>
      </c>
      <c r="X87" s="33" t="s">
        <v>85</v>
      </c>
      <c r="Y87" s="31" t="s">
        <v>13</v>
      </c>
      <c r="Z87" s="177" t="s">
        <v>171</v>
      </c>
      <c r="AA87" s="177" t="s">
        <v>172</v>
      </c>
      <c r="AB87" s="177" t="s">
        <v>171</v>
      </c>
      <c r="AC87" s="177" t="s">
        <v>172</v>
      </c>
      <c r="AD87" s="177" t="s">
        <v>171</v>
      </c>
      <c r="AE87" s="177" t="s">
        <v>172</v>
      </c>
      <c r="AF87" s="32" t="s">
        <v>17</v>
      </c>
      <c r="AG87" s="59" t="s">
        <v>199</v>
      </c>
      <c r="AH87" s="32" t="s">
        <v>18</v>
      </c>
      <c r="AI87" s="33" t="s">
        <v>85</v>
      </c>
      <c r="AJ87" s="31" t="s">
        <v>13</v>
      </c>
      <c r="AK87" s="177" t="s">
        <v>171</v>
      </c>
      <c r="AL87" s="177" t="s">
        <v>172</v>
      </c>
      <c r="AM87" s="177" t="s">
        <v>171</v>
      </c>
      <c r="AN87" s="177" t="s">
        <v>172</v>
      </c>
      <c r="AO87" s="177" t="s">
        <v>171</v>
      </c>
      <c r="AP87" s="177" t="s">
        <v>172</v>
      </c>
      <c r="AQ87" s="32" t="s">
        <v>17</v>
      </c>
      <c r="AR87" s="59" t="s">
        <v>199</v>
      </c>
      <c r="AS87" s="33" t="s">
        <v>85</v>
      </c>
      <c r="AT87" s="33" t="s">
        <v>85</v>
      </c>
      <c r="AU87" s="34" t="s">
        <v>13</v>
      </c>
      <c r="AV87" s="32" t="s">
        <v>171</v>
      </c>
      <c r="AW87" s="32" t="s">
        <v>172</v>
      </c>
      <c r="AX87" s="32" t="s">
        <v>171</v>
      </c>
      <c r="AY87" s="32" t="s">
        <v>172</v>
      </c>
      <c r="AZ87" s="32" t="s">
        <v>171</v>
      </c>
      <c r="BA87" s="32" t="s">
        <v>172</v>
      </c>
      <c r="BB87" s="32" t="s">
        <v>17</v>
      </c>
      <c r="BC87" s="59" t="s">
        <v>199</v>
      </c>
      <c r="BD87" s="32" t="s">
        <v>18</v>
      </c>
      <c r="BE87" s="33" t="s">
        <v>85</v>
      </c>
      <c r="BF87" s="31"/>
      <c r="BG87" s="35"/>
      <c r="BH87" s="59" t="s">
        <v>199</v>
      </c>
      <c r="BI87" s="252"/>
      <c r="BJ87" s="28"/>
      <c r="BM87" s="60" t="s">
        <v>19</v>
      </c>
      <c r="BN87" s="32" t="s">
        <v>20</v>
      </c>
      <c r="BO87" s="33" t="s">
        <v>21</v>
      </c>
      <c r="BP87" s="32" t="s">
        <v>19</v>
      </c>
      <c r="BQ87" s="32" t="s">
        <v>20</v>
      </c>
      <c r="BR87" s="33" t="s">
        <v>21</v>
      </c>
      <c r="BS87" s="32" t="s">
        <v>19</v>
      </c>
      <c r="BT87" s="32" t="s">
        <v>20</v>
      </c>
      <c r="BU87" s="33" t="s">
        <v>21</v>
      </c>
      <c r="BV87" s="32" t="s">
        <v>19</v>
      </c>
      <c r="BW87" s="32" t="s">
        <v>20</v>
      </c>
      <c r="BX87" s="30" t="s">
        <v>21</v>
      </c>
      <c r="BY87" s="36" t="s">
        <v>19</v>
      </c>
      <c r="BZ87" s="61" t="s">
        <v>31</v>
      </c>
    </row>
    <row r="88" spans="1:78" s="92" customFormat="1" hidden="1" x14ac:dyDescent="0.25">
      <c r="A88" s="80"/>
      <c r="B88" s="81"/>
      <c r="C88" s="141"/>
      <c r="D88" s="142"/>
      <c r="E88" s="143"/>
      <c r="F88" s="143"/>
      <c r="G88" s="82"/>
      <c r="H88" s="83"/>
      <c r="I88" s="82"/>
      <c r="J88" s="82"/>
      <c r="K88" s="84"/>
      <c r="L88" s="85"/>
      <c r="M88" s="144"/>
      <c r="N88" s="86">
        <f t="shared" ref="N88:N93" si="123">SUM(O88,Q88,S88)</f>
        <v>0</v>
      </c>
      <c r="O88" s="224"/>
      <c r="P88" s="82"/>
      <c r="Q88" s="224"/>
      <c r="R88" s="82"/>
      <c r="S88" s="224"/>
      <c r="T88" s="82"/>
      <c r="U88" s="82">
        <f t="shared" ref="U88:U93" si="124">SUM(P88,R88,T88)</f>
        <v>0</v>
      </c>
      <c r="V88" s="87" t="str">
        <f t="shared" ref="V88:V94" si="125">IFERROR(U88/N88,"")</f>
        <v/>
      </c>
      <c r="W88" s="145"/>
      <c r="X88" s="88"/>
      <c r="Y88" s="86">
        <f t="shared" ref="Y88:Y93" si="126">SUM(Z88,AB88,AD88)</f>
        <v>0</v>
      </c>
      <c r="Z88" s="82"/>
      <c r="AA88" s="82"/>
      <c r="AB88" s="82"/>
      <c r="AC88" s="82"/>
      <c r="AD88" s="82"/>
      <c r="AE88" s="82"/>
      <c r="AF88" s="82">
        <f t="shared" ref="AF88:AF93" si="127">SUM(AA88,AC88,AE88)</f>
        <v>0</v>
      </c>
      <c r="AG88" s="87" t="str">
        <f t="shared" ref="AG88:AG94" si="128">IFERROR(AF88/Y88,"")</f>
        <v/>
      </c>
      <c r="AH88" s="146"/>
      <c r="AI88" s="88"/>
      <c r="AJ88" s="86">
        <f t="shared" ref="AJ88:AJ93" si="129">SUM(AK88,AM88,AO88)</f>
        <v>0</v>
      </c>
      <c r="AK88" s="82"/>
      <c r="AL88" s="82"/>
      <c r="AM88" s="82"/>
      <c r="AN88" s="82"/>
      <c r="AO88" s="82"/>
      <c r="AP88" s="82"/>
      <c r="AQ88" s="82">
        <f t="shared" ref="AQ88:AQ93" si="130">SUM(AL88,AN88,AP88)</f>
        <v>0</v>
      </c>
      <c r="AR88" s="87" t="str">
        <f t="shared" ref="AR88:AR90" si="131">IFERROR(AQ88/AJ88,"")</f>
        <v/>
      </c>
      <c r="AS88" s="147"/>
      <c r="AT88" s="88"/>
      <c r="AU88" s="86">
        <f t="shared" ref="AU88:AU93" si="132">SUM(AV88,AX88,AZ88)</f>
        <v>0</v>
      </c>
      <c r="AV88" s="82"/>
      <c r="AW88" s="82"/>
      <c r="AX88" s="82"/>
      <c r="AY88" s="82"/>
      <c r="AZ88" s="82"/>
      <c r="BA88" s="82"/>
      <c r="BB88" s="82">
        <f t="shared" ref="BB88:BB93" si="133">SUM(AW88,AY88,BA88)</f>
        <v>0</v>
      </c>
      <c r="BC88" s="87" t="str">
        <f t="shared" ref="BC88:BC94" si="134">IFERROR(BB88/AU88,"")</f>
        <v/>
      </c>
      <c r="BD88" s="89"/>
      <c r="BE88" s="88"/>
      <c r="BF88" s="86"/>
      <c r="BG88" s="82"/>
      <c r="BH88" s="90" t="str">
        <f>IFERROR(BG88/BF88,"")</f>
        <v/>
      </c>
      <c r="BI88" s="148"/>
      <c r="BJ88" s="91"/>
      <c r="BM88" s="93"/>
      <c r="BN88" s="87" t="str">
        <f t="shared" ref="BN88:BN94" si="135">IFERROR(BM88/N88,"")</f>
        <v/>
      </c>
      <c r="BO88" s="88"/>
      <c r="BP88" s="94" t="str">
        <f t="shared" ref="BP88:BP94" si="136">IFERROR(BO88/Q88,"")</f>
        <v/>
      </c>
      <c r="BQ88" s="87" t="str">
        <f t="shared" ref="BQ88:BQ94" si="137">IFERROR(BP88/Y88,"")</f>
        <v/>
      </c>
      <c r="BR88" s="88" t="str">
        <f t="shared" ref="BR88:BR94" si="138">IFERROR(BQ88/U88,"")</f>
        <v/>
      </c>
      <c r="BS88" s="94"/>
      <c r="BT88" s="87" t="str">
        <f t="shared" ref="BT88:BT94" si="139">IFERROR(BS88/AJ88,"")</f>
        <v/>
      </c>
      <c r="BU88" s="88"/>
      <c r="BV88" s="95" t="str">
        <f t="shared" ref="BV88:BV94" si="140">IFERROR(BU88/Y88,"")</f>
        <v/>
      </c>
      <c r="BW88" s="87" t="str">
        <f t="shared" ref="BW88:BW94" si="141">IFERROR(BV88/AU88,"")</f>
        <v/>
      </c>
      <c r="BX88" s="96" t="str">
        <f>IFERROR(BW88/AB88,"")</f>
        <v/>
      </c>
      <c r="BY88" s="97">
        <f t="shared" ref="BY88:BY93" si="142">SUM(BM88,BP88,BS88,BV88)</f>
        <v>0</v>
      </c>
      <c r="BZ88" s="98" t="str">
        <f>IFERROR(BY88/BF88,"")</f>
        <v/>
      </c>
    </row>
    <row r="89" spans="1:78" s="92" customFormat="1" hidden="1" x14ac:dyDescent="0.25">
      <c r="A89" s="99"/>
      <c r="B89" s="81"/>
      <c r="C89" s="141"/>
      <c r="D89" s="142"/>
      <c r="E89" s="142"/>
      <c r="F89" s="142"/>
      <c r="G89" s="84"/>
      <c r="H89" s="100"/>
      <c r="I89" s="84"/>
      <c r="J89" s="84"/>
      <c r="K89" s="84"/>
      <c r="L89" s="101"/>
      <c r="M89" s="149"/>
      <c r="N89" s="86">
        <f t="shared" si="123"/>
        <v>0</v>
      </c>
      <c r="O89" s="225"/>
      <c r="P89" s="84"/>
      <c r="Q89" s="225"/>
      <c r="R89" s="84"/>
      <c r="S89" s="225"/>
      <c r="T89" s="84"/>
      <c r="U89" s="82">
        <f t="shared" si="124"/>
        <v>0</v>
      </c>
      <c r="V89" s="103" t="str">
        <f t="shared" si="125"/>
        <v/>
      </c>
      <c r="W89" s="150"/>
      <c r="X89" s="104"/>
      <c r="Y89" s="86">
        <f t="shared" si="126"/>
        <v>0</v>
      </c>
      <c r="Z89" s="84"/>
      <c r="AA89" s="84"/>
      <c r="AB89" s="84"/>
      <c r="AC89" s="84"/>
      <c r="AD89" s="84"/>
      <c r="AE89" s="84"/>
      <c r="AF89" s="82">
        <f t="shared" si="127"/>
        <v>0</v>
      </c>
      <c r="AG89" s="103" t="str">
        <f t="shared" si="128"/>
        <v/>
      </c>
      <c r="AH89" s="150"/>
      <c r="AI89" s="104"/>
      <c r="AJ89" s="86">
        <f t="shared" si="129"/>
        <v>0</v>
      </c>
      <c r="AK89" s="84"/>
      <c r="AL89" s="84"/>
      <c r="AM89" s="84"/>
      <c r="AN89" s="84"/>
      <c r="AO89" s="84"/>
      <c r="AP89" s="84"/>
      <c r="AQ89" s="82">
        <f t="shared" si="130"/>
        <v>0</v>
      </c>
      <c r="AR89" s="103" t="str">
        <f t="shared" si="131"/>
        <v/>
      </c>
      <c r="AS89" s="150"/>
      <c r="AT89" s="104"/>
      <c r="AU89" s="86">
        <f t="shared" si="132"/>
        <v>0</v>
      </c>
      <c r="AV89" s="84"/>
      <c r="AW89" s="84"/>
      <c r="AX89" s="84"/>
      <c r="AY89" s="84"/>
      <c r="AZ89" s="84"/>
      <c r="BA89" s="84"/>
      <c r="BB89" s="82">
        <f t="shared" si="133"/>
        <v>0</v>
      </c>
      <c r="BC89" s="103" t="str">
        <f t="shared" si="134"/>
        <v/>
      </c>
      <c r="BD89" s="105"/>
      <c r="BE89" s="104"/>
      <c r="BF89" s="102"/>
      <c r="BG89" s="84"/>
      <c r="BH89" s="106" t="str">
        <f t="shared" ref="BH89:BH90" si="143">IFERROR(BG89/BF89,"")</f>
        <v/>
      </c>
      <c r="BI89" s="151"/>
      <c r="BJ89" s="107"/>
      <c r="BM89" s="108"/>
      <c r="BN89" s="103" t="str">
        <f t="shared" si="135"/>
        <v/>
      </c>
      <c r="BO89" s="109"/>
      <c r="BP89" s="110" t="str">
        <f t="shared" si="136"/>
        <v/>
      </c>
      <c r="BQ89" s="103" t="str">
        <f t="shared" si="137"/>
        <v/>
      </c>
      <c r="BR89" s="109" t="str">
        <f t="shared" si="138"/>
        <v/>
      </c>
      <c r="BS89" s="110"/>
      <c r="BT89" s="103" t="str">
        <f t="shared" si="139"/>
        <v/>
      </c>
      <c r="BU89" s="109"/>
      <c r="BV89" s="111" t="str">
        <f t="shared" si="140"/>
        <v/>
      </c>
      <c r="BW89" s="103" t="str">
        <f t="shared" si="141"/>
        <v/>
      </c>
      <c r="BX89" s="112"/>
      <c r="BY89" s="113">
        <f t="shared" si="142"/>
        <v>0</v>
      </c>
      <c r="BZ89" s="114" t="str">
        <f t="shared" ref="BZ89:BZ94" si="144">IFERROR(BY89/BF89,"")</f>
        <v/>
      </c>
    </row>
    <row r="90" spans="1:78" s="92" customFormat="1" hidden="1" x14ac:dyDescent="0.25">
      <c r="A90" s="99"/>
      <c r="B90" s="81"/>
      <c r="C90" s="141"/>
      <c r="D90" s="142"/>
      <c r="E90" s="142"/>
      <c r="F90" s="142"/>
      <c r="G90" s="84"/>
      <c r="H90" s="100"/>
      <c r="I90" s="84"/>
      <c r="J90" s="84"/>
      <c r="K90" s="84"/>
      <c r="L90" s="101"/>
      <c r="M90" s="149"/>
      <c r="N90" s="86">
        <f t="shared" si="123"/>
        <v>0</v>
      </c>
      <c r="O90" s="225"/>
      <c r="P90" s="84"/>
      <c r="Q90" s="225"/>
      <c r="R90" s="84"/>
      <c r="S90" s="225"/>
      <c r="T90" s="84"/>
      <c r="U90" s="82">
        <f t="shared" si="124"/>
        <v>0</v>
      </c>
      <c r="V90" s="103" t="str">
        <f t="shared" si="125"/>
        <v/>
      </c>
      <c r="W90" s="150"/>
      <c r="X90" s="104"/>
      <c r="Y90" s="86">
        <f t="shared" si="126"/>
        <v>0</v>
      </c>
      <c r="Z90" s="84"/>
      <c r="AA90" s="84"/>
      <c r="AB90" s="84"/>
      <c r="AC90" s="84"/>
      <c r="AD90" s="84"/>
      <c r="AE90" s="84"/>
      <c r="AF90" s="82">
        <f t="shared" si="127"/>
        <v>0</v>
      </c>
      <c r="AG90" s="103" t="str">
        <f t="shared" si="128"/>
        <v/>
      </c>
      <c r="AH90" s="150"/>
      <c r="AI90" s="104"/>
      <c r="AJ90" s="86">
        <f t="shared" si="129"/>
        <v>0</v>
      </c>
      <c r="AK90" s="84"/>
      <c r="AL90" s="84"/>
      <c r="AM90" s="84"/>
      <c r="AN90" s="84"/>
      <c r="AO90" s="84"/>
      <c r="AP90" s="84"/>
      <c r="AQ90" s="82">
        <f t="shared" si="130"/>
        <v>0</v>
      </c>
      <c r="AR90" s="103" t="str">
        <f t="shared" si="131"/>
        <v/>
      </c>
      <c r="AS90" s="150"/>
      <c r="AT90" s="104"/>
      <c r="AU90" s="86">
        <f t="shared" si="132"/>
        <v>0</v>
      </c>
      <c r="AV90" s="84"/>
      <c r="AW90" s="84"/>
      <c r="AX90" s="84"/>
      <c r="AY90" s="84"/>
      <c r="AZ90" s="84"/>
      <c r="BA90" s="84"/>
      <c r="BB90" s="82">
        <f t="shared" si="133"/>
        <v>0</v>
      </c>
      <c r="BC90" s="103" t="str">
        <f t="shared" si="134"/>
        <v/>
      </c>
      <c r="BD90" s="105"/>
      <c r="BE90" s="104"/>
      <c r="BF90" s="102"/>
      <c r="BG90" s="84"/>
      <c r="BH90" s="106" t="str">
        <f t="shared" si="143"/>
        <v/>
      </c>
      <c r="BI90" s="151"/>
      <c r="BJ90" s="107"/>
      <c r="BM90" s="108"/>
      <c r="BN90" s="103" t="str">
        <f t="shared" si="135"/>
        <v/>
      </c>
      <c r="BO90" s="104"/>
      <c r="BP90" s="115" t="str">
        <f t="shared" si="136"/>
        <v/>
      </c>
      <c r="BQ90" s="103" t="str">
        <f t="shared" si="137"/>
        <v/>
      </c>
      <c r="BR90" s="104" t="str">
        <f t="shared" si="138"/>
        <v/>
      </c>
      <c r="BS90" s="115"/>
      <c r="BT90" s="103" t="str">
        <f t="shared" si="139"/>
        <v/>
      </c>
      <c r="BU90" s="104"/>
      <c r="BV90" s="116" t="str">
        <f t="shared" si="140"/>
        <v/>
      </c>
      <c r="BW90" s="103" t="str">
        <f t="shared" si="141"/>
        <v/>
      </c>
      <c r="BX90" s="117"/>
      <c r="BY90" s="113">
        <f t="shared" si="142"/>
        <v>0</v>
      </c>
      <c r="BZ90" s="114" t="str">
        <f t="shared" si="144"/>
        <v/>
      </c>
    </row>
    <row r="91" spans="1:78" s="92" customFormat="1" hidden="1" x14ac:dyDescent="0.25">
      <c r="A91" s="99"/>
      <c r="B91" s="81"/>
      <c r="C91" s="141"/>
      <c r="D91" s="142"/>
      <c r="E91" s="142"/>
      <c r="F91" s="142"/>
      <c r="G91" s="84"/>
      <c r="H91" s="100"/>
      <c r="I91" s="84"/>
      <c r="J91" s="84"/>
      <c r="K91" s="84"/>
      <c r="L91" s="101"/>
      <c r="M91" s="149"/>
      <c r="N91" s="86">
        <f t="shared" si="123"/>
        <v>0</v>
      </c>
      <c r="O91" s="225"/>
      <c r="P91" s="84"/>
      <c r="Q91" s="225"/>
      <c r="R91" s="84"/>
      <c r="S91" s="225"/>
      <c r="T91" s="84"/>
      <c r="U91" s="82">
        <f t="shared" si="124"/>
        <v>0</v>
      </c>
      <c r="V91" s="103" t="str">
        <f t="shared" si="125"/>
        <v/>
      </c>
      <c r="W91" s="150"/>
      <c r="X91" s="104"/>
      <c r="Y91" s="86">
        <f t="shared" si="126"/>
        <v>0</v>
      </c>
      <c r="Z91" s="84"/>
      <c r="AA91" s="84"/>
      <c r="AB91" s="84"/>
      <c r="AC91" s="84"/>
      <c r="AD91" s="84"/>
      <c r="AE91" s="84"/>
      <c r="AF91" s="82">
        <f t="shared" si="127"/>
        <v>0</v>
      </c>
      <c r="AG91" s="103" t="str">
        <f t="shared" si="128"/>
        <v/>
      </c>
      <c r="AH91" s="150"/>
      <c r="AI91" s="104"/>
      <c r="AJ91" s="86">
        <f t="shared" si="129"/>
        <v>0</v>
      </c>
      <c r="AK91" s="84"/>
      <c r="AL91" s="84"/>
      <c r="AM91" s="84"/>
      <c r="AN91" s="84"/>
      <c r="AO91" s="84"/>
      <c r="AP91" s="84"/>
      <c r="AQ91" s="82">
        <f t="shared" si="130"/>
        <v>0</v>
      </c>
      <c r="AR91" s="103" t="str">
        <f>IFERROR(AQ91/AJ91,"")</f>
        <v/>
      </c>
      <c r="AS91" s="150"/>
      <c r="AT91" s="104"/>
      <c r="AU91" s="86">
        <f t="shared" si="132"/>
        <v>0</v>
      </c>
      <c r="AV91" s="84"/>
      <c r="AW91" s="84"/>
      <c r="AX91" s="84"/>
      <c r="AY91" s="84"/>
      <c r="AZ91" s="84"/>
      <c r="BA91" s="84"/>
      <c r="BB91" s="82">
        <f t="shared" si="133"/>
        <v>0</v>
      </c>
      <c r="BC91" s="103" t="str">
        <f t="shared" si="134"/>
        <v/>
      </c>
      <c r="BD91" s="105"/>
      <c r="BE91" s="104"/>
      <c r="BF91" s="102"/>
      <c r="BG91" s="84"/>
      <c r="BH91" s="106" t="str">
        <f>IFERROR(BG91/BF91,"")</f>
        <v/>
      </c>
      <c r="BI91" s="151"/>
      <c r="BJ91" s="107"/>
      <c r="BM91" s="108"/>
      <c r="BN91" s="103" t="str">
        <f t="shared" si="135"/>
        <v/>
      </c>
      <c r="BO91" s="104"/>
      <c r="BP91" s="115" t="str">
        <f t="shared" si="136"/>
        <v/>
      </c>
      <c r="BQ91" s="103" t="str">
        <f t="shared" si="137"/>
        <v/>
      </c>
      <c r="BR91" s="104" t="str">
        <f t="shared" si="138"/>
        <v/>
      </c>
      <c r="BS91" s="115"/>
      <c r="BT91" s="103" t="str">
        <f t="shared" si="139"/>
        <v/>
      </c>
      <c r="BU91" s="104"/>
      <c r="BV91" s="116" t="str">
        <f t="shared" si="140"/>
        <v/>
      </c>
      <c r="BW91" s="103" t="str">
        <f t="shared" si="141"/>
        <v/>
      </c>
      <c r="BX91" s="117"/>
      <c r="BY91" s="113">
        <f t="shared" si="142"/>
        <v>0</v>
      </c>
      <c r="BZ91" s="114" t="str">
        <f t="shared" si="144"/>
        <v/>
      </c>
    </row>
    <row r="92" spans="1:78" s="92" customFormat="1" hidden="1" x14ac:dyDescent="0.25">
      <c r="A92" s="99"/>
      <c r="B92" s="81"/>
      <c r="C92" s="141"/>
      <c r="D92" s="142"/>
      <c r="E92" s="142"/>
      <c r="F92" s="142"/>
      <c r="G92" s="84"/>
      <c r="H92" s="100"/>
      <c r="I92" s="84"/>
      <c r="J92" s="84"/>
      <c r="K92" s="84"/>
      <c r="L92" s="101"/>
      <c r="M92" s="149"/>
      <c r="N92" s="86">
        <f t="shared" si="123"/>
        <v>0</v>
      </c>
      <c r="O92" s="225"/>
      <c r="P92" s="84"/>
      <c r="Q92" s="225"/>
      <c r="R92" s="84"/>
      <c r="S92" s="225"/>
      <c r="T92" s="84"/>
      <c r="U92" s="82">
        <f t="shared" si="124"/>
        <v>0</v>
      </c>
      <c r="V92" s="103" t="str">
        <f t="shared" si="125"/>
        <v/>
      </c>
      <c r="W92" s="150"/>
      <c r="X92" s="104"/>
      <c r="Y92" s="86">
        <f t="shared" si="126"/>
        <v>0</v>
      </c>
      <c r="Z92" s="84"/>
      <c r="AA92" s="84"/>
      <c r="AB92" s="84"/>
      <c r="AC92" s="84"/>
      <c r="AD92" s="84"/>
      <c r="AE92" s="84"/>
      <c r="AF92" s="82">
        <f t="shared" si="127"/>
        <v>0</v>
      </c>
      <c r="AG92" s="103" t="str">
        <f t="shared" si="128"/>
        <v/>
      </c>
      <c r="AH92" s="150"/>
      <c r="AI92" s="104"/>
      <c r="AJ92" s="86">
        <f t="shared" si="129"/>
        <v>0</v>
      </c>
      <c r="AK92" s="84"/>
      <c r="AL92" s="84"/>
      <c r="AM92" s="84"/>
      <c r="AN92" s="84"/>
      <c r="AO92" s="84"/>
      <c r="AP92" s="84"/>
      <c r="AQ92" s="82">
        <f t="shared" si="130"/>
        <v>0</v>
      </c>
      <c r="AR92" s="103" t="str">
        <f>IFERROR(AQ92/AJ92,"")</f>
        <v/>
      </c>
      <c r="AS92" s="150"/>
      <c r="AT92" s="104"/>
      <c r="AU92" s="86">
        <f t="shared" si="132"/>
        <v>0</v>
      </c>
      <c r="AV92" s="84"/>
      <c r="AW92" s="84"/>
      <c r="AX92" s="84"/>
      <c r="AY92" s="84"/>
      <c r="AZ92" s="84"/>
      <c r="BA92" s="84"/>
      <c r="BB92" s="82">
        <f t="shared" si="133"/>
        <v>0</v>
      </c>
      <c r="BC92" s="103" t="str">
        <f t="shared" si="134"/>
        <v/>
      </c>
      <c r="BD92" s="105"/>
      <c r="BE92" s="104"/>
      <c r="BF92" s="102"/>
      <c r="BG92" s="84"/>
      <c r="BH92" s="106" t="str">
        <f>IFERROR(BG92/BF92,"")</f>
        <v/>
      </c>
      <c r="BI92" s="151"/>
      <c r="BJ92" s="107"/>
      <c r="BM92" s="108"/>
      <c r="BN92" s="103" t="str">
        <f t="shared" si="135"/>
        <v/>
      </c>
      <c r="BO92" s="109"/>
      <c r="BP92" s="110" t="str">
        <f t="shared" si="136"/>
        <v/>
      </c>
      <c r="BQ92" s="103" t="str">
        <f t="shared" si="137"/>
        <v/>
      </c>
      <c r="BR92" s="109" t="str">
        <f t="shared" si="138"/>
        <v/>
      </c>
      <c r="BS92" s="110"/>
      <c r="BT92" s="103" t="str">
        <f t="shared" si="139"/>
        <v/>
      </c>
      <c r="BU92" s="109"/>
      <c r="BV92" s="111" t="str">
        <f t="shared" si="140"/>
        <v/>
      </c>
      <c r="BW92" s="103" t="str">
        <f t="shared" si="141"/>
        <v/>
      </c>
      <c r="BX92" s="112"/>
      <c r="BY92" s="113">
        <f t="shared" si="142"/>
        <v>0</v>
      </c>
      <c r="BZ92" s="114" t="str">
        <f t="shared" si="144"/>
        <v/>
      </c>
    </row>
    <row r="93" spans="1:78" s="92" customFormat="1" hidden="1" x14ac:dyDescent="0.25">
      <c r="A93" s="99"/>
      <c r="B93" s="81"/>
      <c r="C93" s="141"/>
      <c r="D93" s="142"/>
      <c r="E93" s="142"/>
      <c r="F93" s="142"/>
      <c r="G93" s="84"/>
      <c r="H93" s="100"/>
      <c r="I93" s="84"/>
      <c r="J93" s="84"/>
      <c r="K93" s="84"/>
      <c r="L93" s="101"/>
      <c r="M93" s="149"/>
      <c r="N93" s="86">
        <f t="shared" si="123"/>
        <v>0</v>
      </c>
      <c r="O93" s="225"/>
      <c r="P93" s="84"/>
      <c r="Q93" s="225"/>
      <c r="R93" s="84"/>
      <c r="S93" s="225"/>
      <c r="T93" s="84"/>
      <c r="U93" s="82">
        <f t="shared" si="124"/>
        <v>0</v>
      </c>
      <c r="V93" s="103" t="str">
        <f t="shared" si="125"/>
        <v/>
      </c>
      <c r="W93" s="150"/>
      <c r="X93" s="104"/>
      <c r="Y93" s="86">
        <f t="shared" si="126"/>
        <v>0</v>
      </c>
      <c r="Z93" s="84"/>
      <c r="AA93" s="84"/>
      <c r="AB93" s="84"/>
      <c r="AC93" s="84"/>
      <c r="AD93" s="84"/>
      <c r="AE93" s="84"/>
      <c r="AF93" s="82">
        <f t="shared" si="127"/>
        <v>0</v>
      </c>
      <c r="AG93" s="103" t="str">
        <f t="shared" si="128"/>
        <v/>
      </c>
      <c r="AH93" s="150"/>
      <c r="AI93" s="104"/>
      <c r="AJ93" s="86">
        <f t="shared" si="129"/>
        <v>0</v>
      </c>
      <c r="AK93" s="84"/>
      <c r="AL93" s="84"/>
      <c r="AM93" s="84"/>
      <c r="AN93" s="84"/>
      <c r="AO93" s="84"/>
      <c r="AP93" s="84"/>
      <c r="AQ93" s="82">
        <f t="shared" si="130"/>
        <v>0</v>
      </c>
      <c r="AR93" s="103" t="str">
        <f t="shared" ref="AR93:AR94" si="145">IFERROR(AQ93/AJ93,"")</f>
        <v/>
      </c>
      <c r="AS93" s="150"/>
      <c r="AT93" s="104"/>
      <c r="AU93" s="86">
        <f t="shared" si="132"/>
        <v>0</v>
      </c>
      <c r="AV93" s="84"/>
      <c r="AW93" s="84"/>
      <c r="AX93" s="84"/>
      <c r="AY93" s="84"/>
      <c r="AZ93" s="84"/>
      <c r="BA93" s="84"/>
      <c r="BB93" s="82">
        <f t="shared" si="133"/>
        <v>0</v>
      </c>
      <c r="BC93" s="103" t="str">
        <f t="shared" si="134"/>
        <v/>
      </c>
      <c r="BD93" s="105"/>
      <c r="BE93" s="104"/>
      <c r="BF93" s="102"/>
      <c r="BG93" s="84"/>
      <c r="BH93" s="106" t="str">
        <f t="shared" ref="BH93:BH94" si="146">IFERROR(BG93/BF93,"")</f>
        <v/>
      </c>
      <c r="BI93" s="151"/>
      <c r="BJ93" s="107"/>
      <c r="BM93" s="108"/>
      <c r="BN93" s="103" t="str">
        <f t="shared" si="135"/>
        <v/>
      </c>
      <c r="BO93" s="109"/>
      <c r="BP93" s="110" t="str">
        <f t="shared" si="136"/>
        <v/>
      </c>
      <c r="BQ93" s="103" t="str">
        <f t="shared" si="137"/>
        <v/>
      </c>
      <c r="BR93" s="109" t="str">
        <f t="shared" si="138"/>
        <v/>
      </c>
      <c r="BS93" s="110"/>
      <c r="BT93" s="103" t="str">
        <f t="shared" si="139"/>
        <v/>
      </c>
      <c r="BU93" s="109"/>
      <c r="BV93" s="111" t="str">
        <f t="shared" si="140"/>
        <v/>
      </c>
      <c r="BW93" s="103" t="str">
        <f t="shared" si="141"/>
        <v/>
      </c>
      <c r="BX93" s="112"/>
      <c r="BY93" s="113">
        <f t="shared" si="142"/>
        <v>0</v>
      </c>
      <c r="BZ93" s="114" t="str">
        <f t="shared" si="144"/>
        <v/>
      </c>
    </row>
    <row r="94" spans="1:78" ht="33" hidden="1" customHeight="1" thickBot="1" x14ac:dyDescent="0.3">
      <c r="A94" s="37"/>
      <c r="B94" s="70"/>
      <c r="C94" s="152"/>
      <c r="D94" s="153"/>
      <c r="E94" s="153"/>
      <c r="F94" s="154" t="s">
        <v>167</v>
      </c>
      <c r="G94" s="155"/>
      <c r="H94" s="156"/>
      <c r="I94" s="155"/>
      <c r="J94" s="155"/>
      <c r="K94" s="155"/>
      <c r="L94" s="157"/>
      <c r="M94" s="158"/>
      <c r="N94" s="159"/>
      <c r="O94" s="226"/>
      <c r="P94" s="155"/>
      <c r="Q94" s="226"/>
      <c r="R94" s="155"/>
      <c r="S94" s="226"/>
      <c r="T94" s="155"/>
      <c r="U94" s="155"/>
      <c r="V94" s="160" t="str">
        <f t="shared" si="125"/>
        <v/>
      </c>
      <c r="W94" s="161"/>
      <c r="X94" s="162"/>
      <c r="Y94" s="159"/>
      <c r="Z94" s="155"/>
      <c r="AA94" s="155"/>
      <c r="AB94" s="155"/>
      <c r="AC94" s="155"/>
      <c r="AD94" s="155"/>
      <c r="AE94" s="155"/>
      <c r="AF94" s="155"/>
      <c r="AG94" s="160" t="str">
        <f t="shared" si="128"/>
        <v/>
      </c>
      <c r="AH94" s="161"/>
      <c r="AI94" s="162"/>
      <c r="AJ94" s="159"/>
      <c r="AK94" s="155"/>
      <c r="AL94" s="155"/>
      <c r="AM94" s="155"/>
      <c r="AN94" s="155"/>
      <c r="AO94" s="155"/>
      <c r="AP94" s="155"/>
      <c r="AQ94" s="155"/>
      <c r="AR94" s="160" t="str">
        <f t="shared" si="145"/>
        <v/>
      </c>
      <c r="AS94" s="163"/>
      <c r="AT94" s="162"/>
      <c r="AU94" s="159"/>
      <c r="AV94" s="155"/>
      <c r="AW94" s="155"/>
      <c r="AX94" s="155"/>
      <c r="AY94" s="155"/>
      <c r="AZ94" s="155"/>
      <c r="BA94" s="155"/>
      <c r="BB94" s="155"/>
      <c r="BC94" s="160" t="str">
        <f t="shared" si="134"/>
        <v/>
      </c>
      <c r="BD94" s="164"/>
      <c r="BE94" s="162"/>
      <c r="BF94" s="181"/>
      <c r="BG94" s="182"/>
      <c r="BH94" s="165" t="str">
        <f t="shared" si="146"/>
        <v/>
      </c>
      <c r="BI94" s="166"/>
      <c r="BJ94" s="44"/>
      <c r="BM94" s="62"/>
      <c r="BN94" s="38" t="str">
        <f t="shared" si="135"/>
        <v/>
      </c>
      <c r="BO94" s="39"/>
      <c r="BP94" s="40" t="str">
        <f t="shared" si="136"/>
        <v/>
      </c>
      <c r="BQ94" s="38" t="str">
        <f t="shared" si="137"/>
        <v/>
      </c>
      <c r="BR94" s="39" t="str">
        <f t="shared" si="138"/>
        <v/>
      </c>
      <c r="BS94" s="40"/>
      <c r="BT94" s="38" t="str">
        <f t="shared" si="139"/>
        <v/>
      </c>
      <c r="BU94" s="39"/>
      <c r="BV94" s="41" t="str">
        <f t="shared" si="140"/>
        <v/>
      </c>
      <c r="BW94" s="38" t="str">
        <f t="shared" si="141"/>
        <v/>
      </c>
      <c r="BX94" s="42"/>
      <c r="BY94" s="43"/>
      <c r="BZ94" s="63" t="str">
        <f t="shared" si="144"/>
        <v/>
      </c>
    </row>
    <row r="95" spans="1:78" ht="30" hidden="1" customHeight="1" x14ac:dyDescent="0.25">
      <c r="A95" s="183"/>
      <c r="B95" s="70"/>
      <c r="C95" s="184"/>
      <c r="D95" s="184"/>
      <c r="E95" s="184"/>
      <c r="F95" s="185"/>
      <c r="G95" s="186"/>
      <c r="H95" s="187"/>
      <c r="I95" s="186"/>
      <c r="J95" s="186"/>
      <c r="K95" s="186"/>
      <c r="L95" s="188"/>
      <c r="M95" s="188"/>
      <c r="N95" s="186"/>
      <c r="O95" s="229"/>
      <c r="P95" s="186"/>
      <c r="Q95" s="229"/>
      <c r="R95" s="186"/>
      <c r="S95" s="229"/>
      <c r="T95" s="186"/>
      <c r="U95" s="186"/>
      <c r="V95" s="189"/>
      <c r="W95" s="190"/>
      <c r="X95" s="191"/>
      <c r="Y95" s="186"/>
      <c r="Z95" s="186"/>
      <c r="AA95" s="186"/>
      <c r="AB95" s="186"/>
      <c r="AC95" s="186"/>
      <c r="AD95" s="186"/>
      <c r="AE95" s="186"/>
      <c r="AF95" s="186"/>
      <c r="AG95" s="189"/>
      <c r="AH95" s="190"/>
      <c r="AI95" s="191"/>
      <c r="AJ95" s="186"/>
      <c r="AK95" s="186"/>
      <c r="AL95" s="186"/>
      <c r="AM95" s="186"/>
      <c r="AN95" s="186"/>
      <c r="AO95" s="186"/>
      <c r="AP95" s="186"/>
      <c r="AQ95" s="186"/>
      <c r="AR95" s="189"/>
      <c r="AS95" s="192"/>
      <c r="AT95" s="191"/>
      <c r="AU95" s="186"/>
      <c r="AV95" s="186"/>
      <c r="AW95" s="186"/>
      <c r="AX95" s="186"/>
      <c r="AY95" s="186"/>
      <c r="AZ95" s="186"/>
      <c r="BA95" s="186"/>
      <c r="BB95" s="186"/>
      <c r="BC95" s="189"/>
      <c r="BD95" s="186"/>
      <c r="BE95" s="191"/>
      <c r="BF95" s="200"/>
      <c r="BG95" s="200"/>
      <c r="BH95" s="194"/>
      <c r="BI95" s="195"/>
      <c r="BJ95" s="196"/>
      <c r="BM95" s="197"/>
      <c r="BN95" s="189"/>
      <c r="BO95" s="191"/>
      <c r="BP95" s="191"/>
      <c r="BQ95" s="189"/>
      <c r="BR95" s="191"/>
      <c r="BS95" s="191"/>
      <c r="BT95" s="189"/>
      <c r="BU95" s="191"/>
      <c r="BV95" s="191"/>
      <c r="BW95" s="189"/>
      <c r="BX95" s="191"/>
      <c r="BY95" s="198"/>
      <c r="BZ95" s="189"/>
    </row>
    <row r="96" spans="1:78" ht="15.75" hidden="1" x14ac:dyDescent="0.25">
      <c r="A96" s="14"/>
      <c r="B96" s="70"/>
      <c r="C96" s="47" t="s">
        <v>41</v>
      </c>
      <c r="D96" s="122"/>
      <c r="E96" s="122"/>
      <c r="F96" s="14"/>
      <c r="G96" s="14"/>
      <c r="H96" s="14"/>
      <c r="I96" s="14"/>
      <c r="J96" s="14"/>
      <c r="K96" s="14"/>
      <c r="L96" s="14"/>
      <c r="M96" s="14"/>
      <c r="N96" s="14"/>
      <c r="O96" s="15"/>
      <c r="P96" s="14"/>
      <c r="Q96" s="15"/>
      <c r="R96" s="14"/>
      <c r="S96" s="15"/>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hidden="1" x14ac:dyDescent="0.25">
      <c r="A97" s="14"/>
      <c r="B97" s="71"/>
      <c r="C97" s="14"/>
      <c r="D97" s="14"/>
      <c r="E97" s="14"/>
      <c r="F97" s="14"/>
      <c r="G97" s="14"/>
      <c r="H97" s="14"/>
      <c r="I97" s="14"/>
      <c r="J97" s="14"/>
      <c r="K97" s="14"/>
      <c r="L97" s="14"/>
      <c r="M97" s="14"/>
      <c r="N97" s="14"/>
      <c r="O97" s="15"/>
      <c r="P97" s="14"/>
      <c r="Q97" s="15"/>
      <c r="R97" s="14"/>
      <c r="S97" s="15"/>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hidden="1" x14ac:dyDescent="0.25">
      <c r="A98" s="14"/>
      <c r="B98" s="71"/>
      <c r="C98" s="14"/>
      <c r="D98" s="14"/>
      <c r="E98" s="14"/>
      <c r="F98" s="14"/>
      <c r="G98" s="14"/>
      <c r="H98" s="14"/>
      <c r="I98" s="14"/>
      <c r="J98" s="14"/>
      <c r="K98" s="14"/>
      <c r="L98" s="14"/>
      <c r="M98" s="14"/>
      <c r="N98" s="14"/>
      <c r="O98" s="15"/>
      <c r="P98" s="14"/>
      <c r="Q98" s="15"/>
      <c r="R98" s="14"/>
      <c r="S98" s="15"/>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hidden="1" x14ac:dyDescent="0.25">
      <c r="A99" s="14"/>
      <c r="B99" s="71"/>
      <c r="C99" s="14"/>
      <c r="D99" s="14"/>
      <c r="E99" s="14"/>
      <c r="F99" s="14"/>
      <c r="G99" s="14"/>
      <c r="H99" s="14"/>
      <c r="I99" s="14"/>
      <c r="J99" s="14"/>
      <c r="K99" s="14"/>
      <c r="L99" s="14"/>
      <c r="M99" s="14"/>
      <c r="N99" s="14"/>
      <c r="O99" s="15"/>
      <c r="P99" s="14"/>
      <c r="Q99" s="15"/>
      <c r="R99" s="14"/>
      <c r="S99" s="15"/>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hidden="1" x14ac:dyDescent="0.25">
      <c r="A100" s="14"/>
      <c r="B100" s="71"/>
      <c r="C100" s="14"/>
      <c r="D100" s="14"/>
      <c r="E100" s="14"/>
      <c r="F100" s="14"/>
      <c r="G100" s="14"/>
      <c r="H100" s="14"/>
      <c r="I100" s="14"/>
      <c r="J100" s="14"/>
      <c r="K100" s="14"/>
      <c r="L100" s="14"/>
      <c r="M100" s="14"/>
      <c r="N100" s="14"/>
      <c r="O100" s="15"/>
      <c r="P100" s="14"/>
      <c r="Q100" s="15"/>
      <c r="R100" s="14"/>
      <c r="S100" s="15"/>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hidden="1" x14ac:dyDescent="0.25">
      <c r="A101" s="14"/>
      <c r="B101" s="71"/>
      <c r="C101" s="14"/>
      <c r="D101" s="14"/>
      <c r="E101" s="14"/>
      <c r="F101" s="14"/>
      <c r="G101" s="14"/>
      <c r="H101" s="14"/>
      <c r="I101" s="14"/>
      <c r="J101" s="14"/>
      <c r="K101" s="14"/>
      <c r="L101" s="14"/>
      <c r="M101" s="14"/>
      <c r="N101" s="14"/>
      <c r="O101" s="15"/>
      <c r="P101" s="14"/>
      <c r="Q101" s="15"/>
      <c r="R101" s="14"/>
      <c r="S101" s="15"/>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hidden="1" x14ac:dyDescent="0.25">
      <c r="A102" s="14"/>
      <c r="B102" s="71"/>
      <c r="C102" s="14"/>
      <c r="D102" s="14"/>
      <c r="E102" s="14"/>
      <c r="F102" s="14"/>
      <c r="G102" s="14"/>
      <c r="H102" s="14"/>
      <c r="I102" s="14"/>
      <c r="J102" s="14"/>
      <c r="K102" s="14"/>
      <c r="L102" s="14"/>
      <c r="M102" s="14"/>
      <c r="N102" s="14"/>
      <c r="O102" s="15"/>
      <c r="P102" s="14"/>
      <c r="Q102" s="15"/>
      <c r="R102" s="14"/>
      <c r="S102" s="15"/>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hidden="1" x14ac:dyDescent="0.25">
      <c r="A103" s="14"/>
      <c r="B103" s="71"/>
      <c r="C103" s="125"/>
      <c r="D103" s="125"/>
      <c r="E103" s="14"/>
      <c r="F103" s="14"/>
      <c r="G103" s="14"/>
      <c r="H103" s="14"/>
      <c r="I103" s="14"/>
      <c r="J103" s="14"/>
      <c r="K103" s="14"/>
      <c r="L103" s="14"/>
      <c r="M103" s="14"/>
      <c r="N103" s="14"/>
      <c r="O103" s="15"/>
      <c r="P103" s="14"/>
      <c r="Q103" s="15"/>
      <c r="R103" s="14"/>
      <c r="S103" s="15"/>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hidden="1" x14ac:dyDescent="0.25">
      <c r="A104" s="14"/>
      <c r="B104" s="71"/>
      <c r="C104" s="125"/>
      <c r="D104" s="125"/>
      <c r="E104" s="14"/>
      <c r="F104" s="14"/>
      <c r="G104" s="14"/>
      <c r="H104" s="14"/>
      <c r="I104" s="14"/>
      <c r="J104" s="14"/>
      <c r="K104" s="14"/>
      <c r="L104" s="14"/>
      <c r="M104" s="14"/>
      <c r="N104" s="14"/>
      <c r="O104" s="15"/>
      <c r="P104" s="14"/>
      <c r="Q104" s="15"/>
      <c r="R104" s="14"/>
      <c r="S104" s="15"/>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hidden="1" x14ac:dyDescent="0.25">
      <c r="A105" s="14"/>
      <c r="B105" s="71"/>
      <c r="C105" s="14"/>
      <c r="D105" s="125"/>
      <c r="E105" s="14"/>
      <c r="F105" s="14"/>
      <c r="G105" s="14"/>
      <c r="H105" s="14"/>
      <c r="I105" s="14"/>
      <c r="J105" s="14"/>
      <c r="K105" s="14"/>
      <c r="L105" s="14"/>
      <c r="M105" s="14"/>
      <c r="N105" s="14"/>
      <c r="O105" s="15"/>
      <c r="P105" s="14"/>
      <c r="Q105" s="15"/>
      <c r="R105" s="14"/>
      <c r="S105" s="15"/>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hidden="1" x14ac:dyDescent="0.25">
      <c r="A106" s="14"/>
      <c r="B106" s="71"/>
      <c r="C106" s="14"/>
      <c r="D106" s="125"/>
      <c r="E106" s="14"/>
      <c r="F106" s="14"/>
      <c r="G106" s="14"/>
      <c r="H106" s="14"/>
      <c r="I106" s="14"/>
      <c r="J106" s="14"/>
      <c r="K106" s="14"/>
      <c r="L106" s="14"/>
      <c r="M106" s="14"/>
      <c r="N106" s="14"/>
      <c r="O106" s="15"/>
      <c r="P106" s="14"/>
      <c r="Q106" s="15"/>
      <c r="R106" s="14"/>
      <c r="S106" s="15"/>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hidden="1" x14ac:dyDescent="0.25">
      <c r="A107" s="15"/>
      <c r="B107" s="72"/>
      <c r="C107" s="14"/>
      <c r="D107" s="14"/>
      <c r="E107" s="15"/>
      <c r="F107" s="15"/>
      <c r="G107" s="15"/>
      <c r="H107" s="15"/>
      <c r="I107" s="15"/>
      <c r="J107" s="15"/>
      <c r="K107" s="15"/>
      <c r="L107" s="15"/>
      <c r="M107" s="48"/>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M107" s="15"/>
      <c r="BN107" s="15"/>
      <c r="BO107" s="15"/>
      <c r="BP107" s="15"/>
      <c r="BQ107" s="15"/>
      <c r="BR107" s="15"/>
      <c r="BS107" s="15"/>
      <c r="BT107" s="15"/>
      <c r="BU107" s="15"/>
      <c r="BV107" s="15"/>
      <c r="BW107" s="15"/>
      <c r="BX107" s="15"/>
      <c r="BY107" s="15"/>
      <c r="BZ107" s="15"/>
    </row>
    <row r="108" spans="1:78" ht="15.75" hidden="1" x14ac:dyDescent="0.25">
      <c r="A108" s="14"/>
      <c r="B108" s="71"/>
      <c r="C108" s="14"/>
      <c r="D108" s="14"/>
      <c r="E108" s="14"/>
      <c r="F108" s="14"/>
      <c r="G108" s="14"/>
      <c r="H108" s="14"/>
      <c r="I108" s="14"/>
      <c r="J108" s="14"/>
      <c r="K108" s="14"/>
      <c r="L108" s="14"/>
      <c r="M108" s="14"/>
      <c r="N108" s="14"/>
      <c r="O108" s="15"/>
      <c r="P108" s="14"/>
      <c r="Q108" s="15"/>
      <c r="R108" s="14"/>
      <c r="S108" s="15"/>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5"/>
      <c r="BG108" s="15"/>
      <c r="BH108" s="15"/>
      <c r="BI108" s="15"/>
      <c r="BJ108" s="15"/>
      <c r="BM108" s="14"/>
      <c r="BN108" s="14"/>
      <c r="BO108" s="14"/>
      <c r="BP108" s="14"/>
      <c r="BQ108" s="14"/>
      <c r="BR108" s="14"/>
      <c r="BS108" s="14"/>
      <c r="BT108" s="14"/>
      <c r="BU108" s="14"/>
      <c r="BV108" s="14"/>
      <c r="BW108" s="14"/>
      <c r="BX108" s="14"/>
      <c r="BY108" s="15"/>
      <c r="BZ108" s="15"/>
    </row>
    <row r="109" spans="1:78" ht="15.75" hidden="1" x14ac:dyDescent="0.25">
      <c r="A109" s="14"/>
      <c r="B109" s="71"/>
      <c r="C109" s="14"/>
      <c r="D109" s="14"/>
      <c r="E109" s="14"/>
      <c r="F109" s="14"/>
      <c r="G109" s="14"/>
      <c r="H109" s="14"/>
      <c r="I109" s="14"/>
      <c r="J109" s="14"/>
      <c r="K109" s="14"/>
      <c r="L109" s="14"/>
      <c r="M109" s="14"/>
      <c r="N109" s="14"/>
      <c r="O109" s="15"/>
      <c r="P109" s="14"/>
      <c r="Q109" s="15"/>
      <c r="R109" s="14"/>
      <c r="S109" s="15"/>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hidden="1" x14ac:dyDescent="0.25">
      <c r="A110" s="14"/>
      <c r="B110" s="71"/>
      <c r="C110" s="14"/>
      <c r="D110" s="14"/>
      <c r="E110" s="14"/>
      <c r="F110" s="14"/>
      <c r="G110" s="14"/>
      <c r="H110" s="14"/>
      <c r="I110" s="14"/>
      <c r="J110" s="14"/>
      <c r="K110" s="14"/>
      <c r="L110" s="14"/>
      <c r="M110" s="14"/>
      <c r="N110" s="14"/>
      <c r="O110" s="15"/>
      <c r="P110" s="14"/>
      <c r="Q110" s="15"/>
      <c r="R110" s="14"/>
      <c r="S110" s="15"/>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hidden="1" x14ac:dyDescent="0.25">
      <c r="A111" s="14"/>
      <c r="B111" s="71"/>
      <c r="C111" s="14"/>
      <c r="D111" s="14"/>
      <c r="E111" s="14"/>
      <c r="F111" s="14"/>
      <c r="G111" s="14"/>
      <c r="H111" s="14"/>
      <c r="I111" s="14"/>
      <c r="J111" s="14"/>
      <c r="K111" s="14"/>
      <c r="L111" s="14"/>
      <c r="M111" s="14"/>
      <c r="N111" s="14"/>
      <c r="O111" s="15"/>
      <c r="P111" s="14"/>
      <c r="Q111" s="15"/>
      <c r="R111" s="14"/>
      <c r="S111" s="15"/>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hidden="1" x14ac:dyDescent="0.25">
      <c r="A112" s="14"/>
      <c r="B112" s="71"/>
      <c r="C112" s="14"/>
      <c r="D112" s="14"/>
      <c r="E112" s="14"/>
      <c r="F112" s="14"/>
      <c r="G112" s="14"/>
      <c r="H112" s="14"/>
      <c r="I112" s="14"/>
      <c r="J112" s="14"/>
      <c r="K112" s="14"/>
      <c r="L112" s="14"/>
      <c r="M112" s="14"/>
      <c r="N112" s="14"/>
      <c r="O112" s="15"/>
      <c r="P112" s="14"/>
      <c r="Q112" s="15"/>
      <c r="R112" s="14"/>
      <c r="S112" s="15"/>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hidden="1" x14ac:dyDescent="0.25">
      <c r="A113" s="14"/>
      <c r="B113" s="71"/>
      <c r="C113" s="14"/>
      <c r="D113" s="14"/>
      <c r="E113" s="14"/>
      <c r="F113" s="14"/>
      <c r="G113" s="14"/>
      <c r="H113" s="14"/>
      <c r="I113" s="14"/>
      <c r="J113" s="14"/>
      <c r="K113" s="14"/>
      <c r="L113" s="14"/>
      <c r="M113" s="14"/>
      <c r="N113" s="14"/>
      <c r="O113" s="15"/>
      <c r="P113" s="14"/>
      <c r="Q113" s="15"/>
      <c r="R113" s="14"/>
      <c r="S113" s="15"/>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hidden="1" x14ac:dyDescent="0.25">
      <c r="A114" s="14"/>
      <c r="B114" s="71"/>
      <c r="C114" s="14"/>
      <c r="D114" s="14"/>
      <c r="E114" s="14"/>
      <c r="F114" s="14"/>
      <c r="G114" s="14"/>
      <c r="H114" s="14"/>
      <c r="I114" s="14"/>
      <c r="J114" s="14"/>
      <c r="K114" s="14"/>
      <c r="L114" s="14"/>
      <c r="M114" s="14"/>
      <c r="N114" s="14"/>
      <c r="O114" s="15"/>
      <c r="P114" s="14"/>
      <c r="Q114" s="15"/>
      <c r="R114" s="14"/>
      <c r="S114" s="15"/>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hidden="1" x14ac:dyDescent="0.25">
      <c r="A115" s="14"/>
      <c r="B115" s="71"/>
      <c r="C115" s="14"/>
      <c r="D115" s="14"/>
      <c r="E115" s="14"/>
      <c r="F115" s="14"/>
      <c r="G115" s="14"/>
      <c r="H115" s="14"/>
      <c r="I115" s="14"/>
      <c r="J115" s="14"/>
      <c r="K115" s="14"/>
      <c r="L115" s="14"/>
      <c r="M115" s="14"/>
      <c r="N115" s="14"/>
      <c r="O115" s="15"/>
      <c r="P115" s="14"/>
      <c r="Q115" s="15"/>
      <c r="R115" s="14"/>
      <c r="S115" s="15"/>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hidden="1" x14ac:dyDescent="0.25">
      <c r="A116" s="14"/>
      <c r="B116" s="71"/>
      <c r="C116" s="14"/>
      <c r="D116" s="14"/>
      <c r="E116" s="14"/>
      <c r="F116" s="14"/>
      <c r="G116" s="14"/>
      <c r="H116" s="14"/>
      <c r="I116" s="14"/>
      <c r="J116" s="14"/>
      <c r="K116" s="14"/>
      <c r="L116" s="14"/>
      <c r="M116" s="14"/>
      <c r="N116" s="14"/>
      <c r="O116" s="15"/>
      <c r="P116" s="14"/>
      <c r="Q116" s="15"/>
      <c r="R116" s="14"/>
      <c r="S116" s="15"/>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hidden="1" x14ac:dyDescent="0.25">
      <c r="A117" s="14"/>
      <c r="B117" s="71"/>
      <c r="C117" s="14"/>
      <c r="D117" s="14"/>
      <c r="E117" s="14"/>
      <c r="F117" s="14"/>
      <c r="G117" s="14"/>
      <c r="H117" s="14"/>
      <c r="I117" s="14"/>
      <c r="J117" s="14"/>
      <c r="K117" s="14"/>
      <c r="L117" s="14"/>
      <c r="M117" s="14"/>
      <c r="N117" s="14"/>
      <c r="O117" s="15"/>
      <c r="P117" s="14"/>
      <c r="Q117" s="15"/>
      <c r="R117" s="14"/>
      <c r="S117" s="15"/>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hidden="1" x14ac:dyDescent="0.25">
      <c r="A118" s="14"/>
      <c r="B118" s="71"/>
      <c r="C118" s="14"/>
      <c r="D118" s="14"/>
      <c r="E118" s="14"/>
      <c r="F118" s="14"/>
      <c r="G118" s="14"/>
      <c r="H118" s="14"/>
      <c r="I118" s="14"/>
      <c r="J118" s="14"/>
      <c r="K118" s="14"/>
      <c r="L118" s="14"/>
      <c r="M118" s="14"/>
      <c r="N118" s="14"/>
      <c r="O118" s="15"/>
      <c r="P118" s="14"/>
      <c r="Q118" s="15"/>
      <c r="R118" s="14"/>
      <c r="S118" s="15"/>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hidden="1" x14ac:dyDescent="0.25">
      <c r="A119" s="14"/>
      <c r="B119" s="71"/>
      <c r="C119" s="14"/>
      <c r="D119" s="14"/>
      <c r="E119" s="14"/>
      <c r="F119" s="14"/>
      <c r="G119" s="14"/>
      <c r="H119" s="14"/>
      <c r="I119" s="14"/>
      <c r="J119" s="14"/>
      <c r="K119" s="14"/>
      <c r="L119" s="14"/>
      <c r="M119" s="14"/>
      <c r="N119" s="14"/>
      <c r="O119" s="15"/>
      <c r="P119" s="14"/>
      <c r="Q119" s="15"/>
      <c r="R119" s="14"/>
      <c r="S119" s="15"/>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hidden="1" x14ac:dyDescent="0.25">
      <c r="A120" s="14"/>
      <c r="B120" s="71"/>
      <c r="C120" s="14"/>
      <c r="D120" s="14"/>
      <c r="E120" s="14"/>
      <c r="F120" s="14"/>
      <c r="G120" s="14"/>
      <c r="H120" s="14"/>
      <c r="I120" s="14"/>
      <c r="J120" s="14"/>
      <c r="K120" s="14"/>
      <c r="L120" s="14"/>
      <c r="M120" s="14"/>
      <c r="N120" s="14"/>
      <c r="O120" s="15"/>
      <c r="P120" s="14"/>
      <c r="Q120" s="15"/>
      <c r="R120" s="14"/>
      <c r="S120" s="15"/>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hidden="1" x14ac:dyDescent="0.25">
      <c r="A121" s="14"/>
      <c r="B121" s="71"/>
      <c r="C121" s="14"/>
      <c r="D121" s="14"/>
      <c r="E121" s="14"/>
      <c r="F121" s="14"/>
      <c r="G121" s="14"/>
      <c r="H121" s="14"/>
      <c r="I121" s="14"/>
      <c r="J121" s="14"/>
      <c r="K121" s="14"/>
      <c r="L121" s="14"/>
      <c r="M121" s="14"/>
      <c r="N121" s="14"/>
      <c r="O121" s="15"/>
      <c r="P121" s="14"/>
      <c r="Q121" s="15"/>
      <c r="R121" s="14"/>
      <c r="S121" s="15"/>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hidden="1" x14ac:dyDescent="0.25">
      <c r="A122" s="14"/>
      <c r="B122" s="71"/>
      <c r="C122" s="14"/>
      <c r="D122" s="14"/>
      <c r="E122" s="14"/>
      <c r="F122" s="14"/>
      <c r="G122" s="14"/>
      <c r="H122" s="14"/>
      <c r="I122" s="14"/>
      <c r="J122" s="14"/>
      <c r="K122" s="14"/>
      <c r="L122" s="14"/>
      <c r="M122" s="14"/>
      <c r="N122" s="14"/>
      <c r="O122" s="15"/>
      <c r="P122" s="14"/>
      <c r="Q122" s="15"/>
      <c r="R122" s="14"/>
      <c r="S122" s="15"/>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hidden="1" x14ac:dyDescent="0.25">
      <c r="A123" s="14"/>
      <c r="B123" s="71"/>
      <c r="C123" s="14"/>
      <c r="D123" s="14"/>
      <c r="E123" s="14"/>
      <c r="F123" s="14"/>
      <c r="G123" s="14"/>
      <c r="H123" s="14"/>
      <c r="I123" s="14"/>
      <c r="J123" s="14"/>
      <c r="K123" s="14"/>
      <c r="L123" s="14"/>
      <c r="M123" s="14"/>
      <c r="N123" s="14"/>
      <c r="O123" s="15"/>
      <c r="P123" s="14"/>
      <c r="Q123" s="15"/>
      <c r="R123" s="14"/>
      <c r="S123" s="15"/>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hidden="1" x14ac:dyDescent="0.25">
      <c r="A124" s="14"/>
      <c r="B124" s="71"/>
      <c r="C124" s="14"/>
      <c r="D124" s="14"/>
      <c r="E124" s="14"/>
      <c r="F124" s="14"/>
      <c r="G124" s="14"/>
      <c r="H124" s="14"/>
      <c r="I124" s="14"/>
      <c r="J124" s="14"/>
      <c r="K124" s="14"/>
      <c r="L124" s="14"/>
      <c r="M124" s="14"/>
      <c r="N124" s="14"/>
      <c r="O124" s="15"/>
      <c r="P124" s="14"/>
      <c r="Q124" s="15"/>
      <c r="R124" s="14"/>
      <c r="S124" s="15"/>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hidden="1" x14ac:dyDescent="0.25">
      <c r="A125" s="14"/>
      <c r="B125" s="71"/>
      <c r="C125" s="14"/>
      <c r="D125" s="14"/>
      <c r="E125" s="14"/>
      <c r="F125" s="14"/>
      <c r="G125" s="14"/>
      <c r="H125" s="14"/>
      <c r="I125" s="14"/>
      <c r="J125" s="14"/>
      <c r="K125" s="14"/>
      <c r="L125" s="14"/>
      <c r="M125" s="14"/>
      <c r="N125" s="14"/>
      <c r="O125" s="15"/>
      <c r="P125" s="14"/>
      <c r="Q125" s="15"/>
      <c r="R125" s="14"/>
      <c r="S125" s="15"/>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hidden="1" x14ac:dyDescent="0.25">
      <c r="A126" s="14"/>
      <c r="B126" s="71"/>
      <c r="C126" s="14"/>
      <c r="D126" s="14"/>
      <c r="E126" s="14"/>
      <c r="F126" s="14"/>
      <c r="G126" s="14"/>
      <c r="H126" s="14"/>
      <c r="I126" s="14"/>
      <c r="J126" s="14"/>
      <c r="K126" s="14"/>
      <c r="L126" s="14"/>
      <c r="M126" s="14"/>
      <c r="N126" s="14"/>
      <c r="O126" s="15"/>
      <c r="P126" s="14"/>
      <c r="Q126" s="15"/>
      <c r="R126" s="14"/>
      <c r="S126" s="15"/>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hidden="1" x14ac:dyDescent="0.25">
      <c r="A127" s="14"/>
      <c r="B127" s="71"/>
      <c r="C127" s="14"/>
      <c r="D127" s="14"/>
      <c r="E127" s="14"/>
      <c r="F127" s="14"/>
      <c r="G127" s="14"/>
      <c r="H127" s="14"/>
      <c r="I127" s="14"/>
      <c r="J127" s="14"/>
      <c r="K127" s="14"/>
      <c r="L127" s="14"/>
      <c r="M127" s="14"/>
      <c r="N127" s="14"/>
      <c r="O127" s="15"/>
      <c r="P127" s="14"/>
      <c r="Q127" s="15"/>
      <c r="R127" s="14"/>
      <c r="S127" s="15"/>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hidden="1" x14ac:dyDescent="0.25">
      <c r="A128" s="14"/>
      <c r="B128" s="71"/>
      <c r="C128" s="14"/>
      <c r="D128" s="14"/>
      <c r="E128" s="14"/>
      <c r="F128" s="14"/>
      <c r="G128" s="14"/>
      <c r="H128" s="14"/>
      <c r="I128" s="14"/>
      <c r="J128" s="14"/>
      <c r="K128" s="14"/>
      <c r="L128" s="14"/>
      <c r="M128" s="14"/>
      <c r="N128" s="14"/>
      <c r="O128" s="15"/>
      <c r="P128" s="14"/>
      <c r="Q128" s="15"/>
      <c r="R128" s="14"/>
      <c r="S128" s="15"/>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hidden="1" x14ac:dyDescent="0.25">
      <c r="A129" s="14"/>
      <c r="B129" s="71"/>
      <c r="C129" s="14"/>
      <c r="D129" s="14"/>
      <c r="E129" s="14"/>
      <c r="F129" s="14"/>
      <c r="G129" s="14"/>
      <c r="H129" s="14"/>
      <c r="I129" s="14"/>
      <c r="J129" s="14"/>
      <c r="K129" s="14"/>
      <c r="L129" s="14"/>
      <c r="M129" s="14"/>
      <c r="N129" s="14"/>
      <c r="O129" s="15"/>
      <c r="P129" s="14"/>
      <c r="Q129" s="15"/>
      <c r="R129" s="14"/>
      <c r="S129" s="15"/>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hidden="1" x14ac:dyDescent="0.25">
      <c r="A130" s="14"/>
      <c r="B130" s="71"/>
      <c r="C130" s="14"/>
      <c r="D130" s="14"/>
      <c r="E130" s="14"/>
      <c r="F130" s="14"/>
      <c r="G130" s="14"/>
      <c r="H130" s="14"/>
      <c r="I130" s="14"/>
      <c r="J130" s="14"/>
      <c r="K130" s="14"/>
      <c r="L130" s="14"/>
      <c r="M130" s="14"/>
      <c r="N130" s="14"/>
      <c r="O130" s="15"/>
      <c r="P130" s="14"/>
      <c r="Q130" s="15"/>
      <c r="R130" s="14"/>
      <c r="S130" s="15"/>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hidden="1" x14ac:dyDescent="0.25">
      <c r="A131" s="14"/>
      <c r="B131" s="71"/>
      <c r="C131" s="14"/>
      <c r="D131" s="14"/>
      <c r="E131" s="14"/>
      <c r="F131" s="14"/>
      <c r="G131" s="14"/>
      <c r="H131" s="14"/>
      <c r="I131" s="14"/>
      <c r="J131" s="14"/>
      <c r="K131" s="14"/>
      <c r="L131" s="14"/>
      <c r="M131" s="14"/>
      <c r="N131" s="14"/>
      <c r="O131" s="15"/>
      <c r="P131" s="14"/>
      <c r="Q131" s="15"/>
      <c r="R131" s="14"/>
      <c r="S131" s="15"/>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hidden="1" x14ac:dyDescent="0.25">
      <c r="A132" s="14"/>
      <c r="B132" s="71"/>
      <c r="C132" s="14"/>
      <c r="D132" s="14"/>
      <c r="E132" s="14"/>
      <c r="F132" s="14"/>
      <c r="G132" s="14"/>
      <c r="H132" s="14"/>
      <c r="I132" s="14"/>
      <c r="J132" s="14"/>
      <c r="K132" s="14"/>
      <c r="L132" s="14"/>
      <c r="M132" s="14"/>
      <c r="N132" s="14"/>
      <c r="O132" s="15"/>
      <c r="P132" s="14"/>
      <c r="Q132" s="15"/>
      <c r="R132" s="14"/>
      <c r="S132" s="15"/>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hidden="1" x14ac:dyDescent="0.25">
      <c r="A133" s="14"/>
      <c r="B133" s="71"/>
      <c r="C133" s="14"/>
      <c r="D133" s="14"/>
      <c r="E133" s="14"/>
      <c r="F133" s="14"/>
      <c r="G133" s="14"/>
      <c r="H133" s="14"/>
      <c r="I133" s="14"/>
      <c r="J133" s="14"/>
      <c r="K133" s="14"/>
      <c r="L133" s="14"/>
      <c r="M133" s="14"/>
      <c r="N133" s="14"/>
      <c r="O133" s="15"/>
      <c r="P133" s="14"/>
      <c r="Q133" s="15"/>
      <c r="R133" s="14"/>
      <c r="S133" s="15"/>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hidden="1" x14ac:dyDescent="0.25">
      <c r="A134" s="14"/>
      <c r="B134" s="71"/>
      <c r="C134" s="14"/>
      <c r="D134" s="14"/>
      <c r="E134" s="14"/>
      <c r="F134" s="14"/>
      <c r="G134" s="14"/>
      <c r="H134" s="14"/>
      <c r="I134" s="14"/>
      <c r="J134" s="14"/>
      <c r="K134" s="14"/>
      <c r="L134" s="14"/>
      <c r="M134" s="14"/>
      <c r="N134" s="14"/>
      <c r="O134" s="15"/>
      <c r="P134" s="14"/>
      <c r="Q134" s="15"/>
      <c r="R134" s="14"/>
      <c r="S134" s="15"/>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7"/>
      <c r="B135" s="71"/>
      <c r="C135" s="14"/>
      <c r="D135" s="14"/>
      <c r="E135" s="14"/>
      <c r="F135" s="14"/>
      <c r="G135" s="14"/>
      <c r="H135" s="14"/>
      <c r="I135" s="14"/>
      <c r="J135" s="14"/>
      <c r="K135" s="14"/>
      <c r="L135" s="14"/>
      <c r="M135" s="14"/>
      <c r="N135" s="14"/>
      <c r="O135" s="15"/>
      <c r="P135" s="14"/>
      <c r="Q135" s="15"/>
      <c r="R135" s="14"/>
      <c r="S135" s="15"/>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23"/>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5"/>
      <c r="P136" s="14"/>
      <c r="Q136" s="15"/>
      <c r="R136" s="14"/>
      <c r="S136" s="15"/>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5"/>
      <c r="P137" s="14"/>
      <c r="Q137" s="15"/>
      <c r="R137" s="14"/>
      <c r="S137" s="15"/>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5"/>
      <c r="P138" s="14"/>
      <c r="Q138" s="15"/>
      <c r="R138" s="14"/>
      <c r="S138" s="15"/>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5"/>
      <c r="P139" s="14"/>
      <c r="Q139" s="15"/>
      <c r="R139" s="14"/>
      <c r="S139" s="15"/>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1"/>
      <c r="C140" s="14"/>
      <c r="D140" s="14"/>
      <c r="E140" s="14"/>
      <c r="F140" s="14"/>
      <c r="G140" s="14"/>
      <c r="H140" s="14"/>
      <c r="I140" s="14"/>
      <c r="J140" s="14"/>
      <c r="K140" s="14"/>
      <c r="L140" s="14"/>
      <c r="M140" s="14"/>
      <c r="N140" s="14"/>
      <c r="O140" s="15"/>
      <c r="P140" s="14"/>
      <c r="Q140" s="15"/>
      <c r="R140" s="14"/>
      <c r="S140" s="15"/>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4"/>
      <c r="B141" s="71"/>
      <c r="C141" s="14"/>
      <c r="D141" s="14"/>
      <c r="E141" s="14"/>
      <c r="F141" s="14"/>
      <c r="G141" s="14"/>
      <c r="H141" s="14"/>
      <c r="I141" s="14"/>
      <c r="J141" s="14"/>
      <c r="K141" s="14"/>
      <c r="L141" s="14"/>
      <c r="M141" s="14"/>
      <c r="N141" s="14"/>
      <c r="O141" s="15"/>
      <c r="P141" s="14"/>
      <c r="Q141" s="15"/>
      <c r="R141" s="14"/>
      <c r="S141" s="15"/>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1"/>
      <c r="C142" s="14"/>
      <c r="D142" s="14"/>
      <c r="E142" s="14"/>
      <c r="F142" s="14"/>
      <c r="G142" s="14"/>
      <c r="H142" s="14"/>
      <c r="I142" s="14"/>
      <c r="J142" s="14"/>
      <c r="K142" s="14"/>
      <c r="L142" s="14"/>
      <c r="M142" s="14"/>
      <c r="N142" s="14"/>
      <c r="O142" s="15"/>
      <c r="P142" s="14"/>
      <c r="Q142" s="15"/>
      <c r="R142" s="14"/>
      <c r="S142" s="15"/>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7"/>
      <c r="B143" s="71"/>
      <c r="C143" s="14"/>
      <c r="D143" s="14"/>
      <c r="E143" s="14"/>
      <c r="F143" s="14"/>
      <c r="G143" s="14"/>
      <c r="H143" s="14"/>
      <c r="I143" s="14"/>
      <c r="J143" s="14"/>
      <c r="K143" s="14"/>
      <c r="L143" s="14"/>
      <c r="M143" s="14"/>
      <c r="N143" s="14"/>
      <c r="O143" s="15"/>
      <c r="P143" s="14"/>
      <c r="Q143" s="15"/>
      <c r="R143" s="14"/>
      <c r="S143" s="15"/>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5"/>
      <c r="P144" s="14"/>
      <c r="Q144" s="15"/>
      <c r="R144" s="14"/>
      <c r="S144" s="15"/>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5"/>
      <c r="P145" s="14"/>
      <c r="Q145" s="15"/>
      <c r="R145" s="14"/>
      <c r="S145" s="15"/>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1"/>
      <c r="C146" s="14"/>
      <c r="D146" s="14"/>
      <c r="E146" s="14"/>
      <c r="F146" s="14"/>
      <c r="G146" s="14"/>
      <c r="H146" s="14"/>
      <c r="I146" s="14"/>
      <c r="J146" s="14"/>
      <c r="K146" s="14"/>
      <c r="L146" s="14"/>
      <c r="M146" s="14"/>
      <c r="N146" s="14"/>
      <c r="O146" s="15"/>
      <c r="P146" s="14"/>
      <c r="Q146" s="15"/>
      <c r="R146" s="14"/>
      <c r="S146" s="15"/>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1"/>
      <c r="C147" s="14"/>
      <c r="D147" s="14"/>
      <c r="E147" s="14"/>
      <c r="F147" s="14"/>
      <c r="G147" s="14"/>
      <c r="H147" s="14"/>
      <c r="I147" s="14"/>
      <c r="J147" s="14"/>
      <c r="K147" s="14"/>
      <c r="L147" s="14"/>
      <c r="M147" s="14"/>
      <c r="N147" s="14"/>
      <c r="O147" s="15"/>
      <c r="P147" s="14"/>
      <c r="Q147" s="15"/>
      <c r="R147" s="14"/>
      <c r="S147" s="15"/>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3"/>
      <c r="BM147" s="14"/>
      <c r="BN147" s="14"/>
      <c r="BO147" s="14"/>
      <c r="BP147" s="14"/>
      <c r="BQ147" s="14"/>
      <c r="BR147" s="14"/>
      <c r="BS147" s="14"/>
      <c r="BT147" s="14"/>
      <c r="BU147" s="14"/>
      <c r="BV147" s="14"/>
      <c r="BW147" s="14"/>
      <c r="BX147" s="14"/>
      <c r="BY147" s="14"/>
      <c r="BZ147" s="14"/>
    </row>
    <row r="148" spans="1:78" ht="15.75" x14ac:dyDescent="0.25">
      <c r="A148" s="17"/>
      <c r="B148" s="71"/>
      <c r="C148" s="14"/>
      <c r="D148" s="14"/>
      <c r="E148" s="14"/>
      <c r="F148" s="14"/>
      <c r="G148" s="14"/>
      <c r="H148" s="14"/>
      <c r="I148" s="14"/>
      <c r="J148" s="14"/>
      <c r="K148" s="14"/>
      <c r="L148" s="14"/>
      <c r="M148" s="14"/>
      <c r="N148" s="14"/>
      <c r="O148" s="15"/>
      <c r="P148" s="14"/>
      <c r="Q148" s="15"/>
      <c r="R148" s="14"/>
      <c r="S148" s="15"/>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1"/>
      <c r="C149" s="14"/>
      <c r="D149" s="14"/>
      <c r="E149" s="14"/>
      <c r="F149" s="14"/>
      <c r="G149" s="14"/>
      <c r="H149" s="14"/>
      <c r="I149" s="14"/>
      <c r="J149" s="14"/>
      <c r="K149" s="14"/>
      <c r="L149" s="14"/>
      <c r="M149" s="14"/>
      <c r="N149" s="14"/>
      <c r="O149" s="15"/>
      <c r="P149" s="14"/>
      <c r="Q149" s="15"/>
      <c r="R149" s="14"/>
      <c r="S149" s="15"/>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3"/>
      <c r="C150" s="49"/>
      <c r="D150" s="123"/>
      <c r="E150" s="123"/>
      <c r="F150" s="49"/>
      <c r="G150" s="49"/>
      <c r="H150" s="50"/>
      <c r="I150" s="49"/>
      <c r="J150" s="49"/>
      <c r="K150" s="49"/>
      <c r="L150" s="49"/>
      <c r="M150" s="49"/>
      <c r="N150" s="49"/>
      <c r="O150" s="52"/>
      <c r="P150" s="123"/>
      <c r="Q150" s="52"/>
      <c r="R150" s="123"/>
      <c r="S150" s="52"/>
      <c r="T150" s="123"/>
      <c r="U150" s="49"/>
      <c r="V150" s="49"/>
      <c r="W150" s="49"/>
      <c r="X150" s="49"/>
      <c r="Y150" s="49"/>
      <c r="Z150" s="51"/>
      <c r="AA150" s="127"/>
      <c r="AB150" s="51"/>
      <c r="AC150" s="127"/>
      <c r="AD150" s="51"/>
      <c r="AE150" s="127"/>
      <c r="AF150" s="49"/>
      <c r="AG150" s="49"/>
      <c r="AH150" s="52"/>
      <c r="AI150" s="49"/>
      <c r="AJ150" s="52"/>
      <c r="AK150" s="53"/>
      <c r="AL150" s="129"/>
      <c r="AM150" s="53"/>
      <c r="AN150" s="129"/>
      <c r="AO150" s="53"/>
      <c r="AP150" s="129"/>
      <c r="AQ150" s="49"/>
      <c r="AR150" s="49"/>
      <c r="AS150" s="52"/>
      <c r="AT150" s="49"/>
      <c r="AU150" s="52"/>
      <c r="AV150" s="53"/>
      <c r="AW150" s="129"/>
      <c r="AX150" s="53"/>
      <c r="AY150" s="129"/>
      <c r="AZ150" s="53"/>
      <c r="BA150" s="129"/>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7"/>
      <c r="B151" s="73"/>
      <c r="C151" s="49"/>
      <c r="D151" s="123"/>
      <c r="E151" s="123"/>
      <c r="F151" s="49"/>
      <c r="G151" s="17"/>
      <c r="H151" s="17"/>
      <c r="I151" s="17"/>
      <c r="J151" s="17"/>
      <c r="K151" s="17"/>
      <c r="L151" s="17"/>
      <c r="M151" s="17"/>
      <c r="N151" s="17"/>
      <c r="O151" s="23"/>
      <c r="P151" s="124"/>
      <c r="Q151" s="23"/>
      <c r="R151" s="124"/>
      <c r="S151" s="23"/>
      <c r="T151" s="124"/>
      <c r="U151" s="17"/>
      <c r="V151" s="17"/>
      <c r="W151" s="17"/>
      <c r="X151" s="17"/>
      <c r="Y151" s="17"/>
      <c r="Z151" s="55"/>
      <c r="AA151" s="128"/>
      <c r="AB151" s="55"/>
      <c r="AC151" s="128"/>
      <c r="AD151" s="55"/>
      <c r="AE151" s="128"/>
      <c r="AF151" s="17"/>
      <c r="AG151" s="17"/>
      <c r="AH151" s="17"/>
      <c r="AI151" s="17"/>
      <c r="AJ151" s="17"/>
      <c r="AK151" s="55"/>
      <c r="AL151" s="128"/>
      <c r="AM151" s="55"/>
      <c r="AN151" s="128"/>
      <c r="AO151" s="55"/>
      <c r="AP151" s="128"/>
      <c r="AQ151" s="17"/>
      <c r="AR151" s="17"/>
      <c r="AS151" s="52"/>
      <c r="AT151" s="17"/>
      <c r="AU151" s="52"/>
      <c r="AV151" s="53"/>
      <c r="AW151" s="129"/>
      <c r="AX151" s="53"/>
      <c r="AY151" s="129"/>
      <c r="AZ151" s="53"/>
      <c r="BA151" s="129"/>
      <c r="BB151" s="17"/>
      <c r="BC151" s="17"/>
      <c r="BD151" s="52"/>
      <c r="BE151" s="17"/>
      <c r="BF151" s="52"/>
      <c r="BG151" s="52"/>
      <c r="BH151" s="52"/>
      <c r="BI151" s="54"/>
      <c r="BJ151" s="23"/>
      <c r="BM151" s="17"/>
      <c r="BN151" s="17"/>
      <c r="BO151" s="17"/>
      <c r="BP151" s="17"/>
      <c r="BQ151" s="17"/>
      <c r="BR151" s="17"/>
      <c r="BS151" s="17"/>
      <c r="BT151" s="17"/>
      <c r="BU151" s="17"/>
      <c r="BV151" s="17"/>
      <c r="BW151" s="17"/>
      <c r="BX151" s="17"/>
      <c r="BY151" s="52"/>
      <c r="BZ151" s="52"/>
    </row>
    <row r="152" spans="1:78" ht="15.75" x14ac:dyDescent="0.25">
      <c r="A152" s="17"/>
      <c r="B152" s="73"/>
      <c r="C152" s="49"/>
      <c r="D152" s="123"/>
      <c r="E152" s="123"/>
      <c r="F152" s="49"/>
      <c r="G152" s="49"/>
      <c r="H152" s="50"/>
      <c r="I152" s="49"/>
      <c r="J152" s="49"/>
      <c r="K152" s="49"/>
      <c r="L152" s="49"/>
      <c r="M152" s="49"/>
      <c r="N152" s="49"/>
      <c r="O152" s="52"/>
      <c r="P152" s="123"/>
      <c r="Q152" s="52"/>
      <c r="R152" s="123"/>
      <c r="S152" s="52"/>
      <c r="T152" s="123"/>
      <c r="U152" s="49"/>
      <c r="V152" s="49"/>
      <c r="W152" s="49"/>
      <c r="X152" s="49"/>
      <c r="Y152" s="49"/>
      <c r="Z152" s="51"/>
      <c r="AA152" s="127"/>
      <c r="AB152" s="51"/>
      <c r="AC152" s="127"/>
      <c r="AD152" s="51"/>
      <c r="AE152" s="127"/>
      <c r="AF152" s="49"/>
      <c r="AG152" s="49"/>
      <c r="AH152" s="52"/>
      <c r="AI152" s="49"/>
      <c r="AJ152" s="52"/>
      <c r="AK152" s="53"/>
      <c r="AL152" s="129"/>
      <c r="AM152" s="53"/>
      <c r="AN152" s="129"/>
      <c r="AO152" s="53"/>
      <c r="AP152" s="129"/>
      <c r="AQ152" s="49"/>
      <c r="AR152" s="49"/>
      <c r="AS152" s="52"/>
      <c r="AT152" s="49"/>
      <c r="AU152" s="52"/>
      <c r="AV152" s="53"/>
      <c r="AW152" s="129"/>
      <c r="AX152" s="53"/>
      <c r="AY152" s="129"/>
      <c r="AZ152" s="53"/>
      <c r="BA152" s="129"/>
      <c r="BB152" s="49"/>
      <c r="BC152" s="49"/>
      <c r="BD152" s="52"/>
      <c r="BE152" s="49"/>
      <c r="BF152" s="52"/>
      <c r="BG152" s="52"/>
      <c r="BH152" s="52"/>
      <c r="BI152" s="54"/>
      <c r="BJ152" s="23"/>
      <c r="BM152" s="49"/>
      <c r="BN152" s="49"/>
      <c r="BO152" s="49"/>
      <c r="BP152" s="49"/>
      <c r="BQ152" s="49"/>
      <c r="BR152" s="49"/>
      <c r="BS152" s="49"/>
      <c r="BT152" s="49"/>
      <c r="BU152" s="49"/>
      <c r="BV152" s="49"/>
      <c r="BW152" s="49"/>
      <c r="BX152" s="49"/>
      <c r="BY152" s="52"/>
      <c r="BZ152" s="52"/>
    </row>
    <row r="153" spans="1:78" ht="15.75" x14ac:dyDescent="0.25">
      <c r="A153" s="17"/>
      <c r="B153" s="73"/>
      <c r="C153" s="49"/>
      <c r="D153" s="123"/>
      <c r="E153" s="123"/>
      <c r="F153" s="49"/>
      <c r="G153" s="49"/>
      <c r="H153" s="50"/>
      <c r="I153" s="49"/>
      <c r="J153" s="49"/>
      <c r="K153" s="49"/>
      <c r="L153" s="49"/>
      <c r="M153" s="49"/>
      <c r="N153" s="49"/>
      <c r="O153" s="52"/>
      <c r="P153" s="123"/>
      <c r="Q153" s="52"/>
      <c r="R153" s="123"/>
      <c r="S153" s="52"/>
      <c r="T153" s="123"/>
      <c r="U153" s="49"/>
      <c r="V153" s="49"/>
      <c r="W153" s="49"/>
      <c r="X153" s="49"/>
      <c r="Y153" s="49"/>
      <c r="Z153" s="51"/>
      <c r="AA153" s="127"/>
      <c r="AB153" s="51"/>
      <c r="AC153" s="127"/>
      <c r="AD153" s="51"/>
      <c r="AE153" s="127"/>
      <c r="AF153" s="49"/>
      <c r="AG153" s="49"/>
      <c r="AH153" s="52"/>
      <c r="AI153" s="49"/>
      <c r="AJ153" s="52"/>
      <c r="AK153" s="53"/>
      <c r="AL153" s="129"/>
      <c r="AM153" s="53"/>
      <c r="AN153" s="129"/>
      <c r="AO153" s="53"/>
      <c r="AP153" s="129"/>
      <c r="AQ153" s="49"/>
      <c r="AR153" s="49"/>
      <c r="AS153" s="52"/>
      <c r="AT153" s="49"/>
      <c r="AU153" s="52"/>
      <c r="AV153" s="53"/>
      <c r="AW153" s="129"/>
      <c r="AX153" s="53"/>
      <c r="AY153" s="129"/>
      <c r="AZ153" s="53"/>
      <c r="BA153" s="129"/>
      <c r="BB153" s="49"/>
      <c r="BC153" s="49"/>
      <c r="BD153" s="52"/>
      <c r="BE153" s="49"/>
      <c r="BF153" s="52"/>
      <c r="BG153" s="52"/>
      <c r="BH153" s="52"/>
      <c r="BI153" s="54"/>
      <c r="BJ153" s="23"/>
      <c r="BM153" s="49"/>
      <c r="BN153" s="49"/>
      <c r="BO153" s="49"/>
      <c r="BP153" s="49"/>
      <c r="BQ153" s="49"/>
      <c r="BR153" s="49"/>
      <c r="BS153" s="49"/>
      <c r="BT153" s="49"/>
      <c r="BU153" s="49"/>
      <c r="BV153" s="49"/>
      <c r="BW153" s="49"/>
      <c r="BX153" s="49"/>
      <c r="BY153" s="52"/>
      <c r="BZ153" s="52"/>
    </row>
    <row r="154" spans="1:78" ht="15.75" x14ac:dyDescent="0.25">
      <c r="A154" s="17"/>
      <c r="B154" s="73"/>
      <c r="C154" s="49"/>
      <c r="D154" s="123"/>
      <c r="E154" s="123"/>
      <c r="F154" s="49"/>
      <c r="G154" s="49"/>
      <c r="H154" s="50"/>
      <c r="I154" s="49"/>
      <c r="J154" s="49"/>
      <c r="K154" s="49"/>
      <c r="L154" s="49"/>
      <c r="M154" s="49"/>
      <c r="N154" s="49"/>
      <c r="O154" s="52"/>
      <c r="P154" s="123"/>
      <c r="Q154" s="52"/>
      <c r="R154" s="123"/>
      <c r="S154" s="52"/>
      <c r="T154" s="123"/>
      <c r="U154" s="49"/>
      <c r="V154" s="49"/>
      <c r="W154" s="49"/>
      <c r="X154" s="49"/>
      <c r="Y154" s="49"/>
      <c r="Z154" s="51"/>
      <c r="AA154" s="127"/>
      <c r="AB154" s="51"/>
      <c r="AC154" s="127"/>
      <c r="AD154" s="51"/>
      <c r="AE154" s="127"/>
      <c r="AF154" s="49"/>
      <c r="AG154" s="49"/>
      <c r="AH154" s="52"/>
      <c r="AI154" s="49"/>
      <c r="AJ154" s="52"/>
      <c r="AK154" s="53"/>
      <c r="AL154" s="129"/>
      <c r="AM154" s="53"/>
      <c r="AN154" s="129"/>
      <c r="AO154" s="53"/>
      <c r="AP154" s="129"/>
      <c r="AQ154" s="49"/>
      <c r="AR154" s="49"/>
      <c r="AS154" s="52"/>
      <c r="AT154" s="49"/>
      <c r="AU154" s="52"/>
      <c r="AV154" s="53"/>
      <c r="AW154" s="129"/>
      <c r="AX154" s="53"/>
      <c r="AY154" s="129"/>
      <c r="AZ154" s="53"/>
      <c r="BA154" s="129"/>
      <c r="BB154" s="49"/>
      <c r="BC154" s="49"/>
      <c r="BD154" s="52"/>
      <c r="BE154" s="49"/>
      <c r="BF154" s="52"/>
      <c r="BG154" s="52"/>
      <c r="BH154" s="52"/>
      <c r="BI154" s="54"/>
      <c r="BJ154" s="23"/>
      <c r="BM154" s="49"/>
      <c r="BN154" s="49"/>
      <c r="BO154" s="49"/>
      <c r="BP154" s="49"/>
      <c r="BQ154" s="49"/>
      <c r="BR154" s="49"/>
      <c r="BS154" s="49"/>
      <c r="BT154" s="49"/>
      <c r="BU154" s="49"/>
      <c r="BV154" s="49"/>
      <c r="BW154" s="49"/>
      <c r="BX154" s="49"/>
      <c r="BY154" s="52"/>
      <c r="BZ154" s="52"/>
    </row>
    <row r="155" spans="1:78" ht="15.75" x14ac:dyDescent="0.25">
      <c r="A155" s="14"/>
      <c r="B155" s="74"/>
      <c r="C155" s="56"/>
      <c r="D155" s="56"/>
      <c r="E155" s="56"/>
      <c r="F155" s="56"/>
      <c r="G155" s="56"/>
      <c r="H155" s="45"/>
      <c r="I155" s="56"/>
      <c r="J155" s="56"/>
      <c r="K155" s="56"/>
      <c r="L155" s="56"/>
      <c r="M155" s="56"/>
      <c r="N155" s="56"/>
      <c r="O155" s="57"/>
      <c r="P155" s="56"/>
      <c r="Q155" s="57"/>
      <c r="R155" s="56"/>
      <c r="S155" s="57"/>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4"/>
      <c r="C156" s="56"/>
      <c r="D156" s="56"/>
      <c r="E156" s="56"/>
      <c r="F156" s="56"/>
      <c r="G156" s="56"/>
      <c r="H156" s="45"/>
      <c r="I156" s="56"/>
      <c r="J156" s="56"/>
      <c r="K156" s="56"/>
      <c r="L156" s="56"/>
      <c r="M156" s="56"/>
      <c r="N156" s="56"/>
      <c r="O156" s="57"/>
      <c r="P156" s="56"/>
      <c r="Q156" s="57"/>
      <c r="R156" s="56"/>
      <c r="S156" s="57"/>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7"/>
      <c r="P157" s="56"/>
      <c r="Q157" s="57"/>
      <c r="R157" s="56"/>
      <c r="S157" s="57"/>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7"/>
      <c r="P158" s="56"/>
      <c r="Q158" s="57"/>
      <c r="R158" s="56"/>
      <c r="S158" s="57"/>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7"/>
      <c r="P159" s="56"/>
      <c r="Q159" s="57"/>
      <c r="R159" s="56"/>
      <c r="S159" s="57"/>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7"/>
      <c r="P160" s="56"/>
      <c r="Q160" s="57"/>
      <c r="R160" s="56"/>
      <c r="S160" s="57"/>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7"/>
      <c r="P161" s="56"/>
      <c r="Q161" s="57"/>
      <c r="R161" s="56"/>
      <c r="S161" s="57"/>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7"/>
      <c r="P162" s="56"/>
      <c r="Q162" s="57"/>
      <c r="R162" s="56"/>
      <c r="S162" s="57"/>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7"/>
      <c r="P163" s="56"/>
      <c r="Q163" s="57"/>
      <c r="R163" s="56"/>
      <c r="S163" s="57"/>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7"/>
      <c r="P164" s="56"/>
      <c r="Q164" s="57"/>
      <c r="R164" s="56"/>
      <c r="S164" s="57"/>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7"/>
      <c r="P165" s="56"/>
      <c r="Q165" s="57"/>
      <c r="R165" s="56"/>
      <c r="S165" s="57"/>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7"/>
      <c r="P166" s="56"/>
      <c r="Q166" s="57"/>
      <c r="R166" s="56"/>
      <c r="S166" s="57"/>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7"/>
      <c r="P167" s="56"/>
      <c r="Q167" s="57"/>
      <c r="R167" s="56"/>
      <c r="S167" s="57"/>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7"/>
      <c r="P168" s="56"/>
      <c r="Q168" s="57"/>
      <c r="R168" s="56"/>
      <c r="S168" s="57"/>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7"/>
      <c r="P169" s="56"/>
      <c r="Q169" s="57"/>
      <c r="R169" s="56"/>
      <c r="S169" s="57"/>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7"/>
      <c r="P170" s="56"/>
      <c r="Q170" s="57"/>
      <c r="R170" s="56"/>
      <c r="S170" s="57"/>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7"/>
      <c r="P171" s="56"/>
      <c r="Q171" s="57"/>
      <c r="R171" s="56"/>
      <c r="S171" s="57"/>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7"/>
      <c r="P172" s="56"/>
      <c r="Q172" s="57"/>
      <c r="R172" s="56"/>
      <c r="S172" s="57"/>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7"/>
      <c r="P173" s="56"/>
      <c r="Q173" s="57"/>
      <c r="R173" s="56"/>
      <c r="S173" s="57"/>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7"/>
      <c r="P174" s="56"/>
      <c r="Q174" s="57"/>
      <c r="R174" s="56"/>
      <c r="S174" s="57"/>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7"/>
      <c r="P175" s="56"/>
      <c r="Q175" s="57"/>
      <c r="R175" s="56"/>
      <c r="S175" s="57"/>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7"/>
      <c r="P176" s="56"/>
      <c r="Q176" s="57"/>
      <c r="R176" s="56"/>
      <c r="S176" s="57"/>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7"/>
      <c r="P177" s="56"/>
      <c r="Q177" s="57"/>
      <c r="R177" s="56"/>
      <c r="S177" s="57"/>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7"/>
      <c r="P178" s="56"/>
      <c r="Q178" s="57"/>
      <c r="R178" s="56"/>
      <c r="S178" s="57"/>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7"/>
      <c r="P179" s="56"/>
      <c r="Q179" s="57"/>
      <c r="R179" s="56"/>
      <c r="S179" s="57"/>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7"/>
      <c r="P180" s="56"/>
      <c r="Q180" s="57"/>
      <c r="R180" s="56"/>
      <c r="S180" s="57"/>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7"/>
      <c r="P181" s="56"/>
      <c r="Q181" s="57"/>
      <c r="R181" s="56"/>
      <c r="S181" s="57"/>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7"/>
      <c r="P182" s="56"/>
      <c r="Q182" s="57"/>
      <c r="R182" s="56"/>
      <c r="S182" s="57"/>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7"/>
      <c r="P183" s="56"/>
      <c r="Q183" s="57"/>
      <c r="R183" s="56"/>
      <c r="S183" s="57"/>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7"/>
      <c r="P184" s="56"/>
      <c r="Q184" s="57"/>
      <c r="R184" s="56"/>
      <c r="S184" s="57"/>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7"/>
      <c r="P185" s="56"/>
      <c r="Q185" s="57"/>
      <c r="R185" s="56"/>
      <c r="S185" s="57"/>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7"/>
      <c r="P186" s="56"/>
      <c r="Q186" s="57"/>
      <c r="R186" s="56"/>
      <c r="S186" s="57"/>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7"/>
      <c r="P187" s="56"/>
      <c r="Q187" s="57"/>
      <c r="R187" s="56"/>
      <c r="S187" s="57"/>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7"/>
      <c r="P188" s="56"/>
      <c r="Q188" s="57"/>
      <c r="R188" s="56"/>
      <c r="S188" s="57"/>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7"/>
      <c r="P189" s="56"/>
      <c r="Q189" s="57"/>
      <c r="R189" s="56"/>
      <c r="S189" s="57"/>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7"/>
      <c r="P190" s="56"/>
      <c r="Q190" s="57"/>
      <c r="R190" s="56"/>
      <c r="S190" s="57"/>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7"/>
      <c r="P191" s="56"/>
      <c r="Q191" s="57"/>
      <c r="R191" s="56"/>
      <c r="S191" s="57"/>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7"/>
      <c r="P192" s="56"/>
      <c r="Q192" s="57"/>
      <c r="R192" s="56"/>
      <c r="S192" s="57"/>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7"/>
      <c r="P193" s="56"/>
      <c r="Q193" s="57"/>
      <c r="R193" s="56"/>
      <c r="S193" s="57"/>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7"/>
      <c r="P194" s="56"/>
      <c r="Q194" s="57"/>
      <c r="R194" s="56"/>
      <c r="S194" s="57"/>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7"/>
      <c r="P195" s="56"/>
      <c r="Q195" s="57"/>
      <c r="R195" s="56"/>
      <c r="S195" s="57"/>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7"/>
      <c r="P196" s="56"/>
      <c r="Q196" s="57"/>
      <c r="R196" s="56"/>
      <c r="S196" s="57"/>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7"/>
      <c r="P197" s="56"/>
      <c r="Q197" s="57"/>
      <c r="R197" s="56"/>
      <c r="S197" s="57"/>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7"/>
      <c r="P198" s="56"/>
      <c r="Q198" s="57"/>
      <c r="R198" s="56"/>
      <c r="S198" s="57"/>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7"/>
      <c r="P199" s="56"/>
      <c r="Q199" s="57"/>
      <c r="R199" s="56"/>
      <c r="S199" s="57"/>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7"/>
      <c r="P200" s="56"/>
      <c r="Q200" s="57"/>
      <c r="R200" s="56"/>
      <c r="S200" s="57"/>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7"/>
      <c r="P201" s="56"/>
      <c r="Q201" s="57"/>
      <c r="R201" s="56"/>
      <c r="S201" s="57"/>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7"/>
      <c r="P202" s="56"/>
      <c r="Q202" s="57"/>
      <c r="R202" s="56"/>
      <c r="S202" s="57"/>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7"/>
      <c r="P203" s="56"/>
      <c r="Q203" s="57"/>
      <c r="R203" s="56"/>
      <c r="S203" s="57"/>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7"/>
      <c r="P204" s="56"/>
      <c r="Q204" s="57"/>
      <c r="R204" s="56"/>
      <c r="S204" s="57"/>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7"/>
      <c r="P205" s="56"/>
      <c r="Q205" s="57"/>
      <c r="R205" s="56"/>
      <c r="S205" s="57"/>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7"/>
      <c r="P206" s="56"/>
      <c r="Q206" s="57"/>
      <c r="R206" s="56"/>
      <c r="S206" s="57"/>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7"/>
      <c r="P207" s="56"/>
      <c r="Q207" s="57"/>
      <c r="R207" s="56"/>
      <c r="S207" s="57"/>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7"/>
      <c r="P208" s="56"/>
      <c r="Q208" s="57"/>
      <c r="R208" s="56"/>
      <c r="S208" s="57"/>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7"/>
      <c r="P209" s="56"/>
      <c r="Q209" s="57"/>
      <c r="R209" s="56"/>
      <c r="S209" s="57"/>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7"/>
      <c r="P210" s="56"/>
      <c r="Q210" s="57"/>
      <c r="R210" s="56"/>
      <c r="S210" s="57"/>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7"/>
      <c r="P211" s="56"/>
      <c r="Q211" s="57"/>
      <c r="R211" s="56"/>
      <c r="S211" s="57"/>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7"/>
      <c r="P212" s="56"/>
      <c r="Q212" s="57"/>
      <c r="R212" s="56"/>
      <c r="S212" s="57"/>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7"/>
      <c r="P213" s="56"/>
      <c r="Q213" s="57"/>
      <c r="R213" s="56"/>
      <c r="S213" s="57"/>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7"/>
      <c r="P214" s="56"/>
      <c r="Q214" s="57"/>
      <c r="R214" s="56"/>
      <c r="S214" s="57"/>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7"/>
      <c r="P215" s="56"/>
      <c r="Q215" s="57"/>
      <c r="R215" s="56"/>
      <c r="S215" s="57"/>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7"/>
      <c r="P216" s="56"/>
      <c r="Q216" s="57"/>
      <c r="R216" s="56"/>
      <c r="S216" s="57"/>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7"/>
      <c r="P217" s="56"/>
      <c r="Q217" s="57"/>
      <c r="R217" s="56"/>
      <c r="S217" s="57"/>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7"/>
      <c r="P218" s="56"/>
      <c r="Q218" s="57"/>
      <c r="R218" s="56"/>
      <c r="S218" s="57"/>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7"/>
      <c r="P219" s="56"/>
      <c r="Q219" s="57"/>
      <c r="R219" s="56"/>
      <c r="S219" s="57"/>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7"/>
      <c r="P220" s="56"/>
      <c r="Q220" s="57"/>
      <c r="R220" s="56"/>
      <c r="S220" s="57"/>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7"/>
      <c r="P221" s="56"/>
      <c r="Q221" s="57"/>
      <c r="R221" s="56"/>
      <c r="S221" s="57"/>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7"/>
      <c r="P222" s="56"/>
      <c r="Q222" s="57"/>
      <c r="R222" s="56"/>
      <c r="S222" s="57"/>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7"/>
      <c r="P223" s="56"/>
      <c r="Q223" s="57"/>
      <c r="R223" s="56"/>
      <c r="S223" s="57"/>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7"/>
      <c r="P224" s="56"/>
      <c r="Q224" s="57"/>
      <c r="R224" s="56"/>
      <c r="S224" s="57"/>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7"/>
      <c r="P225" s="56"/>
      <c r="Q225" s="57"/>
      <c r="R225" s="56"/>
      <c r="S225" s="57"/>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7"/>
      <c r="P226" s="56"/>
      <c r="Q226" s="57"/>
      <c r="R226" s="56"/>
      <c r="S226" s="57"/>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7"/>
      <c r="P227" s="56"/>
      <c r="Q227" s="57"/>
      <c r="R227" s="56"/>
      <c r="S227" s="57"/>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7"/>
      <c r="P228" s="56"/>
      <c r="Q228" s="57"/>
      <c r="R228" s="56"/>
      <c r="S228" s="57"/>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7"/>
      <c r="P229" s="56"/>
      <c r="Q229" s="57"/>
      <c r="R229" s="56"/>
      <c r="S229" s="57"/>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7"/>
      <c r="P230" s="56"/>
      <c r="Q230" s="57"/>
      <c r="R230" s="56"/>
      <c r="S230" s="57"/>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7"/>
      <c r="P231" s="56"/>
      <c r="Q231" s="57"/>
      <c r="R231" s="56"/>
      <c r="S231" s="57"/>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7"/>
      <c r="P232" s="56"/>
      <c r="Q232" s="57"/>
      <c r="R232" s="56"/>
      <c r="S232" s="57"/>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7"/>
      <c r="P233" s="56"/>
      <c r="Q233" s="57"/>
      <c r="R233" s="56"/>
      <c r="S233" s="57"/>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7"/>
      <c r="P234" s="56"/>
      <c r="Q234" s="57"/>
      <c r="R234" s="56"/>
      <c r="S234" s="57"/>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7"/>
      <c r="P235" s="56"/>
      <c r="Q235" s="57"/>
      <c r="R235" s="56"/>
      <c r="S235" s="57"/>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7"/>
      <c r="P236" s="56"/>
      <c r="Q236" s="57"/>
      <c r="R236" s="56"/>
      <c r="S236" s="57"/>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7"/>
      <c r="P237" s="56"/>
      <c r="Q237" s="57"/>
      <c r="R237" s="56"/>
      <c r="S237" s="57"/>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7"/>
      <c r="P238" s="56"/>
      <c r="Q238" s="57"/>
      <c r="R238" s="56"/>
      <c r="S238" s="57"/>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7"/>
      <c r="P239" s="56"/>
      <c r="Q239" s="57"/>
      <c r="R239" s="56"/>
      <c r="S239" s="57"/>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7"/>
      <c r="P240" s="56"/>
      <c r="Q240" s="57"/>
      <c r="R240" s="56"/>
      <c r="S240" s="57"/>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7"/>
      <c r="P241" s="56"/>
      <c r="Q241" s="57"/>
      <c r="R241" s="56"/>
      <c r="S241" s="57"/>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7"/>
      <c r="P242" s="56"/>
      <c r="Q242" s="57"/>
      <c r="R242" s="56"/>
      <c r="S242" s="57"/>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7"/>
      <c r="P243" s="56"/>
      <c r="Q243" s="57"/>
      <c r="R243" s="56"/>
      <c r="S243" s="57"/>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7"/>
      <c r="P244" s="56"/>
      <c r="Q244" s="57"/>
      <c r="R244" s="56"/>
      <c r="S244" s="57"/>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7"/>
      <c r="P245" s="56"/>
      <c r="Q245" s="57"/>
      <c r="R245" s="56"/>
      <c r="S245" s="57"/>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7"/>
      <c r="P246" s="56"/>
      <c r="Q246" s="57"/>
      <c r="R246" s="56"/>
      <c r="S246" s="57"/>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7"/>
      <c r="P247" s="56"/>
      <c r="Q247" s="57"/>
      <c r="R247" s="56"/>
      <c r="S247" s="57"/>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7"/>
      <c r="P248" s="56"/>
      <c r="Q248" s="57"/>
      <c r="R248" s="56"/>
      <c r="S248" s="57"/>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7"/>
      <c r="P249" s="56"/>
      <c r="Q249" s="57"/>
      <c r="R249" s="56"/>
      <c r="S249" s="57"/>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7"/>
      <c r="P250" s="56"/>
      <c r="Q250" s="57"/>
      <c r="R250" s="56"/>
      <c r="S250" s="57"/>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7"/>
      <c r="P251" s="56"/>
      <c r="Q251" s="57"/>
      <c r="R251" s="56"/>
      <c r="S251" s="57"/>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7"/>
      <c r="P252" s="56"/>
      <c r="Q252" s="57"/>
      <c r="R252" s="56"/>
      <c r="S252" s="57"/>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7"/>
      <c r="P253" s="56"/>
      <c r="Q253" s="57"/>
      <c r="R253" s="56"/>
      <c r="S253" s="57"/>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7"/>
      <c r="P254" s="56"/>
      <c r="Q254" s="57"/>
      <c r="R254" s="56"/>
      <c r="S254" s="57"/>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7"/>
      <c r="P255" s="56"/>
      <c r="Q255" s="57"/>
      <c r="R255" s="56"/>
      <c r="S255" s="57"/>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7"/>
      <c r="P256" s="56"/>
      <c r="Q256" s="57"/>
      <c r="R256" s="56"/>
      <c r="S256" s="57"/>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7"/>
      <c r="P257" s="56"/>
      <c r="Q257" s="57"/>
      <c r="R257" s="56"/>
      <c r="S257" s="57"/>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7"/>
      <c r="P258" s="56"/>
      <c r="Q258" s="57"/>
      <c r="R258" s="56"/>
      <c r="S258" s="57"/>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7"/>
      <c r="P259" s="56"/>
      <c r="Q259" s="57"/>
      <c r="R259" s="56"/>
      <c r="S259" s="57"/>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7"/>
      <c r="P260" s="56"/>
      <c r="Q260" s="57"/>
      <c r="R260" s="56"/>
      <c r="S260" s="57"/>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7"/>
      <c r="P261" s="56"/>
      <c r="Q261" s="57"/>
      <c r="R261" s="56"/>
      <c r="S261" s="57"/>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7"/>
      <c r="P262" s="56"/>
      <c r="Q262" s="57"/>
      <c r="R262" s="56"/>
      <c r="S262" s="57"/>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7"/>
      <c r="P263" s="56"/>
      <c r="Q263" s="57"/>
      <c r="R263" s="56"/>
      <c r="S263" s="57"/>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7"/>
      <c r="P264" s="56"/>
      <c r="Q264" s="57"/>
      <c r="R264" s="56"/>
      <c r="S264" s="57"/>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7"/>
      <c r="P265" s="56"/>
      <c r="Q265" s="57"/>
      <c r="R265" s="56"/>
      <c r="S265" s="57"/>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7"/>
      <c r="P266" s="56"/>
      <c r="Q266" s="57"/>
      <c r="R266" s="56"/>
      <c r="S266" s="57"/>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7"/>
      <c r="P267" s="56"/>
      <c r="Q267" s="57"/>
      <c r="R267" s="56"/>
      <c r="S267" s="57"/>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7"/>
      <c r="P268" s="56"/>
      <c r="Q268" s="57"/>
      <c r="R268" s="56"/>
      <c r="S268" s="57"/>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7"/>
      <c r="P269" s="56"/>
      <c r="Q269" s="57"/>
      <c r="R269" s="56"/>
      <c r="S269" s="57"/>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7"/>
      <c r="P270" s="56"/>
      <c r="Q270" s="57"/>
      <c r="R270" s="56"/>
      <c r="S270" s="57"/>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7"/>
      <c r="P271" s="56"/>
      <c r="Q271" s="57"/>
      <c r="R271" s="56"/>
      <c r="S271" s="57"/>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7"/>
      <c r="P272" s="56"/>
      <c r="Q272" s="57"/>
      <c r="R272" s="56"/>
      <c r="S272" s="57"/>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7"/>
      <c r="P273" s="56"/>
      <c r="Q273" s="57"/>
      <c r="R273" s="56"/>
      <c r="S273" s="57"/>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7"/>
      <c r="P274" s="56"/>
      <c r="Q274" s="57"/>
      <c r="R274" s="56"/>
      <c r="S274" s="57"/>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7"/>
      <c r="P275" s="56"/>
      <c r="Q275" s="57"/>
      <c r="R275" s="56"/>
      <c r="S275" s="57"/>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7"/>
      <c r="P276" s="56"/>
      <c r="Q276" s="57"/>
      <c r="R276" s="56"/>
      <c r="S276" s="57"/>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7"/>
      <c r="P277" s="56"/>
      <c r="Q277" s="57"/>
      <c r="R277" s="56"/>
      <c r="S277" s="57"/>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7"/>
      <c r="P278" s="56"/>
      <c r="Q278" s="57"/>
      <c r="R278" s="56"/>
      <c r="S278" s="57"/>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7"/>
      <c r="P279" s="56"/>
      <c r="Q279" s="57"/>
      <c r="R279" s="56"/>
      <c r="S279" s="57"/>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7"/>
      <c r="P280" s="56"/>
      <c r="Q280" s="57"/>
      <c r="R280" s="56"/>
      <c r="S280" s="57"/>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7"/>
      <c r="P281" s="56"/>
      <c r="Q281" s="57"/>
      <c r="R281" s="56"/>
      <c r="S281" s="57"/>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7"/>
      <c r="P282" s="56"/>
      <c r="Q282" s="57"/>
      <c r="R282" s="56"/>
      <c r="S282" s="57"/>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7"/>
      <c r="P283" s="56"/>
      <c r="Q283" s="57"/>
      <c r="R283" s="56"/>
      <c r="S283" s="57"/>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7"/>
      <c r="P284" s="56"/>
      <c r="Q284" s="57"/>
      <c r="R284" s="56"/>
      <c r="S284" s="57"/>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7"/>
      <c r="P285" s="56"/>
      <c r="Q285" s="57"/>
      <c r="R285" s="56"/>
      <c r="S285" s="57"/>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7"/>
      <c r="P286" s="56"/>
      <c r="Q286" s="57"/>
      <c r="R286" s="56"/>
      <c r="S286" s="57"/>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7"/>
      <c r="P287" s="56"/>
      <c r="Q287" s="57"/>
      <c r="R287" s="56"/>
      <c r="S287" s="57"/>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7"/>
      <c r="P288" s="56"/>
      <c r="Q288" s="57"/>
      <c r="R288" s="56"/>
      <c r="S288" s="57"/>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7"/>
      <c r="P289" s="56"/>
      <c r="Q289" s="57"/>
      <c r="R289" s="56"/>
      <c r="S289" s="57"/>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7"/>
      <c r="P290" s="56"/>
      <c r="Q290" s="57"/>
      <c r="R290" s="56"/>
      <c r="S290" s="57"/>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7"/>
      <c r="P291" s="56"/>
      <c r="Q291" s="57"/>
      <c r="R291" s="56"/>
      <c r="S291" s="57"/>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7"/>
      <c r="P292" s="56"/>
      <c r="Q292" s="57"/>
      <c r="R292" s="56"/>
      <c r="S292" s="57"/>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7"/>
      <c r="P293" s="56"/>
      <c r="Q293" s="57"/>
      <c r="R293" s="56"/>
      <c r="S293" s="57"/>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7"/>
      <c r="P294" s="56"/>
      <c r="Q294" s="57"/>
      <c r="R294" s="56"/>
      <c r="S294" s="57"/>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7"/>
      <c r="P295" s="56"/>
      <c r="Q295" s="57"/>
      <c r="R295" s="56"/>
      <c r="S295" s="57"/>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7"/>
      <c r="P296" s="56"/>
      <c r="Q296" s="57"/>
      <c r="R296" s="56"/>
      <c r="S296" s="57"/>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7"/>
      <c r="P297" s="56"/>
      <c r="Q297" s="57"/>
      <c r="R297" s="56"/>
      <c r="S297" s="57"/>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7"/>
      <c r="P298" s="56"/>
      <c r="Q298" s="57"/>
      <c r="R298" s="56"/>
      <c r="S298" s="57"/>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7"/>
      <c r="P299" s="56"/>
      <c r="Q299" s="57"/>
      <c r="R299" s="56"/>
      <c r="S299" s="57"/>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7"/>
      <c r="P300" s="56"/>
      <c r="Q300" s="57"/>
      <c r="R300" s="56"/>
      <c r="S300" s="57"/>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7"/>
      <c r="P301" s="56"/>
      <c r="Q301" s="57"/>
      <c r="R301" s="56"/>
      <c r="S301" s="57"/>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7"/>
      <c r="P302" s="56"/>
      <c r="Q302" s="57"/>
      <c r="R302" s="56"/>
      <c r="S302" s="57"/>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7"/>
      <c r="P303" s="56"/>
      <c r="Q303" s="57"/>
      <c r="R303" s="56"/>
      <c r="S303" s="57"/>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7"/>
      <c r="P304" s="56"/>
      <c r="Q304" s="57"/>
      <c r="R304" s="56"/>
      <c r="S304" s="57"/>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7"/>
      <c r="P305" s="56"/>
      <c r="Q305" s="57"/>
      <c r="R305" s="56"/>
      <c r="S305" s="57"/>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7"/>
      <c r="P306" s="56"/>
      <c r="Q306" s="57"/>
      <c r="R306" s="56"/>
      <c r="S306" s="57"/>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7"/>
      <c r="P307" s="56"/>
      <c r="Q307" s="57"/>
      <c r="R307" s="56"/>
      <c r="S307" s="57"/>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7"/>
      <c r="P308" s="56"/>
      <c r="Q308" s="57"/>
      <c r="R308" s="56"/>
      <c r="S308" s="57"/>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7"/>
      <c r="P309" s="56"/>
      <c r="Q309" s="57"/>
      <c r="R309" s="56"/>
      <c r="S309" s="57"/>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7"/>
      <c r="P310" s="56"/>
      <c r="Q310" s="57"/>
      <c r="R310" s="56"/>
      <c r="S310" s="57"/>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7"/>
      <c r="P311" s="56"/>
      <c r="Q311" s="57"/>
      <c r="R311" s="56"/>
      <c r="S311" s="57"/>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7"/>
      <c r="P312" s="56"/>
      <c r="Q312" s="57"/>
      <c r="R312" s="56"/>
      <c r="S312" s="57"/>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7"/>
      <c r="P313" s="56"/>
      <c r="Q313" s="57"/>
      <c r="R313" s="56"/>
      <c r="S313" s="57"/>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7"/>
      <c r="P314" s="56"/>
      <c r="Q314" s="57"/>
      <c r="R314" s="56"/>
      <c r="S314" s="57"/>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7"/>
      <c r="P315" s="56"/>
      <c r="Q315" s="57"/>
      <c r="R315" s="56"/>
      <c r="S315" s="57"/>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7"/>
      <c r="P316" s="56"/>
      <c r="Q316" s="57"/>
      <c r="R316" s="56"/>
      <c r="S316" s="57"/>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7"/>
      <c r="P317" s="56"/>
      <c r="Q317" s="57"/>
      <c r="R317" s="56"/>
      <c r="S317" s="57"/>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7"/>
      <c r="P318" s="56"/>
      <c r="Q318" s="57"/>
      <c r="R318" s="56"/>
      <c r="S318" s="57"/>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7"/>
      <c r="P319" s="56"/>
      <c r="Q319" s="57"/>
      <c r="R319" s="56"/>
      <c r="S319" s="57"/>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7"/>
      <c r="P320" s="56"/>
      <c r="Q320" s="57"/>
      <c r="R320" s="56"/>
      <c r="S320" s="57"/>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7"/>
      <c r="P321" s="56"/>
      <c r="Q321" s="57"/>
      <c r="R321" s="56"/>
      <c r="S321" s="57"/>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7"/>
      <c r="P322" s="56"/>
      <c r="Q322" s="57"/>
      <c r="R322" s="56"/>
      <c r="S322" s="57"/>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7"/>
      <c r="P323" s="56"/>
      <c r="Q323" s="57"/>
      <c r="R323" s="56"/>
      <c r="S323" s="57"/>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7"/>
      <c r="P324" s="56"/>
      <c r="Q324" s="57"/>
      <c r="R324" s="56"/>
      <c r="S324" s="57"/>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7"/>
      <c r="P325" s="56"/>
      <c r="Q325" s="57"/>
      <c r="R325" s="56"/>
      <c r="S325" s="57"/>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7"/>
      <c r="P326" s="56"/>
      <c r="Q326" s="57"/>
      <c r="R326" s="56"/>
      <c r="S326" s="57"/>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7"/>
      <c r="P327" s="56"/>
      <c r="Q327" s="57"/>
      <c r="R327" s="56"/>
      <c r="S327" s="57"/>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7"/>
      <c r="P328" s="56"/>
      <c r="Q328" s="57"/>
      <c r="R328" s="56"/>
      <c r="S328" s="57"/>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7"/>
      <c r="P329" s="56"/>
      <c r="Q329" s="57"/>
      <c r="R329" s="56"/>
      <c r="S329" s="57"/>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7"/>
      <c r="P330" s="56"/>
      <c r="Q330" s="57"/>
      <c r="R330" s="56"/>
      <c r="S330" s="57"/>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7"/>
      <c r="P331" s="56"/>
      <c r="Q331" s="57"/>
      <c r="R331" s="56"/>
      <c r="S331" s="57"/>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7"/>
      <c r="P332" s="56"/>
      <c r="Q332" s="57"/>
      <c r="R332" s="56"/>
      <c r="S332" s="57"/>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7"/>
      <c r="P333" s="56"/>
      <c r="Q333" s="57"/>
      <c r="R333" s="56"/>
      <c r="S333" s="57"/>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7"/>
      <c r="P334" s="56"/>
      <c r="Q334" s="57"/>
      <c r="R334" s="56"/>
      <c r="S334" s="57"/>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7"/>
      <c r="P335" s="56"/>
      <c r="Q335" s="57"/>
      <c r="R335" s="56"/>
      <c r="S335" s="57"/>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7"/>
      <c r="P336" s="56"/>
      <c r="Q336" s="57"/>
      <c r="R336" s="56"/>
      <c r="S336" s="57"/>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7"/>
      <c r="P337" s="56"/>
      <c r="Q337" s="57"/>
      <c r="R337" s="56"/>
      <c r="S337" s="57"/>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7"/>
      <c r="P338" s="56"/>
      <c r="Q338" s="57"/>
      <c r="R338" s="56"/>
      <c r="S338" s="57"/>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7"/>
      <c r="P339" s="56"/>
      <c r="Q339" s="57"/>
      <c r="R339" s="56"/>
      <c r="S339" s="57"/>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7"/>
      <c r="P340" s="56"/>
      <c r="Q340" s="57"/>
      <c r="R340" s="56"/>
      <c r="S340" s="57"/>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7"/>
      <c r="P341" s="56"/>
      <c r="Q341" s="57"/>
      <c r="R341" s="56"/>
      <c r="S341" s="57"/>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7"/>
      <c r="P342" s="56"/>
      <c r="Q342" s="57"/>
      <c r="R342" s="56"/>
      <c r="S342" s="57"/>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7"/>
      <c r="P343" s="56"/>
      <c r="Q343" s="57"/>
      <c r="R343" s="56"/>
      <c r="S343" s="57"/>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7"/>
      <c r="P344" s="56"/>
      <c r="Q344" s="57"/>
      <c r="R344" s="56"/>
      <c r="S344" s="57"/>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7"/>
      <c r="P345" s="56"/>
      <c r="Q345" s="57"/>
      <c r="R345" s="56"/>
      <c r="S345" s="57"/>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7"/>
      <c r="P346" s="56"/>
      <c r="Q346" s="57"/>
      <c r="R346" s="56"/>
      <c r="S346" s="57"/>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7"/>
      <c r="P347" s="56"/>
      <c r="Q347" s="57"/>
      <c r="R347" s="56"/>
      <c r="S347" s="57"/>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7"/>
      <c r="P348" s="56"/>
      <c r="Q348" s="57"/>
      <c r="R348" s="56"/>
      <c r="S348" s="57"/>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7"/>
      <c r="P349" s="56"/>
      <c r="Q349" s="57"/>
      <c r="R349" s="56"/>
      <c r="S349" s="57"/>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7"/>
      <c r="P350" s="56"/>
      <c r="Q350" s="57"/>
      <c r="R350" s="56"/>
      <c r="S350" s="57"/>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7"/>
      <c r="P351" s="56"/>
      <c r="Q351" s="57"/>
      <c r="R351" s="56"/>
      <c r="S351" s="57"/>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7"/>
      <c r="P352" s="56"/>
      <c r="Q352" s="57"/>
      <c r="R352" s="56"/>
      <c r="S352" s="57"/>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7"/>
      <c r="P353" s="56"/>
      <c r="Q353" s="57"/>
      <c r="R353" s="56"/>
      <c r="S353" s="57"/>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7"/>
      <c r="P354" s="56"/>
      <c r="Q354" s="57"/>
      <c r="R354" s="56"/>
      <c r="S354" s="57"/>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7"/>
      <c r="P355" s="56"/>
      <c r="Q355" s="57"/>
      <c r="R355" s="56"/>
      <c r="S355" s="57"/>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7"/>
      <c r="P356" s="56"/>
      <c r="Q356" s="57"/>
      <c r="R356" s="56"/>
      <c r="S356" s="57"/>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7"/>
      <c r="P357" s="56"/>
      <c r="Q357" s="57"/>
      <c r="R357" s="56"/>
      <c r="S357" s="57"/>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7"/>
      <c r="P358" s="56"/>
      <c r="Q358" s="57"/>
      <c r="R358" s="56"/>
      <c r="S358" s="57"/>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7"/>
      <c r="P359" s="56"/>
      <c r="Q359" s="57"/>
      <c r="R359" s="56"/>
      <c r="S359" s="57"/>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7"/>
      <c r="P360" s="56"/>
      <c r="Q360" s="57"/>
      <c r="R360" s="56"/>
      <c r="S360" s="57"/>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7"/>
      <c r="P361" s="56"/>
      <c r="Q361" s="57"/>
      <c r="R361" s="56"/>
      <c r="S361" s="57"/>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7"/>
      <c r="P362" s="56"/>
      <c r="Q362" s="57"/>
      <c r="R362" s="56"/>
      <c r="S362" s="57"/>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7"/>
      <c r="P363" s="56"/>
      <c r="Q363" s="57"/>
      <c r="R363" s="56"/>
      <c r="S363" s="57"/>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7"/>
      <c r="P364" s="56"/>
      <c r="Q364" s="57"/>
      <c r="R364" s="56"/>
      <c r="S364" s="57"/>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7"/>
      <c r="P365" s="56"/>
      <c r="Q365" s="57"/>
      <c r="R365" s="56"/>
      <c r="S365" s="57"/>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7"/>
      <c r="P366" s="56"/>
      <c r="Q366" s="57"/>
      <c r="R366" s="56"/>
      <c r="S366" s="57"/>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7"/>
      <c r="P367" s="56"/>
      <c r="Q367" s="57"/>
      <c r="R367" s="56"/>
      <c r="S367" s="57"/>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7"/>
      <c r="P368" s="56"/>
      <c r="Q368" s="57"/>
      <c r="R368" s="56"/>
      <c r="S368" s="57"/>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7"/>
      <c r="P369" s="56"/>
      <c r="Q369" s="57"/>
      <c r="R369" s="56"/>
      <c r="S369" s="57"/>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7"/>
      <c r="P370" s="56"/>
      <c r="Q370" s="57"/>
      <c r="R370" s="56"/>
      <c r="S370" s="57"/>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7"/>
      <c r="P371" s="56"/>
      <c r="Q371" s="57"/>
      <c r="R371" s="56"/>
      <c r="S371" s="57"/>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7"/>
      <c r="P372" s="56"/>
      <c r="Q372" s="57"/>
      <c r="R372" s="56"/>
      <c r="S372" s="57"/>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7"/>
      <c r="P373" s="56"/>
      <c r="Q373" s="57"/>
      <c r="R373" s="56"/>
      <c r="S373" s="57"/>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7"/>
      <c r="P374" s="56"/>
      <c r="Q374" s="57"/>
      <c r="R374" s="56"/>
      <c r="S374" s="57"/>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7"/>
      <c r="P375" s="56"/>
      <c r="Q375" s="57"/>
      <c r="R375" s="56"/>
      <c r="S375" s="57"/>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7"/>
      <c r="P376" s="56"/>
      <c r="Q376" s="57"/>
      <c r="R376" s="56"/>
      <c r="S376" s="57"/>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7"/>
      <c r="P377" s="56"/>
      <c r="Q377" s="57"/>
      <c r="R377" s="56"/>
      <c r="S377" s="57"/>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7"/>
      <c r="P378" s="56"/>
      <c r="Q378" s="57"/>
      <c r="R378" s="56"/>
      <c r="S378" s="57"/>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7"/>
      <c r="P379" s="56"/>
      <c r="Q379" s="57"/>
      <c r="R379" s="56"/>
      <c r="S379" s="57"/>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7"/>
      <c r="P380" s="56"/>
      <c r="Q380" s="57"/>
      <c r="R380" s="56"/>
      <c r="S380" s="57"/>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7"/>
      <c r="P381" s="56"/>
      <c r="Q381" s="57"/>
      <c r="R381" s="56"/>
      <c r="S381" s="57"/>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7"/>
      <c r="P382" s="56"/>
      <c r="Q382" s="57"/>
      <c r="R382" s="56"/>
      <c r="S382" s="57"/>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7"/>
      <c r="P383" s="56"/>
      <c r="Q383" s="57"/>
      <c r="R383" s="56"/>
      <c r="S383" s="57"/>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7"/>
      <c r="P384" s="56"/>
      <c r="Q384" s="57"/>
      <c r="R384" s="56"/>
      <c r="S384" s="57"/>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7"/>
      <c r="P385" s="56"/>
      <c r="Q385" s="57"/>
      <c r="R385" s="56"/>
      <c r="S385" s="57"/>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7"/>
      <c r="P386" s="56"/>
      <c r="Q386" s="57"/>
      <c r="R386" s="56"/>
      <c r="S386" s="57"/>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7"/>
      <c r="P387" s="56"/>
      <c r="Q387" s="57"/>
      <c r="R387" s="56"/>
      <c r="S387" s="57"/>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7"/>
      <c r="P388" s="56"/>
      <c r="Q388" s="57"/>
      <c r="R388" s="56"/>
      <c r="S388" s="57"/>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7"/>
      <c r="P389" s="56"/>
      <c r="Q389" s="57"/>
      <c r="R389" s="56"/>
      <c r="S389" s="57"/>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7"/>
      <c r="P390" s="56"/>
      <c r="Q390" s="57"/>
      <c r="R390" s="56"/>
      <c r="S390" s="57"/>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7"/>
      <c r="P391" s="56"/>
      <c r="Q391" s="57"/>
      <c r="R391" s="56"/>
      <c r="S391" s="57"/>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7"/>
      <c r="P392" s="56"/>
      <c r="Q392" s="57"/>
      <c r="R392" s="56"/>
      <c r="S392" s="57"/>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7"/>
      <c r="P393" s="56"/>
      <c r="Q393" s="57"/>
      <c r="R393" s="56"/>
      <c r="S393" s="57"/>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7"/>
      <c r="P394" s="56"/>
      <c r="Q394" s="57"/>
      <c r="R394" s="56"/>
      <c r="S394" s="57"/>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7"/>
      <c r="P395" s="56"/>
      <c r="Q395" s="57"/>
      <c r="R395" s="56"/>
      <c r="S395" s="57"/>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7"/>
      <c r="P396" s="56"/>
      <c r="Q396" s="57"/>
      <c r="R396" s="56"/>
      <c r="S396" s="57"/>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7"/>
      <c r="P397" s="56"/>
      <c r="Q397" s="57"/>
      <c r="R397" s="56"/>
      <c r="S397" s="57"/>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7"/>
      <c r="P398" s="56"/>
      <c r="Q398" s="57"/>
      <c r="R398" s="56"/>
      <c r="S398" s="57"/>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7"/>
      <c r="P399" s="56"/>
      <c r="Q399" s="57"/>
      <c r="R399" s="56"/>
      <c r="S399" s="57"/>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7"/>
      <c r="P400" s="56"/>
      <c r="Q400" s="57"/>
      <c r="R400" s="56"/>
      <c r="S400" s="57"/>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7"/>
      <c r="P401" s="56"/>
      <c r="Q401" s="57"/>
      <c r="R401" s="56"/>
      <c r="S401" s="57"/>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7"/>
      <c r="P402" s="56"/>
      <c r="Q402" s="57"/>
      <c r="R402" s="56"/>
      <c r="S402" s="57"/>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7"/>
      <c r="P403" s="56"/>
      <c r="Q403" s="57"/>
      <c r="R403" s="56"/>
      <c r="S403" s="57"/>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7"/>
      <c r="P404" s="56"/>
      <c r="Q404" s="57"/>
      <c r="R404" s="56"/>
      <c r="S404" s="57"/>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7"/>
      <c r="P405" s="56"/>
      <c r="Q405" s="57"/>
      <c r="R405" s="56"/>
      <c r="S405" s="57"/>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7"/>
      <c r="P406" s="56"/>
      <c r="Q406" s="57"/>
      <c r="R406" s="56"/>
      <c r="S406" s="57"/>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7"/>
      <c r="P407" s="56"/>
      <c r="Q407" s="57"/>
      <c r="R407" s="56"/>
      <c r="S407" s="57"/>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7"/>
      <c r="P408" s="56"/>
      <c r="Q408" s="57"/>
      <c r="R408" s="56"/>
      <c r="S408" s="57"/>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7"/>
      <c r="P409" s="56"/>
      <c r="Q409" s="57"/>
      <c r="R409" s="56"/>
      <c r="S409" s="57"/>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7"/>
      <c r="P410" s="56"/>
      <c r="Q410" s="57"/>
      <c r="R410" s="56"/>
      <c r="S410" s="57"/>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7"/>
      <c r="P411" s="56"/>
      <c r="Q411" s="57"/>
      <c r="R411" s="56"/>
      <c r="S411" s="57"/>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7"/>
      <c r="P412" s="56"/>
      <c r="Q412" s="57"/>
      <c r="R412" s="56"/>
      <c r="S412" s="57"/>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7"/>
      <c r="P413" s="56"/>
      <c r="Q413" s="57"/>
      <c r="R413" s="56"/>
      <c r="S413" s="57"/>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7"/>
      <c r="P414" s="56"/>
      <c r="Q414" s="57"/>
      <c r="R414" s="56"/>
      <c r="S414" s="57"/>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7"/>
      <c r="P415" s="56"/>
      <c r="Q415" s="57"/>
      <c r="R415" s="56"/>
      <c r="S415" s="57"/>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7"/>
      <c r="P416" s="56"/>
      <c r="Q416" s="57"/>
      <c r="R416" s="56"/>
      <c r="S416" s="57"/>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7"/>
      <c r="P417" s="56"/>
      <c r="Q417" s="57"/>
      <c r="R417" s="56"/>
      <c r="S417" s="57"/>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7"/>
      <c r="P418" s="56"/>
      <c r="Q418" s="57"/>
      <c r="R418" s="56"/>
      <c r="S418" s="57"/>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7"/>
      <c r="P419" s="56"/>
      <c r="Q419" s="57"/>
      <c r="R419" s="56"/>
      <c r="S419" s="57"/>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7"/>
      <c r="P420" s="56"/>
      <c r="Q420" s="57"/>
      <c r="R420" s="56"/>
      <c r="S420" s="57"/>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7"/>
      <c r="P421" s="56"/>
      <c r="Q421" s="57"/>
      <c r="R421" s="56"/>
      <c r="S421" s="57"/>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7"/>
      <c r="P422" s="56"/>
      <c r="Q422" s="57"/>
      <c r="R422" s="56"/>
      <c r="S422" s="57"/>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7"/>
      <c r="P423" s="56"/>
      <c r="Q423" s="57"/>
      <c r="R423" s="56"/>
      <c r="S423" s="57"/>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7"/>
      <c r="P424" s="56"/>
      <c r="Q424" s="57"/>
      <c r="R424" s="56"/>
      <c r="S424" s="57"/>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7"/>
      <c r="P425" s="56"/>
      <c r="Q425" s="57"/>
      <c r="R425" s="56"/>
      <c r="S425" s="57"/>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7"/>
      <c r="P426" s="56"/>
      <c r="Q426" s="57"/>
      <c r="R426" s="56"/>
      <c r="S426" s="57"/>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7"/>
      <c r="P427" s="56"/>
      <c r="Q427" s="57"/>
      <c r="R427" s="56"/>
      <c r="S427" s="57"/>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7"/>
      <c r="P428" s="56"/>
      <c r="Q428" s="57"/>
      <c r="R428" s="56"/>
      <c r="S428" s="57"/>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7"/>
      <c r="P429" s="56"/>
      <c r="Q429" s="57"/>
      <c r="R429" s="56"/>
      <c r="S429" s="57"/>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7"/>
      <c r="P430" s="56"/>
      <c r="Q430" s="57"/>
      <c r="R430" s="56"/>
      <c r="S430" s="57"/>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7"/>
      <c r="P431" s="56"/>
      <c r="Q431" s="57"/>
      <c r="R431" s="56"/>
      <c r="S431" s="57"/>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7"/>
      <c r="P432" s="56"/>
      <c r="Q432" s="57"/>
      <c r="R432" s="56"/>
      <c r="S432" s="57"/>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7"/>
      <c r="P433" s="56"/>
      <c r="Q433" s="57"/>
      <c r="R433" s="56"/>
      <c r="S433" s="57"/>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7"/>
      <c r="P434" s="56"/>
      <c r="Q434" s="57"/>
      <c r="R434" s="56"/>
      <c r="S434" s="57"/>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7"/>
      <c r="P435" s="56"/>
      <c r="Q435" s="57"/>
      <c r="R435" s="56"/>
      <c r="S435" s="57"/>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7"/>
      <c r="P436" s="56"/>
      <c r="Q436" s="57"/>
      <c r="R436" s="56"/>
      <c r="S436" s="57"/>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7"/>
      <c r="P437" s="56"/>
      <c r="Q437" s="57"/>
      <c r="R437" s="56"/>
      <c r="S437" s="57"/>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7"/>
      <c r="P438" s="56"/>
      <c r="Q438" s="57"/>
      <c r="R438" s="56"/>
      <c r="S438" s="57"/>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7"/>
      <c r="P439" s="56"/>
      <c r="Q439" s="57"/>
      <c r="R439" s="56"/>
      <c r="S439" s="57"/>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7"/>
      <c r="P440" s="56"/>
      <c r="Q440" s="57"/>
      <c r="R440" s="56"/>
      <c r="S440" s="57"/>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7"/>
      <c r="P441" s="56"/>
      <c r="Q441" s="57"/>
      <c r="R441" s="56"/>
      <c r="S441" s="57"/>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7"/>
      <c r="P442" s="56"/>
      <c r="Q442" s="57"/>
      <c r="R442" s="56"/>
      <c r="S442" s="57"/>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7"/>
      <c r="P443" s="56"/>
      <c r="Q443" s="57"/>
      <c r="R443" s="56"/>
      <c r="S443" s="57"/>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7"/>
      <c r="P444" s="56"/>
      <c r="Q444" s="57"/>
      <c r="R444" s="56"/>
      <c r="S444" s="57"/>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7"/>
      <c r="P445" s="56"/>
      <c r="Q445" s="57"/>
      <c r="R445" s="56"/>
      <c r="S445" s="57"/>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7"/>
      <c r="P446" s="56"/>
      <c r="Q446" s="57"/>
      <c r="R446" s="56"/>
      <c r="S446" s="57"/>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7"/>
      <c r="P447" s="56"/>
      <c r="Q447" s="57"/>
      <c r="R447" s="56"/>
      <c r="S447" s="57"/>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7"/>
      <c r="P448" s="56"/>
      <c r="Q448" s="57"/>
      <c r="R448" s="56"/>
      <c r="S448" s="57"/>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7"/>
      <c r="P449" s="56"/>
      <c r="Q449" s="57"/>
      <c r="R449" s="56"/>
      <c r="S449" s="57"/>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7"/>
      <c r="P450" s="56"/>
      <c r="Q450" s="57"/>
      <c r="R450" s="56"/>
      <c r="S450" s="57"/>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7"/>
      <c r="P451" s="56"/>
      <c r="Q451" s="57"/>
      <c r="R451" s="56"/>
      <c r="S451" s="57"/>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7"/>
      <c r="P452" s="56"/>
      <c r="Q452" s="57"/>
      <c r="R452" s="56"/>
      <c r="S452" s="57"/>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7"/>
      <c r="P453" s="56"/>
      <c r="Q453" s="57"/>
      <c r="R453" s="56"/>
      <c r="S453" s="57"/>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7"/>
      <c r="P454" s="56"/>
      <c r="Q454" s="57"/>
      <c r="R454" s="56"/>
      <c r="S454" s="57"/>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7"/>
      <c r="P455" s="56"/>
      <c r="Q455" s="57"/>
      <c r="R455" s="56"/>
      <c r="S455" s="57"/>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7"/>
      <c r="P456" s="56"/>
      <c r="Q456" s="57"/>
      <c r="R456" s="56"/>
      <c r="S456" s="57"/>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7"/>
      <c r="P457" s="56"/>
      <c r="Q457" s="57"/>
      <c r="R457" s="56"/>
      <c r="S457" s="57"/>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7"/>
      <c r="P458" s="56"/>
      <c r="Q458" s="57"/>
      <c r="R458" s="56"/>
      <c r="S458" s="57"/>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7"/>
      <c r="P459" s="56"/>
      <c r="Q459" s="57"/>
      <c r="R459" s="56"/>
      <c r="S459" s="57"/>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7"/>
      <c r="P460" s="56"/>
      <c r="Q460" s="57"/>
      <c r="R460" s="56"/>
      <c r="S460" s="57"/>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7"/>
      <c r="P461" s="56"/>
      <c r="Q461" s="57"/>
      <c r="R461" s="56"/>
      <c r="S461" s="57"/>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7"/>
      <c r="P462" s="56"/>
      <c r="Q462" s="57"/>
      <c r="R462" s="56"/>
      <c r="S462" s="57"/>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7"/>
      <c r="P463" s="56"/>
      <c r="Q463" s="57"/>
      <c r="R463" s="56"/>
      <c r="S463" s="57"/>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7"/>
      <c r="P464" s="56"/>
      <c r="Q464" s="57"/>
      <c r="R464" s="56"/>
      <c r="S464" s="57"/>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7"/>
      <c r="P465" s="56"/>
      <c r="Q465" s="57"/>
      <c r="R465" s="56"/>
      <c r="S465" s="57"/>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7"/>
      <c r="P466" s="56"/>
      <c r="Q466" s="57"/>
      <c r="R466" s="56"/>
      <c r="S466" s="57"/>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7"/>
      <c r="P467" s="56"/>
      <c r="Q467" s="57"/>
      <c r="R467" s="56"/>
      <c r="S467" s="57"/>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7"/>
      <c r="P468" s="56"/>
      <c r="Q468" s="57"/>
      <c r="R468" s="56"/>
      <c r="S468" s="57"/>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7"/>
      <c r="P469" s="56"/>
      <c r="Q469" s="57"/>
      <c r="R469" s="56"/>
      <c r="S469" s="57"/>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7"/>
      <c r="P470" s="56"/>
      <c r="Q470" s="57"/>
      <c r="R470" s="56"/>
      <c r="S470" s="57"/>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7"/>
      <c r="P471" s="56"/>
      <c r="Q471" s="57"/>
      <c r="R471" s="56"/>
      <c r="S471" s="57"/>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7"/>
      <c r="P472" s="56"/>
      <c r="Q472" s="57"/>
      <c r="R472" s="56"/>
      <c r="S472" s="57"/>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7"/>
      <c r="P473" s="56"/>
      <c r="Q473" s="57"/>
      <c r="R473" s="56"/>
      <c r="S473" s="57"/>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7"/>
      <c r="P474" s="56"/>
      <c r="Q474" s="57"/>
      <c r="R474" s="56"/>
      <c r="S474" s="57"/>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7"/>
      <c r="P475" s="56"/>
      <c r="Q475" s="57"/>
      <c r="R475" s="56"/>
      <c r="S475" s="57"/>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7"/>
      <c r="P476" s="56"/>
      <c r="Q476" s="57"/>
      <c r="R476" s="56"/>
      <c r="S476" s="57"/>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7"/>
      <c r="P477" s="56"/>
      <c r="Q477" s="57"/>
      <c r="R477" s="56"/>
      <c r="S477" s="57"/>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7"/>
      <c r="P478" s="56"/>
      <c r="Q478" s="57"/>
      <c r="R478" s="56"/>
      <c r="S478" s="57"/>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7"/>
      <c r="P479" s="56"/>
      <c r="Q479" s="57"/>
      <c r="R479" s="56"/>
      <c r="S479" s="57"/>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7"/>
      <c r="P480" s="56"/>
      <c r="Q480" s="57"/>
      <c r="R480" s="56"/>
      <c r="S480" s="57"/>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7"/>
      <c r="P481" s="56"/>
      <c r="Q481" s="57"/>
      <c r="R481" s="56"/>
      <c r="S481" s="57"/>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7"/>
      <c r="P482" s="56"/>
      <c r="Q482" s="57"/>
      <c r="R482" s="56"/>
      <c r="S482" s="57"/>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7"/>
      <c r="P483" s="56"/>
      <c r="Q483" s="57"/>
      <c r="R483" s="56"/>
      <c r="S483" s="57"/>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7"/>
      <c r="P484" s="56"/>
      <c r="Q484" s="57"/>
      <c r="R484" s="56"/>
      <c r="S484" s="57"/>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7"/>
      <c r="P485" s="56"/>
      <c r="Q485" s="57"/>
      <c r="R485" s="56"/>
      <c r="S485" s="57"/>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7"/>
      <c r="P486" s="56"/>
      <c r="Q486" s="57"/>
      <c r="R486" s="56"/>
      <c r="S486" s="57"/>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7"/>
      <c r="P487" s="56"/>
      <c r="Q487" s="57"/>
      <c r="R487" s="56"/>
      <c r="S487" s="57"/>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7"/>
      <c r="P488" s="56"/>
      <c r="Q488" s="57"/>
      <c r="R488" s="56"/>
      <c r="S488" s="57"/>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7"/>
      <c r="P489" s="56"/>
      <c r="Q489" s="57"/>
      <c r="R489" s="56"/>
      <c r="S489" s="57"/>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7"/>
      <c r="P490" s="56"/>
      <c r="Q490" s="57"/>
      <c r="R490" s="56"/>
      <c r="S490" s="57"/>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7"/>
      <c r="P491" s="56"/>
      <c r="Q491" s="57"/>
      <c r="R491" s="56"/>
      <c r="S491" s="57"/>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7"/>
      <c r="P492" s="56"/>
      <c r="Q492" s="57"/>
      <c r="R492" s="56"/>
      <c r="S492" s="57"/>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7"/>
      <c r="P493" s="56"/>
      <c r="Q493" s="57"/>
      <c r="R493" s="56"/>
      <c r="S493" s="57"/>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7"/>
      <c r="P494" s="56"/>
      <c r="Q494" s="57"/>
      <c r="R494" s="56"/>
      <c r="S494" s="57"/>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7"/>
      <c r="P495" s="56"/>
      <c r="Q495" s="57"/>
      <c r="R495" s="56"/>
      <c r="S495" s="57"/>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7"/>
      <c r="P496" s="56"/>
      <c r="Q496" s="57"/>
      <c r="R496" s="56"/>
      <c r="S496" s="57"/>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7"/>
      <c r="P497" s="56"/>
      <c r="Q497" s="57"/>
      <c r="R497" s="56"/>
      <c r="S497" s="57"/>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7"/>
      <c r="P498" s="56"/>
      <c r="Q498" s="57"/>
      <c r="R498" s="56"/>
      <c r="S498" s="57"/>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7"/>
      <c r="P499" s="56"/>
      <c r="Q499" s="57"/>
      <c r="R499" s="56"/>
      <c r="S499" s="57"/>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7"/>
      <c r="P500" s="56"/>
      <c r="Q500" s="57"/>
      <c r="R500" s="56"/>
      <c r="S500" s="57"/>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7"/>
      <c r="P501" s="56"/>
      <c r="Q501" s="57"/>
      <c r="R501" s="56"/>
      <c r="S501" s="57"/>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7"/>
      <c r="P502" s="56"/>
      <c r="Q502" s="57"/>
      <c r="R502" s="56"/>
      <c r="S502" s="57"/>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7"/>
      <c r="P503" s="56"/>
      <c r="Q503" s="57"/>
      <c r="R503" s="56"/>
      <c r="S503" s="57"/>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7"/>
      <c r="P504" s="56"/>
      <c r="Q504" s="57"/>
      <c r="R504" s="56"/>
      <c r="S504" s="57"/>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7"/>
      <c r="P505" s="56"/>
      <c r="Q505" s="57"/>
      <c r="R505" s="56"/>
      <c r="S505" s="57"/>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7"/>
      <c r="P506" s="56"/>
      <c r="Q506" s="57"/>
      <c r="R506" s="56"/>
      <c r="S506" s="57"/>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7"/>
      <c r="P507" s="56"/>
      <c r="Q507" s="57"/>
      <c r="R507" s="56"/>
      <c r="S507" s="57"/>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7"/>
      <c r="P508" s="56"/>
      <c r="Q508" s="57"/>
      <c r="R508" s="56"/>
      <c r="S508" s="57"/>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7"/>
      <c r="P509" s="56"/>
      <c r="Q509" s="57"/>
      <c r="R509" s="56"/>
      <c r="S509" s="57"/>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7"/>
      <c r="P510" s="56"/>
      <c r="Q510" s="57"/>
      <c r="R510" s="56"/>
      <c r="S510" s="57"/>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7"/>
      <c r="P511" s="56"/>
      <c r="Q511" s="57"/>
      <c r="R511" s="56"/>
      <c r="S511" s="57"/>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7"/>
      <c r="P512" s="56"/>
      <c r="Q512" s="57"/>
      <c r="R512" s="56"/>
      <c r="S512" s="57"/>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7"/>
      <c r="P513" s="56"/>
      <c r="Q513" s="57"/>
      <c r="R513" s="56"/>
      <c r="S513" s="57"/>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7"/>
      <c r="P514" s="56"/>
      <c r="Q514" s="57"/>
      <c r="R514" s="56"/>
      <c r="S514" s="57"/>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7"/>
      <c r="P515" s="56"/>
      <c r="Q515" s="57"/>
      <c r="R515" s="56"/>
      <c r="S515" s="57"/>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7"/>
      <c r="P516" s="56"/>
      <c r="Q516" s="57"/>
      <c r="R516" s="56"/>
      <c r="S516" s="57"/>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7"/>
      <c r="P517" s="56"/>
      <c r="Q517" s="57"/>
      <c r="R517" s="56"/>
      <c r="S517" s="57"/>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7"/>
      <c r="P518" s="56"/>
      <c r="Q518" s="57"/>
      <c r="R518" s="56"/>
      <c r="S518" s="57"/>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7"/>
      <c r="P519" s="56"/>
      <c r="Q519" s="57"/>
      <c r="R519" s="56"/>
      <c r="S519" s="57"/>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7"/>
      <c r="P520" s="56"/>
      <c r="Q520" s="57"/>
      <c r="R520" s="56"/>
      <c r="S520" s="57"/>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7"/>
      <c r="P521" s="56"/>
      <c r="Q521" s="57"/>
      <c r="R521" s="56"/>
      <c r="S521" s="57"/>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7"/>
      <c r="P522" s="56"/>
      <c r="Q522" s="57"/>
      <c r="R522" s="56"/>
      <c r="S522" s="57"/>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7"/>
      <c r="P523" s="56"/>
      <c r="Q523" s="57"/>
      <c r="R523" s="56"/>
      <c r="S523" s="57"/>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7"/>
      <c r="P524" s="56"/>
      <c r="Q524" s="57"/>
      <c r="R524" s="56"/>
      <c r="S524" s="57"/>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7"/>
      <c r="P525" s="56"/>
      <c r="Q525" s="57"/>
      <c r="R525" s="56"/>
      <c r="S525" s="57"/>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7"/>
      <c r="P526" s="56"/>
      <c r="Q526" s="57"/>
      <c r="R526" s="56"/>
      <c r="S526" s="57"/>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7"/>
      <c r="P527" s="56"/>
      <c r="Q527" s="57"/>
      <c r="R527" s="56"/>
      <c r="S527" s="57"/>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7"/>
      <c r="P528" s="56"/>
      <c r="Q528" s="57"/>
      <c r="R528" s="56"/>
      <c r="S528" s="57"/>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7"/>
      <c r="P529" s="56"/>
      <c r="Q529" s="57"/>
      <c r="R529" s="56"/>
      <c r="S529" s="57"/>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7"/>
      <c r="P530" s="56"/>
      <c r="Q530" s="57"/>
      <c r="R530" s="56"/>
      <c r="S530" s="57"/>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7"/>
      <c r="P531" s="56"/>
      <c r="Q531" s="57"/>
      <c r="R531" s="56"/>
      <c r="S531" s="57"/>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7"/>
      <c r="P532" s="56"/>
      <c r="Q532" s="57"/>
      <c r="R532" s="56"/>
      <c r="S532" s="57"/>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7"/>
      <c r="P533" s="56"/>
      <c r="Q533" s="57"/>
      <c r="R533" s="56"/>
      <c r="S533" s="57"/>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7"/>
      <c r="P534" s="56"/>
      <c r="Q534" s="57"/>
      <c r="R534" s="56"/>
      <c r="S534" s="57"/>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7"/>
      <c r="P535" s="56"/>
      <c r="Q535" s="57"/>
      <c r="R535" s="56"/>
      <c r="S535" s="57"/>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7"/>
      <c r="P536" s="56"/>
      <c r="Q536" s="57"/>
      <c r="R536" s="56"/>
      <c r="S536" s="57"/>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7"/>
      <c r="P537" s="56"/>
      <c r="Q537" s="57"/>
      <c r="R537" s="56"/>
      <c r="S537" s="57"/>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7"/>
      <c r="P538" s="56"/>
      <c r="Q538" s="57"/>
      <c r="R538" s="56"/>
      <c r="S538" s="57"/>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7"/>
      <c r="P539" s="56"/>
      <c r="Q539" s="57"/>
      <c r="R539" s="56"/>
      <c r="S539" s="57"/>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7"/>
      <c r="P540" s="56"/>
      <c r="Q540" s="57"/>
      <c r="R540" s="56"/>
      <c r="S540" s="57"/>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7"/>
      <c r="P541" s="56"/>
      <c r="Q541" s="57"/>
      <c r="R541" s="56"/>
      <c r="S541" s="57"/>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7"/>
      <c r="P542" s="56"/>
      <c r="Q542" s="57"/>
      <c r="R542" s="56"/>
      <c r="S542" s="57"/>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7"/>
      <c r="P543" s="56"/>
      <c r="Q543" s="57"/>
      <c r="R543" s="56"/>
      <c r="S543" s="57"/>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7"/>
      <c r="P544" s="56"/>
      <c r="Q544" s="57"/>
      <c r="R544" s="56"/>
      <c r="S544" s="57"/>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7"/>
      <c r="P545" s="56"/>
      <c r="Q545" s="57"/>
      <c r="R545" s="56"/>
      <c r="S545" s="57"/>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7"/>
      <c r="P546" s="56"/>
      <c r="Q546" s="57"/>
      <c r="R546" s="56"/>
      <c r="S546" s="57"/>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7"/>
      <c r="P547" s="56"/>
      <c r="Q547" s="57"/>
      <c r="R547" s="56"/>
      <c r="S547" s="57"/>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7"/>
      <c r="P548" s="56"/>
      <c r="Q548" s="57"/>
      <c r="R548" s="56"/>
      <c r="S548" s="57"/>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7"/>
      <c r="P549" s="56"/>
      <c r="Q549" s="57"/>
      <c r="R549" s="56"/>
      <c r="S549" s="57"/>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7"/>
      <c r="P550" s="56"/>
      <c r="Q550" s="57"/>
      <c r="R550" s="56"/>
      <c r="S550" s="57"/>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7"/>
      <c r="P551" s="56"/>
      <c r="Q551" s="57"/>
      <c r="R551" s="56"/>
      <c r="S551" s="57"/>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7"/>
      <c r="P552" s="56"/>
      <c r="Q552" s="57"/>
      <c r="R552" s="56"/>
      <c r="S552" s="57"/>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7"/>
      <c r="P553" s="56"/>
      <c r="Q553" s="57"/>
      <c r="R553" s="56"/>
      <c r="S553" s="57"/>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7"/>
      <c r="P554" s="56"/>
      <c r="Q554" s="57"/>
      <c r="R554" s="56"/>
      <c r="S554" s="57"/>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7"/>
      <c r="P555" s="56"/>
      <c r="Q555" s="57"/>
      <c r="R555" s="56"/>
      <c r="S555" s="57"/>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7"/>
      <c r="P556" s="56"/>
      <c r="Q556" s="57"/>
      <c r="R556" s="56"/>
      <c r="S556" s="57"/>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7"/>
      <c r="P557" s="56"/>
      <c r="Q557" s="57"/>
      <c r="R557" s="56"/>
      <c r="S557" s="57"/>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7"/>
      <c r="P558" s="56"/>
      <c r="Q558" s="57"/>
      <c r="R558" s="56"/>
      <c r="S558" s="57"/>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7"/>
      <c r="P559" s="56"/>
      <c r="Q559" s="57"/>
      <c r="R559" s="56"/>
      <c r="S559" s="57"/>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7"/>
      <c r="P560" s="56"/>
      <c r="Q560" s="57"/>
      <c r="R560" s="56"/>
      <c r="S560" s="57"/>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7"/>
      <c r="P561" s="56"/>
      <c r="Q561" s="57"/>
      <c r="R561" s="56"/>
      <c r="S561" s="57"/>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7"/>
      <c r="P562" s="56"/>
      <c r="Q562" s="57"/>
      <c r="R562" s="56"/>
      <c r="S562" s="57"/>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7"/>
      <c r="P563" s="56"/>
      <c r="Q563" s="57"/>
      <c r="R563" s="56"/>
      <c r="S563" s="57"/>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7"/>
      <c r="P564" s="56"/>
      <c r="Q564" s="57"/>
      <c r="R564" s="56"/>
      <c r="S564" s="57"/>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7"/>
      <c r="P565" s="56"/>
      <c r="Q565" s="57"/>
      <c r="R565" s="56"/>
      <c r="S565" s="57"/>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7"/>
      <c r="P566" s="56"/>
      <c r="Q566" s="57"/>
      <c r="R566" s="56"/>
      <c r="S566" s="57"/>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7"/>
      <c r="P567" s="56"/>
      <c r="Q567" s="57"/>
      <c r="R567" s="56"/>
      <c r="S567" s="57"/>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7"/>
      <c r="P568" s="56"/>
      <c r="Q568" s="57"/>
      <c r="R568" s="56"/>
      <c r="S568" s="57"/>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7"/>
      <c r="P569" s="56"/>
      <c r="Q569" s="57"/>
      <c r="R569" s="56"/>
      <c r="S569" s="57"/>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7"/>
      <c r="P570" s="56"/>
      <c r="Q570" s="57"/>
      <c r="R570" s="56"/>
      <c r="S570" s="57"/>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7"/>
      <c r="P571" s="56"/>
      <c r="Q571" s="57"/>
      <c r="R571" s="56"/>
      <c r="S571" s="57"/>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7"/>
      <c r="P572" s="56"/>
      <c r="Q572" s="57"/>
      <c r="R572" s="56"/>
      <c r="S572" s="57"/>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7"/>
      <c r="P573" s="56"/>
      <c r="Q573" s="57"/>
      <c r="R573" s="56"/>
      <c r="S573" s="57"/>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7"/>
      <c r="P574" s="56"/>
      <c r="Q574" s="57"/>
      <c r="R574" s="56"/>
      <c r="S574" s="57"/>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7"/>
      <c r="P575" s="56"/>
      <c r="Q575" s="57"/>
      <c r="R575" s="56"/>
      <c r="S575" s="57"/>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7"/>
      <c r="P576" s="56"/>
      <c r="Q576" s="57"/>
      <c r="R576" s="56"/>
      <c r="S576" s="57"/>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7"/>
      <c r="P577" s="56"/>
      <c r="Q577" s="57"/>
      <c r="R577" s="56"/>
      <c r="S577" s="57"/>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7"/>
      <c r="P578" s="56"/>
      <c r="Q578" s="57"/>
      <c r="R578" s="56"/>
      <c r="S578" s="57"/>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7"/>
      <c r="P579" s="56"/>
      <c r="Q579" s="57"/>
      <c r="R579" s="56"/>
      <c r="S579" s="57"/>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7"/>
      <c r="P580" s="56"/>
      <c r="Q580" s="57"/>
      <c r="R580" s="56"/>
      <c r="S580" s="57"/>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7"/>
      <c r="P581" s="56"/>
      <c r="Q581" s="57"/>
      <c r="R581" s="56"/>
      <c r="S581" s="57"/>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7"/>
      <c r="P582" s="56"/>
      <c r="Q582" s="57"/>
      <c r="R582" s="56"/>
      <c r="S582" s="57"/>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7"/>
      <c r="P583" s="56"/>
      <c r="Q583" s="57"/>
      <c r="R583" s="56"/>
      <c r="S583" s="57"/>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7"/>
      <c r="P584" s="56"/>
      <c r="Q584" s="57"/>
      <c r="R584" s="56"/>
      <c r="S584" s="57"/>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7"/>
      <c r="P585" s="56"/>
      <c r="Q585" s="57"/>
      <c r="R585" s="56"/>
      <c r="S585" s="57"/>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7"/>
      <c r="P586" s="56"/>
      <c r="Q586" s="57"/>
      <c r="R586" s="56"/>
      <c r="S586" s="57"/>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7"/>
      <c r="P587" s="56"/>
      <c r="Q587" s="57"/>
      <c r="R587" s="56"/>
      <c r="S587" s="57"/>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7"/>
      <c r="P588" s="56"/>
      <c r="Q588" s="57"/>
      <c r="R588" s="56"/>
      <c r="S588" s="57"/>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7"/>
      <c r="P589" s="56"/>
      <c r="Q589" s="57"/>
      <c r="R589" s="56"/>
      <c r="S589" s="57"/>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7"/>
      <c r="P590" s="56"/>
      <c r="Q590" s="57"/>
      <c r="R590" s="56"/>
      <c r="S590" s="57"/>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7"/>
      <c r="P591" s="56"/>
      <c r="Q591" s="57"/>
      <c r="R591" s="56"/>
      <c r="S591" s="57"/>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7"/>
      <c r="P592" s="56"/>
      <c r="Q592" s="57"/>
      <c r="R592" s="56"/>
      <c r="S592" s="57"/>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7"/>
      <c r="P593" s="56"/>
      <c r="Q593" s="57"/>
      <c r="R593" s="56"/>
      <c r="S593" s="57"/>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7"/>
      <c r="P594" s="56"/>
      <c r="Q594" s="57"/>
      <c r="R594" s="56"/>
      <c r="S594" s="57"/>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7"/>
      <c r="P595" s="56"/>
      <c r="Q595" s="57"/>
      <c r="R595" s="56"/>
      <c r="S595" s="57"/>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7"/>
      <c r="P596" s="56"/>
      <c r="Q596" s="57"/>
      <c r="R596" s="56"/>
      <c r="S596" s="57"/>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7"/>
      <c r="P597" s="56"/>
      <c r="Q597" s="57"/>
      <c r="R597" s="56"/>
      <c r="S597" s="57"/>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7"/>
      <c r="P598" s="56"/>
      <c r="Q598" s="57"/>
      <c r="R598" s="56"/>
      <c r="S598" s="57"/>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7"/>
      <c r="P599" s="56"/>
      <c r="Q599" s="57"/>
      <c r="R599" s="56"/>
      <c r="S599" s="57"/>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7"/>
      <c r="P600" s="56"/>
      <c r="Q600" s="57"/>
      <c r="R600" s="56"/>
      <c r="S600" s="57"/>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7"/>
      <c r="P601" s="56"/>
      <c r="Q601" s="57"/>
      <c r="R601" s="56"/>
      <c r="S601" s="57"/>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7"/>
      <c r="P602" s="56"/>
      <c r="Q602" s="57"/>
      <c r="R602" s="56"/>
      <c r="S602" s="57"/>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7"/>
      <c r="P603" s="56"/>
      <c r="Q603" s="57"/>
      <c r="R603" s="56"/>
      <c r="S603" s="57"/>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7"/>
      <c r="P604" s="56"/>
      <c r="Q604" s="57"/>
      <c r="R604" s="56"/>
      <c r="S604" s="57"/>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7"/>
      <c r="P605" s="56"/>
      <c r="Q605" s="57"/>
      <c r="R605" s="56"/>
      <c r="S605" s="57"/>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7"/>
      <c r="P606" s="56"/>
      <c r="Q606" s="57"/>
      <c r="R606" s="56"/>
      <c r="S606" s="57"/>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7"/>
      <c r="P607" s="56"/>
      <c r="Q607" s="57"/>
      <c r="R607" s="56"/>
      <c r="S607" s="57"/>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7"/>
      <c r="P608" s="56"/>
      <c r="Q608" s="57"/>
      <c r="R608" s="56"/>
      <c r="S608" s="57"/>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7"/>
      <c r="P609" s="56"/>
      <c r="Q609" s="57"/>
      <c r="R609" s="56"/>
      <c r="S609" s="57"/>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7"/>
      <c r="P610" s="56"/>
      <c r="Q610" s="57"/>
      <c r="R610" s="56"/>
      <c r="S610" s="57"/>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7"/>
      <c r="P611" s="56"/>
      <c r="Q611" s="57"/>
      <c r="R611" s="56"/>
      <c r="S611" s="57"/>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7"/>
      <c r="P612" s="56"/>
      <c r="Q612" s="57"/>
      <c r="R612" s="56"/>
      <c r="S612" s="57"/>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7"/>
      <c r="P613" s="56"/>
      <c r="Q613" s="57"/>
      <c r="R613" s="56"/>
      <c r="S613" s="57"/>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7"/>
      <c r="P614" s="56"/>
      <c r="Q614" s="57"/>
      <c r="R614" s="56"/>
      <c r="S614" s="57"/>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7"/>
      <c r="P615" s="56"/>
      <c r="Q615" s="57"/>
      <c r="R615" s="56"/>
      <c r="S615" s="57"/>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7"/>
      <c r="P616" s="56"/>
      <c r="Q616" s="57"/>
      <c r="R616" s="56"/>
      <c r="S616" s="57"/>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7"/>
      <c r="P617" s="56"/>
      <c r="Q617" s="57"/>
      <c r="R617" s="56"/>
      <c r="S617" s="57"/>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7"/>
      <c r="P618" s="56"/>
      <c r="Q618" s="57"/>
      <c r="R618" s="56"/>
      <c r="S618" s="57"/>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7"/>
      <c r="P619" s="56"/>
      <c r="Q619" s="57"/>
      <c r="R619" s="56"/>
      <c r="S619" s="57"/>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7"/>
      <c r="P620" s="56"/>
      <c r="Q620" s="57"/>
      <c r="R620" s="56"/>
      <c r="S620" s="57"/>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7"/>
      <c r="P621" s="56"/>
      <c r="Q621" s="57"/>
      <c r="R621" s="56"/>
      <c r="S621" s="57"/>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7"/>
      <c r="P622" s="56"/>
      <c r="Q622" s="57"/>
      <c r="R622" s="56"/>
      <c r="S622" s="57"/>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7"/>
      <c r="P623" s="56"/>
      <c r="Q623" s="57"/>
      <c r="R623" s="56"/>
      <c r="S623" s="57"/>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7"/>
      <c r="P624" s="56"/>
      <c r="Q624" s="57"/>
      <c r="R624" s="56"/>
      <c r="S624" s="57"/>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7"/>
      <c r="P625" s="56"/>
      <c r="Q625" s="57"/>
      <c r="R625" s="56"/>
      <c r="S625" s="57"/>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7"/>
      <c r="P626" s="56"/>
      <c r="Q626" s="57"/>
      <c r="R626" s="56"/>
      <c r="S626" s="57"/>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7"/>
      <c r="P627" s="56"/>
      <c r="Q627" s="57"/>
      <c r="R627" s="56"/>
      <c r="S627" s="57"/>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7"/>
      <c r="P628" s="56"/>
      <c r="Q628" s="57"/>
      <c r="R628" s="56"/>
      <c r="S628" s="57"/>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7"/>
      <c r="P629" s="56"/>
      <c r="Q629" s="57"/>
      <c r="R629" s="56"/>
      <c r="S629" s="57"/>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7"/>
      <c r="P630" s="56"/>
      <c r="Q630" s="57"/>
      <c r="R630" s="56"/>
      <c r="S630" s="57"/>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7"/>
      <c r="P631" s="56"/>
      <c r="Q631" s="57"/>
      <c r="R631" s="56"/>
      <c r="S631" s="57"/>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7"/>
      <c r="P632" s="56"/>
      <c r="Q632" s="57"/>
      <c r="R632" s="56"/>
      <c r="S632" s="57"/>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7"/>
      <c r="P633" s="56"/>
      <c r="Q633" s="57"/>
      <c r="R633" s="56"/>
      <c r="S633" s="57"/>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7"/>
      <c r="P634" s="56"/>
      <c r="Q634" s="57"/>
      <c r="R634" s="56"/>
      <c r="S634" s="57"/>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7"/>
      <c r="P635" s="56"/>
      <c r="Q635" s="57"/>
      <c r="R635" s="56"/>
      <c r="S635" s="57"/>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7"/>
      <c r="P636" s="56"/>
      <c r="Q636" s="57"/>
      <c r="R636" s="56"/>
      <c r="S636" s="57"/>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7"/>
      <c r="P637" s="56"/>
      <c r="Q637" s="57"/>
      <c r="R637" s="56"/>
      <c r="S637" s="57"/>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7"/>
      <c r="P638" s="56"/>
      <c r="Q638" s="57"/>
      <c r="R638" s="56"/>
      <c r="S638" s="57"/>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7"/>
      <c r="P639" s="56"/>
      <c r="Q639" s="57"/>
      <c r="R639" s="56"/>
      <c r="S639" s="57"/>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7"/>
      <c r="P640" s="56"/>
      <c r="Q640" s="57"/>
      <c r="R640" s="56"/>
      <c r="S640" s="57"/>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7"/>
      <c r="P641" s="56"/>
      <c r="Q641" s="57"/>
      <c r="R641" s="56"/>
      <c r="S641" s="57"/>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7"/>
      <c r="P642" s="56"/>
      <c r="Q642" s="57"/>
      <c r="R642" s="56"/>
      <c r="S642" s="57"/>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7"/>
      <c r="P643" s="56"/>
      <c r="Q643" s="57"/>
      <c r="R643" s="56"/>
      <c r="S643" s="57"/>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7"/>
      <c r="P644" s="56"/>
      <c r="Q644" s="57"/>
      <c r="R644" s="56"/>
      <c r="S644" s="57"/>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7"/>
      <c r="P645" s="56"/>
      <c r="Q645" s="57"/>
      <c r="R645" s="56"/>
      <c r="S645" s="57"/>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7"/>
      <c r="P646" s="56"/>
      <c r="Q646" s="57"/>
      <c r="R646" s="56"/>
      <c r="S646" s="57"/>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7"/>
      <c r="P647" s="56"/>
      <c r="Q647" s="57"/>
      <c r="R647" s="56"/>
      <c r="S647" s="57"/>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7"/>
      <c r="P648" s="56"/>
      <c r="Q648" s="57"/>
      <c r="R648" s="56"/>
      <c r="S648" s="57"/>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7"/>
      <c r="P649" s="56"/>
      <c r="Q649" s="57"/>
      <c r="R649" s="56"/>
      <c r="S649" s="57"/>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7"/>
      <c r="P650" s="56"/>
      <c r="Q650" s="57"/>
      <c r="R650" s="56"/>
      <c r="S650" s="57"/>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7"/>
      <c r="P651" s="56"/>
      <c r="Q651" s="57"/>
      <c r="R651" s="56"/>
      <c r="S651" s="57"/>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7"/>
      <c r="P652" s="56"/>
      <c r="Q652" s="57"/>
      <c r="R652" s="56"/>
      <c r="S652" s="57"/>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7"/>
      <c r="P653" s="56"/>
      <c r="Q653" s="57"/>
      <c r="R653" s="56"/>
      <c r="S653" s="57"/>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7"/>
      <c r="P654" s="56"/>
      <c r="Q654" s="57"/>
      <c r="R654" s="56"/>
      <c r="S654" s="57"/>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7"/>
      <c r="P655" s="56"/>
      <c r="Q655" s="57"/>
      <c r="R655" s="56"/>
      <c r="S655" s="57"/>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7"/>
      <c r="P656" s="56"/>
      <c r="Q656" s="57"/>
      <c r="R656" s="56"/>
      <c r="S656" s="57"/>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7"/>
      <c r="P657" s="56"/>
      <c r="Q657" s="57"/>
      <c r="R657" s="56"/>
      <c r="S657" s="57"/>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7"/>
      <c r="P658" s="56"/>
      <c r="Q658" s="57"/>
      <c r="R658" s="56"/>
      <c r="S658" s="57"/>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7"/>
      <c r="P659" s="56"/>
      <c r="Q659" s="57"/>
      <c r="R659" s="56"/>
      <c r="S659" s="57"/>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7"/>
      <c r="P660" s="56"/>
      <c r="Q660" s="57"/>
      <c r="R660" s="56"/>
      <c r="S660" s="57"/>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7"/>
      <c r="P661" s="56"/>
      <c r="Q661" s="57"/>
      <c r="R661" s="56"/>
      <c r="S661" s="57"/>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7"/>
      <c r="P662" s="56"/>
      <c r="Q662" s="57"/>
      <c r="R662" s="56"/>
      <c r="S662" s="57"/>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7"/>
      <c r="P663" s="56"/>
      <c r="Q663" s="57"/>
      <c r="R663" s="56"/>
      <c r="S663" s="57"/>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7"/>
      <c r="P664" s="56"/>
      <c r="Q664" s="57"/>
      <c r="R664" s="56"/>
      <c r="S664" s="57"/>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7"/>
      <c r="P665" s="56"/>
      <c r="Q665" s="57"/>
      <c r="R665" s="56"/>
      <c r="S665" s="57"/>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7"/>
      <c r="P666" s="56"/>
      <c r="Q666" s="57"/>
      <c r="R666" s="56"/>
      <c r="S666" s="57"/>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7"/>
      <c r="P667" s="56"/>
      <c r="Q667" s="57"/>
      <c r="R667" s="56"/>
      <c r="S667" s="57"/>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7"/>
      <c r="P668" s="56"/>
      <c r="Q668" s="57"/>
      <c r="R668" s="56"/>
      <c r="S668" s="57"/>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7"/>
      <c r="P669" s="56"/>
      <c r="Q669" s="57"/>
      <c r="R669" s="56"/>
      <c r="S669" s="57"/>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7"/>
      <c r="P670" s="56"/>
      <c r="Q670" s="57"/>
      <c r="R670" s="56"/>
      <c r="S670" s="57"/>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7"/>
      <c r="P671" s="56"/>
      <c r="Q671" s="57"/>
      <c r="R671" s="56"/>
      <c r="S671" s="57"/>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7"/>
      <c r="P672" s="56"/>
      <c r="Q672" s="57"/>
      <c r="R672" s="56"/>
      <c r="S672" s="57"/>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7"/>
      <c r="P673" s="56"/>
      <c r="Q673" s="57"/>
      <c r="R673" s="56"/>
      <c r="S673" s="57"/>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7"/>
      <c r="P674" s="56"/>
      <c r="Q674" s="57"/>
      <c r="R674" s="56"/>
      <c r="S674" s="57"/>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7"/>
      <c r="P675" s="56"/>
      <c r="Q675" s="57"/>
      <c r="R675" s="56"/>
      <c r="S675" s="57"/>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7"/>
      <c r="P676" s="56"/>
      <c r="Q676" s="57"/>
      <c r="R676" s="56"/>
      <c r="S676" s="57"/>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7"/>
      <c r="P677" s="56"/>
      <c r="Q677" s="57"/>
      <c r="R677" s="56"/>
      <c r="S677" s="57"/>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7"/>
      <c r="P678" s="56"/>
      <c r="Q678" s="57"/>
      <c r="R678" s="56"/>
      <c r="S678" s="57"/>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7"/>
      <c r="P679" s="56"/>
      <c r="Q679" s="57"/>
      <c r="R679" s="56"/>
      <c r="S679" s="57"/>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7"/>
      <c r="P680" s="56"/>
      <c r="Q680" s="57"/>
      <c r="R680" s="56"/>
      <c r="S680" s="57"/>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7"/>
      <c r="P681" s="56"/>
      <c r="Q681" s="57"/>
      <c r="R681" s="56"/>
      <c r="S681" s="57"/>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7"/>
      <c r="P682" s="56"/>
      <c r="Q682" s="57"/>
      <c r="R682" s="56"/>
      <c r="S682" s="57"/>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7"/>
      <c r="P683" s="56"/>
      <c r="Q683" s="57"/>
      <c r="R683" s="56"/>
      <c r="S683" s="57"/>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7"/>
      <c r="P684" s="56"/>
      <c r="Q684" s="57"/>
      <c r="R684" s="56"/>
      <c r="S684" s="57"/>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7"/>
      <c r="P685" s="56"/>
      <c r="Q685" s="57"/>
      <c r="R685" s="56"/>
      <c r="S685" s="57"/>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7"/>
      <c r="P686" s="56"/>
      <c r="Q686" s="57"/>
      <c r="R686" s="56"/>
      <c r="S686" s="57"/>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7"/>
      <c r="P687" s="56"/>
      <c r="Q687" s="57"/>
      <c r="R687" s="56"/>
      <c r="S687" s="57"/>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7"/>
      <c r="P688" s="56"/>
      <c r="Q688" s="57"/>
      <c r="R688" s="56"/>
      <c r="S688" s="57"/>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7"/>
      <c r="P689" s="56"/>
      <c r="Q689" s="57"/>
      <c r="R689" s="56"/>
      <c r="S689" s="57"/>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7"/>
      <c r="P690" s="56"/>
      <c r="Q690" s="57"/>
      <c r="R690" s="56"/>
      <c r="S690" s="57"/>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7"/>
      <c r="P691" s="56"/>
      <c r="Q691" s="57"/>
      <c r="R691" s="56"/>
      <c r="S691" s="57"/>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7"/>
      <c r="P692" s="56"/>
      <c r="Q692" s="57"/>
      <c r="R692" s="56"/>
      <c r="S692" s="57"/>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7"/>
      <c r="P693" s="56"/>
      <c r="Q693" s="57"/>
      <c r="R693" s="56"/>
      <c r="S693" s="57"/>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7"/>
      <c r="P694" s="56"/>
      <c r="Q694" s="57"/>
      <c r="R694" s="56"/>
      <c r="S694" s="57"/>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7"/>
      <c r="P695" s="56"/>
      <c r="Q695" s="57"/>
      <c r="R695" s="56"/>
      <c r="S695" s="57"/>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7"/>
      <c r="P696" s="56"/>
      <c r="Q696" s="57"/>
      <c r="R696" s="56"/>
      <c r="S696" s="57"/>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7"/>
      <c r="P697" s="56"/>
      <c r="Q697" s="57"/>
      <c r="R697" s="56"/>
      <c r="S697" s="57"/>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7"/>
      <c r="P698" s="56"/>
      <c r="Q698" s="57"/>
      <c r="R698" s="56"/>
      <c r="S698" s="57"/>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7"/>
      <c r="P699" s="56"/>
      <c r="Q699" s="57"/>
      <c r="R699" s="56"/>
      <c r="S699" s="57"/>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7"/>
      <c r="P700" s="56"/>
      <c r="Q700" s="57"/>
      <c r="R700" s="56"/>
      <c r="S700" s="57"/>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7"/>
      <c r="P701" s="56"/>
      <c r="Q701" s="57"/>
      <c r="R701" s="56"/>
      <c r="S701" s="57"/>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7"/>
      <c r="P702" s="56"/>
      <c r="Q702" s="57"/>
      <c r="R702" s="56"/>
      <c r="S702" s="57"/>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7"/>
      <c r="P703" s="56"/>
      <c r="Q703" s="57"/>
      <c r="R703" s="56"/>
      <c r="S703" s="57"/>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7"/>
      <c r="P704" s="56"/>
      <c r="Q704" s="57"/>
      <c r="R704" s="56"/>
      <c r="S704" s="57"/>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7"/>
      <c r="P705" s="56"/>
      <c r="Q705" s="57"/>
      <c r="R705" s="56"/>
      <c r="S705" s="57"/>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7"/>
      <c r="P706" s="56"/>
      <c r="Q706" s="57"/>
      <c r="R706" s="56"/>
      <c r="S706" s="57"/>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7"/>
      <c r="P707" s="56"/>
      <c r="Q707" s="57"/>
      <c r="R707" s="56"/>
      <c r="S707" s="57"/>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7"/>
      <c r="P708" s="56"/>
      <c r="Q708" s="57"/>
      <c r="R708" s="56"/>
      <c r="S708" s="57"/>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7"/>
      <c r="P709" s="56"/>
      <c r="Q709" s="57"/>
      <c r="R709" s="56"/>
      <c r="S709" s="57"/>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7"/>
      <c r="P710" s="56"/>
      <c r="Q710" s="57"/>
      <c r="R710" s="56"/>
      <c r="S710" s="57"/>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7"/>
      <c r="P711" s="56"/>
      <c r="Q711" s="57"/>
      <c r="R711" s="56"/>
      <c r="S711" s="57"/>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7"/>
      <c r="P712" s="56"/>
      <c r="Q712" s="57"/>
      <c r="R712" s="56"/>
      <c r="S712" s="57"/>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7"/>
      <c r="P713" s="56"/>
      <c r="Q713" s="57"/>
      <c r="R713" s="56"/>
      <c r="S713" s="57"/>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7"/>
      <c r="P714" s="56"/>
      <c r="Q714" s="57"/>
      <c r="R714" s="56"/>
      <c r="S714" s="57"/>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7"/>
      <c r="P715" s="56"/>
      <c r="Q715" s="57"/>
      <c r="R715" s="56"/>
      <c r="S715" s="57"/>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7"/>
      <c r="P716" s="56"/>
      <c r="Q716" s="57"/>
      <c r="R716" s="56"/>
      <c r="S716" s="57"/>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7"/>
      <c r="P717" s="56"/>
      <c r="Q717" s="57"/>
      <c r="R717" s="56"/>
      <c r="S717" s="57"/>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7"/>
      <c r="P718" s="56"/>
      <c r="Q718" s="57"/>
      <c r="R718" s="56"/>
      <c r="S718" s="57"/>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7"/>
      <c r="P719" s="56"/>
      <c r="Q719" s="57"/>
      <c r="R719" s="56"/>
      <c r="S719" s="57"/>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7"/>
      <c r="P720" s="56"/>
      <c r="Q720" s="57"/>
      <c r="R720" s="56"/>
      <c r="S720" s="57"/>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7"/>
      <c r="P721" s="56"/>
      <c r="Q721" s="57"/>
      <c r="R721" s="56"/>
      <c r="S721" s="57"/>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7"/>
      <c r="P722" s="56"/>
      <c r="Q722" s="57"/>
      <c r="R722" s="56"/>
      <c r="S722" s="57"/>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7"/>
      <c r="P723" s="56"/>
      <c r="Q723" s="57"/>
      <c r="R723" s="56"/>
      <c r="S723" s="57"/>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7"/>
      <c r="P724" s="56"/>
      <c r="Q724" s="57"/>
      <c r="R724" s="56"/>
      <c r="S724" s="57"/>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7"/>
      <c r="P725" s="56"/>
      <c r="Q725" s="57"/>
      <c r="R725" s="56"/>
      <c r="S725" s="57"/>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7"/>
      <c r="P726" s="56"/>
      <c r="Q726" s="57"/>
      <c r="R726" s="56"/>
      <c r="S726" s="57"/>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7"/>
      <c r="P727" s="56"/>
      <c r="Q727" s="57"/>
      <c r="R727" s="56"/>
      <c r="S727" s="57"/>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7"/>
      <c r="P728" s="56"/>
      <c r="Q728" s="57"/>
      <c r="R728" s="56"/>
      <c r="S728" s="57"/>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7"/>
      <c r="P729" s="56"/>
      <c r="Q729" s="57"/>
      <c r="R729" s="56"/>
      <c r="S729" s="57"/>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7"/>
      <c r="P730" s="56"/>
      <c r="Q730" s="57"/>
      <c r="R730" s="56"/>
      <c r="S730" s="57"/>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7"/>
      <c r="P731" s="56"/>
      <c r="Q731" s="57"/>
      <c r="R731" s="56"/>
      <c r="S731" s="57"/>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7"/>
      <c r="P732" s="56"/>
      <c r="Q732" s="57"/>
      <c r="R732" s="56"/>
      <c r="S732" s="57"/>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7"/>
      <c r="P733" s="56"/>
      <c r="Q733" s="57"/>
      <c r="R733" s="56"/>
      <c r="S733" s="57"/>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7"/>
      <c r="P734" s="56"/>
      <c r="Q734" s="57"/>
      <c r="R734" s="56"/>
      <c r="S734" s="57"/>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7"/>
      <c r="P735" s="56"/>
      <c r="Q735" s="57"/>
      <c r="R735" s="56"/>
      <c r="S735" s="57"/>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7"/>
      <c r="P736" s="56"/>
      <c r="Q736" s="57"/>
      <c r="R736" s="56"/>
      <c r="S736" s="57"/>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7"/>
      <c r="P737" s="56"/>
      <c r="Q737" s="57"/>
      <c r="R737" s="56"/>
      <c r="S737" s="57"/>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7"/>
      <c r="P738" s="56"/>
      <c r="Q738" s="57"/>
      <c r="R738" s="56"/>
      <c r="S738" s="57"/>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7"/>
      <c r="P739" s="56"/>
      <c r="Q739" s="57"/>
      <c r="R739" s="56"/>
      <c r="S739" s="57"/>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7"/>
      <c r="P740" s="56"/>
      <c r="Q740" s="57"/>
      <c r="R740" s="56"/>
      <c r="S740" s="57"/>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7"/>
      <c r="P741" s="56"/>
      <c r="Q741" s="57"/>
      <c r="R741" s="56"/>
      <c r="S741" s="57"/>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7"/>
      <c r="P742" s="56"/>
      <c r="Q742" s="57"/>
      <c r="R742" s="56"/>
      <c r="S742" s="57"/>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7"/>
      <c r="P743" s="56"/>
      <c r="Q743" s="57"/>
      <c r="R743" s="56"/>
      <c r="S743" s="57"/>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7"/>
      <c r="P744" s="56"/>
      <c r="Q744" s="57"/>
      <c r="R744" s="56"/>
      <c r="S744" s="57"/>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7"/>
      <c r="P745" s="56"/>
      <c r="Q745" s="57"/>
      <c r="R745" s="56"/>
      <c r="S745" s="57"/>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7"/>
      <c r="P746" s="56"/>
      <c r="Q746" s="57"/>
      <c r="R746" s="56"/>
      <c r="S746" s="57"/>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7"/>
      <c r="P747" s="56"/>
      <c r="Q747" s="57"/>
      <c r="R747" s="56"/>
      <c r="S747" s="57"/>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7"/>
      <c r="P748" s="56"/>
      <c r="Q748" s="57"/>
      <c r="R748" s="56"/>
      <c r="S748" s="57"/>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7"/>
      <c r="P749" s="56"/>
      <c r="Q749" s="57"/>
      <c r="R749" s="56"/>
      <c r="S749" s="57"/>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7"/>
      <c r="P750" s="56"/>
      <c r="Q750" s="57"/>
      <c r="R750" s="56"/>
      <c r="S750" s="57"/>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7"/>
      <c r="P751" s="56"/>
      <c r="Q751" s="57"/>
      <c r="R751" s="56"/>
      <c r="S751" s="57"/>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7"/>
      <c r="P752" s="56"/>
      <c r="Q752" s="57"/>
      <c r="R752" s="56"/>
      <c r="S752" s="57"/>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7"/>
      <c r="P753" s="56"/>
      <c r="Q753" s="57"/>
      <c r="R753" s="56"/>
      <c r="S753" s="57"/>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7"/>
      <c r="P754" s="56"/>
      <c r="Q754" s="57"/>
      <c r="R754" s="56"/>
      <c r="S754" s="57"/>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7"/>
      <c r="P755" s="56"/>
      <c r="Q755" s="57"/>
      <c r="R755" s="56"/>
      <c r="S755" s="57"/>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7"/>
      <c r="P756" s="56"/>
      <c r="Q756" s="57"/>
      <c r="R756" s="56"/>
      <c r="S756" s="57"/>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7"/>
      <c r="P757" s="56"/>
      <c r="Q757" s="57"/>
      <c r="R757" s="56"/>
      <c r="S757" s="57"/>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7"/>
      <c r="P758" s="56"/>
      <c r="Q758" s="57"/>
      <c r="R758" s="56"/>
      <c r="S758" s="57"/>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7"/>
      <c r="P759" s="56"/>
      <c r="Q759" s="57"/>
      <c r="R759" s="56"/>
      <c r="S759" s="57"/>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7"/>
      <c r="P760" s="56"/>
      <c r="Q760" s="57"/>
      <c r="R760" s="56"/>
      <c r="S760" s="57"/>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7"/>
      <c r="P761" s="56"/>
      <c r="Q761" s="57"/>
      <c r="R761" s="56"/>
      <c r="S761" s="57"/>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7"/>
      <c r="P762" s="56"/>
      <c r="Q762" s="57"/>
      <c r="R762" s="56"/>
      <c r="S762" s="57"/>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7"/>
      <c r="P763" s="56"/>
      <c r="Q763" s="57"/>
      <c r="R763" s="56"/>
      <c r="S763" s="57"/>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7"/>
      <c r="P764" s="56"/>
      <c r="Q764" s="57"/>
      <c r="R764" s="56"/>
      <c r="S764" s="57"/>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7"/>
      <c r="P765" s="56"/>
      <c r="Q765" s="57"/>
      <c r="R765" s="56"/>
      <c r="S765" s="57"/>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7"/>
      <c r="P766" s="56"/>
      <c r="Q766" s="57"/>
      <c r="R766" s="56"/>
      <c r="S766" s="57"/>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7"/>
      <c r="P767" s="56"/>
      <c r="Q767" s="57"/>
      <c r="R767" s="56"/>
      <c r="S767" s="57"/>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7"/>
      <c r="P768" s="56"/>
      <c r="Q768" s="57"/>
      <c r="R768" s="56"/>
      <c r="S768" s="57"/>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7"/>
      <c r="P769" s="56"/>
      <c r="Q769" s="57"/>
      <c r="R769" s="56"/>
      <c r="S769" s="57"/>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7"/>
      <c r="P770" s="56"/>
      <c r="Q770" s="57"/>
      <c r="R770" s="56"/>
      <c r="S770" s="57"/>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7"/>
      <c r="P771" s="56"/>
      <c r="Q771" s="57"/>
      <c r="R771" s="56"/>
      <c r="S771" s="57"/>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7"/>
      <c r="P772" s="56"/>
      <c r="Q772" s="57"/>
      <c r="R772" s="56"/>
      <c r="S772" s="57"/>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7"/>
      <c r="P773" s="56"/>
      <c r="Q773" s="57"/>
      <c r="R773" s="56"/>
      <c r="S773" s="57"/>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7"/>
      <c r="P774" s="56"/>
      <c r="Q774" s="57"/>
      <c r="R774" s="56"/>
      <c r="S774" s="57"/>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7"/>
      <c r="P775" s="56"/>
      <c r="Q775" s="57"/>
      <c r="R775" s="56"/>
      <c r="S775" s="57"/>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7"/>
      <c r="P776" s="56"/>
      <c r="Q776" s="57"/>
      <c r="R776" s="56"/>
      <c r="S776" s="57"/>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7"/>
      <c r="P777" s="56"/>
      <c r="Q777" s="57"/>
      <c r="R777" s="56"/>
      <c r="S777" s="57"/>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7"/>
      <c r="P778" s="56"/>
      <c r="Q778" s="57"/>
      <c r="R778" s="56"/>
      <c r="S778" s="57"/>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7"/>
      <c r="P779" s="56"/>
      <c r="Q779" s="57"/>
      <c r="R779" s="56"/>
      <c r="S779" s="57"/>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7"/>
      <c r="P780" s="56"/>
      <c r="Q780" s="57"/>
      <c r="R780" s="56"/>
      <c r="S780" s="57"/>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7"/>
      <c r="P781" s="56"/>
      <c r="Q781" s="57"/>
      <c r="R781" s="56"/>
      <c r="S781" s="57"/>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7"/>
      <c r="P782" s="56"/>
      <c r="Q782" s="57"/>
      <c r="R782" s="56"/>
      <c r="S782" s="57"/>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7"/>
      <c r="P783" s="56"/>
      <c r="Q783" s="57"/>
      <c r="R783" s="56"/>
      <c r="S783" s="57"/>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7"/>
      <c r="P784" s="56"/>
      <c r="Q784" s="57"/>
      <c r="R784" s="56"/>
      <c r="S784" s="57"/>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7"/>
      <c r="P785" s="56"/>
      <c r="Q785" s="57"/>
      <c r="R785" s="56"/>
      <c r="S785" s="57"/>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7"/>
      <c r="P786" s="56"/>
      <c r="Q786" s="57"/>
      <c r="R786" s="56"/>
      <c r="S786" s="57"/>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7"/>
      <c r="P787" s="56"/>
      <c r="Q787" s="57"/>
      <c r="R787" s="56"/>
      <c r="S787" s="57"/>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7"/>
      <c r="P788" s="56"/>
      <c r="Q788" s="57"/>
      <c r="R788" s="56"/>
      <c r="S788" s="57"/>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7"/>
      <c r="P789" s="56"/>
      <c r="Q789" s="57"/>
      <c r="R789" s="56"/>
      <c r="S789" s="57"/>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7"/>
      <c r="P790" s="56"/>
      <c r="Q790" s="57"/>
      <c r="R790" s="56"/>
      <c r="S790" s="57"/>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7"/>
      <c r="P791" s="56"/>
      <c r="Q791" s="57"/>
      <c r="R791" s="56"/>
      <c r="S791" s="57"/>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7"/>
      <c r="P792" s="56"/>
      <c r="Q792" s="57"/>
      <c r="R792" s="56"/>
      <c r="S792" s="57"/>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7"/>
      <c r="P793" s="56"/>
      <c r="Q793" s="57"/>
      <c r="R793" s="56"/>
      <c r="S793" s="57"/>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7"/>
      <c r="P794" s="56"/>
      <c r="Q794" s="57"/>
      <c r="R794" s="56"/>
      <c r="S794" s="57"/>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7"/>
      <c r="P795" s="56"/>
      <c r="Q795" s="57"/>
      <c r="R795" s="56"/>
      <c r="S795" s="57"/>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7"/>
      <c r="P796" s="56"/>
      <c r="Q796" s="57"/>
      <c r="R796" s="56"/>
      <c r="S796" s="57"/>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7"/>
      <c r="P797" s="56"/>
      <c r="Q797" s="57"/>
      <c r="R797" s="56"/>
      <c r="S797" s="57"/>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7"/>
      <c r="P798" s="56"/>
      <c r="Q798" s="57"/>
      <c r="R798" s="56"/>
      <c r="S798" s="57"/>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7"/>
      <c r="P799" s="56"/>
      <c r="Q799" s="57"/>
      <c r="R799" s="56"/>
      <c r="S799" s="57"/>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7"/>
      <c r="P800" s="56"/>
      <c r="Q800" s="57"/>
      <c r="R800" s="56"/>
      <c r="S800" s="57"/>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7"/>
      <c r="P801" s="56"/>
      <c r="Q801" s="57"/>
      <c r="R801" s="56"/>
      <c r="S801" s="57"/>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7"/>
      <c r="P802" s="56"/>
      <c r="Q802" s="57"/>
      <c r="R802" s="56"/>
      <c r="S802" s="57"/>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7"/>
      <c r="P803" s="56"/>
      <c r="Q803" s="57"/>
      <c r="R803" s="56"/>
      <c r="S803" s="57"/>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7"/>
      <c r="P804" s="56"/>
      <c r="Q804" s="57"/>
      <c r="R804" s="56"/>
      <c r="S804" s="57"/>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7"/>
      <c r="P805" s="56"/>
      <c r="Q805" s="57"/>
      <c r="R805" s="56"/>
      <c r="S805" s="57"/>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7"/>
      <c r="P806" s="56"/>
      <c r="Q806" s="57"/>
      <c r="R806" s="56"/>
      <c r="S806" s="57"/>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7"/>
      <c r="P807" s="56"/>
      <c r="Q807" s="57"/>
      <c r="R807" s="56"/>
      <c r="S807" s="57"/>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7"/>
      <c r="P808" s="56"/>
      <c r="Q808" s="57"/>
      <c r="R808" s="56"/>
      <c r="S808" s="57"/>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7"/>
      <c r="P809" s="56"/>
      <c r="Q809" s="57"/>
      <c r="R809" s="56"/>
      <c r="S809" s="57"/>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7"/>
      <c r="P810" s="56"/>
      <c r="Q810" s="57"/>
      <c r="R810" s="56"/>
      <c r="S810" s="57"/>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7"/>
      <c r="P811" s="56"/>
      <c r="Q811" s="57"/>
      <c r="R811" s="56"/>
      <c r="S811" s="57"/>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7"/>
      <c r="P812" s="56"/>
      <c r="Q812" s="57"/>
      <c r="R812" s="56"/>
      <c r="S812" s="57"/>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7"/>
      <c r="P813" s="56"/>
      <c r="Q813" s="57"/>
      <c r="R813" s="56"/>
      <c r="S813" s="57"/>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7"/>
      <c r="P814" s="56"/>
      <c r="Q814" s="57"/>
      <c r="R814" s="56"/>
      <c r="S814" s="57"/>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7"/>
      <c r="P815" s="56"/>
      <c r="Q815" s="57"/>
      <c r="R815" s="56"/>
      <c r="S815" s="57"/>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7"/>
      <c r="P816" s="56"/>
      <c r="Q816" s="57"/>
      <c r="R816" s="56"/>
      <c r="S816" s="57"/>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7"/>
      <c r="P817" s="56"/>
      <c r="Q817" s="57"/>
      <c r="R817" s="56"/>
      <c r="S817" s="57"/>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7"/>
      <c r="P818" s="56"/>
      <c r="Q818" s="57"/>
      <c r="R818" s="56"/>
      <c r="S818" s="57"/>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7"/>
      <c r="P819" s="56"/>
      <c r="Q819" s="57"/>
      <c r="R819" s="56"/>
      <c r="S819" s="57"/>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7"/>
      <c r="P820" s="56"/>
      <c r="Q820" s="57"/>
      <c r="R820" s="56"/>
      <c r="S820" s="57"/>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7"/>
      <c r="P821" s="56"/>
      <c r="Q821" s="57"/>
      <c r="R821" s="56"/>
      <c r="S821" s="57"/>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7"/>
      <c r="P822" s="56"/>
      <c r="Q822" s="57"/>
      <c r="R822" s="56"/>
      <c r="S822" s="57"/>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7"/>
      <c r="P823" s="56"/>
      <c r="Q823" s="57"/>
      <c r="R823" s="56"/>
      <c r="S823" s="57"/>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7"/>
      <c r="P824" s="56"/>
      <c r="Q824" s="57"/>
      <c r="R824" s="56"/>
      <c r="S824" s="57"/>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7"/>
      <c r="P825" s="56"/>
      <c r="Q825" s="57"/>
      <c r="R825" s="56"/>
      <c r="S825" s="57"/>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7"/>
      <c r="P826" s="56"/>
      <c r="Q826" s="57"/>
      <c r="R826" s="56"/>
      <c r="S826" s="57"/>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7"/>
      <c r="P827" s="56"/>
      <c r="Q827" s="57"/>
      <c r="R827" s="56"/>
      <c r="S827" s="57"/>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7"/>
      <c r="P828" s="56"/>
      <c r="Q828" s="57"/>
      <c r="R828" s="56"/>
      <c r="S828" s="57"/>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7"/>
      <c r="P829" s="56"/>
      <c r="Q829" s="57"/>
      <c r="R829" s="56"/>
      <c r="S829" s="57"/>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7"/>
      <c r="P830" s="56"/>
      <c r="Q830" s="57"/>
      <c r="R830" s="56"/>
      <c r="S830" s="57"/>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7"/>
      <c r="P831" s="56"/>
      <c r="Q831" s="57"/>
      <c r="R831" s="56"/>
      <c r="S831" s="57"/>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7"/>
      <c r="P832" s="56"/>
      <c r="Q832" s="57"/>
      <c r="R832" s="56"/>
      <c r="S832" s="57"/>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7"/>
      <c r="P833" s="56"/>
      <c r="Q833" s="57"/>
      <c r="R833" s="56"/>
      <c r="S833" s="57"/>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7"/>
      <c r="P834" s="56"/>
      <c r="Q834" s="57"/>
      <c r="R834" s="56"/>
      <c r="S834" s="57"/>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7"/>
      <c r="P835" s="56"/>
      <c r="Q835" s="57"/>
      <c r="R835" s="56"/>
      <c r="S835" s="57"/>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7"/>
      <c r="P836" s="56"/>
      <c r="Q836" s="57"/>
      <c r="R836" s="56"/>
      <c r="S836" s="57"/>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7"/>
      <c r="P837" s="56"/>
      <c r="Q837" s="57"/>
      <c r="R837" s="56"/>
      <c r="S837" s="57"/>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7"/>
      <c r="P838" s="56"/>
      <c r="Q838" s="57"/>
      <c r="R838" s="56"/>
      <c r="S838" s="57"/>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7"/>
      <c r="P839" s="56"/>
      <c r="Q839" s="57"/>
      <c r="R839" s="56"/>
      <c r="S839" s="57"/>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7"/>
      <c r="P840" s="56"/>
      <c r="Q840" s="57"/>
      <c r="R840" s="56"/>
      <c r="S840" s="57"/>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7"/>
      <c r="P841" s="56"/>
      <c r="Q841" s="57"/>
      <c r="R841" s="56"/>
      <c r="S841" s="57"/>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7"/>
      <c r="P842" s="56"/>
      <c r="Q842" s="57"/>
      <c r="R842" s="56"/>
      <c r="S842" s="57"/>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7"/>
      <c r="P843" s="56"/>
      <c r="Q843" s="57"/>
      <c r="R843" s="56"/>
      <c r="S843" s="57"/>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7"/>
      <c r="P844" s="56"/>
      <c r="Q844" s="57"/>
      <c r="R844" s="56"/>
      <c r="S844" s="57"/>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7"/>
      <c r="P845" s="56"/>
      <c r="Q845" s="57"/>
      <c r="R845" s="56"/>
      <c r="S845" s="57"/>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7"/>
      <c r="P846" s="56"/>
      <c r="Q846" s="57"/>
      <c r="R846" s="56"/>
      <c r="S846" s="57"/>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7"/>
      <c r="P847" s="56"/>
      <c r="Q847" s="57"/>
      <c r="R847" s="56"/>
      <c r="S847" s="57"/>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7"/>
      <c r="P848" s="56"/>
      <c r="Q848" s="57"/>
      <c r="R848" s="56"/>
      <c r="S848" s="57"/>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7"/>
      <c r="P849" s="56"/>
      <c r="Q849" s="57"/>
      <c r="R849" s="56"/>
      <c r="S849" s="57"/>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7"/>
      <c r="P850" s="56"/>
      <c r="Q850" s="57"/>
      <c r="R850" s="56"/>
      <c r="S850" s="57"/>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7"/>
      <c r="P851" s="56"/>
      <c r="Q851" s="57"/>
      <c r="R851" s="56"/>
      <c r="S851" s="57"/>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7"/>
      <c r="P852" s="56"/>
      <c r="Q852" s="57"/>
      <c r="R852" s="56"/>
      <c r="S852" s="57"/>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7"/>
      <c r="P853" s="56"/>
      <c r="Q853" s="57"/>
      <c r="R853" s="56"/>
      <c r="S853" s="57"/>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7"/>
      <c r="P854" s="56"/>
      <c r="Q854" s="57"/>
      <c r="R854" s="56"/>
      <c r="S854" s="57"/>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7"/>
      <c r="P855" s="56"/>
      <c r="Q855" s="57"/>
      <c r="R855" s="56"/>
      <c r="S855" s="57"/>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7"/>
      <c r="P856" s="56"/>
      <c r="Q856" s="57"/>
      <c r="R856" s="56"/>
      <c r="S856" s="57"/>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7"/>
      <c r="P857" s="56"/>
      <c r="Q857" s="57"/>
      <c r="R857" s="56"/>
      <c r="S857" s="57"/>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7"/>
      <c r="P858" s="56"/>
      <c r="Q858" s="57"/>
      <c r="R858" s="56"/>
      <c r="S858" s="57"/>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7"/>
      <c r="P859" s="56"/>
      <c r="Q859" s="57"/>
      <c r="R859" s="56"/>
      <c r="S859" s="57"/>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7"/>
      <c r="P860" s="56"/>
      <c r="Q860" s="57"/>
      <c r="R860" s="56"/>
      <c r="S860" s="57"/>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7"/>
      <c r="P861" s="56"/>
      <c r="Q861" s="57"/>
      <c r="R861" s="56"/>
      <c r="S861" s="57"/>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7"/>
      <c r="P862" s="56"/>
      <c r="Q862" s="57"/>
      <c r="R862" s="56"/>
      <c r="S862" s="57"/>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7"/>
      <c r="P863" s="56"/>
      <c r="Q863" s="57"/>
      <c r="R863" s="56"/>
      <c r="S863" s="57"/>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7"/>
      <c r="P864" s="56"/>
      <c r="Q864" s="57"/>
      <c r="R864" s="56"/>
      <c r="S864" s="57"/>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7"/>
      <c r="P865" s="56"/>
      <c r="Q865" s="57"/>
      <c r="R865" s="56"/>
      <c r="S865" s="57"/>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7"/>
      <c r="P866" s="56"/>
      <c r="Q866" s="57"/>
      <c r="R866" s="56"/>
      <c r="S866" s="57"/>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7"/>
      <c r="P867" s="56"/>
      <c r="Q867" s="57"/>
      <c r="R867" s="56"/>
      <c r="S867" s="57"/>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7"/>
      <c r="P868" s="56"/>
      <c r="Q868" s="57"/>
      <c r="R868" s="56"/>
      <c r="S868" s="57"/>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7"/>
      <c r="P869" s="56"/>
      <c r="Q869" s="57"/>
      <c r="R869" s="56"/>
      <c r="S869" s="57"/>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7"/>
      <c r="P870" s="56"/>
      <c r="Q870" s="57"/>
      <c r="R870" s="56"/>
      <c r="S870" s="57"/>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7"/>
      <c r="P871" s="56"/>
      <c r="Q871" s="57"/>
      <c r="R871" s="56"/>
      <c r="S871" s="57"/>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7"/>
      <c r="P872" s="56"/>
      <c r="Q872" s="57"/>
      <c r="R872" s="56"/>
      <c r="S872" s="57"/>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7"/>
      <c r="P873" s="56"/>
      <c r="Q873" s="57"/>
      <c r="R873" s="56"/>
      <c r="S873" s="57"/>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7"/>
      <c r="P874" s="56"/>
      <c r="Q874" s="57"/>
      <c r="R874" s="56"/>
      <c r="S874" s="57"/>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7"/>
      <c r="P875" s="56"/>
      <c r="Q875" s="57"/>
      <c r="R875" s="56"/>
      <c r="S875" s="57"/>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7"/>
      <c r="P876" s="56"/>
      <c r="Q876" s="57"/>
      <c r="R876" s="56"/>
      <c r="S876" s="57"/>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7"/>
      <c r="P877" s="56"/>
      <c r="Q877" s="57"/>
      <c r="R877" s="56"/>
      <c r="S877" s="57"/>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7"/>
      <c r="P878" s="56"/>
      <c r="Q878" s="57"/>
      <c r="R878" s="56"/>
      <c r="S878" s="57"/>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7"/>
      <c r="P879" s="56"/>
      <c r="Q879" s="57"/>
      <c r="R879" s="56"/>
      <c r="S879" s="57"/>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7"/>
      <c r="P880" s="56"/>
      <c r="Q880" s="57"/>
      <c r="R880" s="56"/>
      <c r="S880" s="57"/>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7"/>
      <c r="P881" s="56"/>
      <c r="Q881" s="57"/>
      <c r="R881" s="56"/>
      <c r="S881" s="57"/>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7"/>
      <c r="P882" s="56"/>
      <c r="Q882" s="57"/>
      <c r="R882" s="56"/>
      <c r="S882" s="57"/>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7"/>
      <c r="P883" s="56"/>
      <c r="Q883" s="57"/>
      <c r="R883" s="56"/>
      <c r="S883" s="57"/>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7"/>
      <c r="P884" s="56"/>
      <c r="Q884" s="57"/>
      <c r="R884" s="56"/>
      <c r="S884" s="57"/>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7"/>
      <c r="P885" s="56"/>
      <c r="Q885" s="57"/>
      <c r="R885" s="56"/>
      <c r="S885" s="57"/>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7"/>
      <c r="P886" s="56"/>
      <c r="Q886" s="57"/>
      <c r="R886" s="56"/>
      <c r="S886" s="57"/>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7"/>
      <c r="P887" s="56"/>
      <c r="Q887" s="57"/>
      <c r="R887" s="56"/>
      <c r="S887" s="57"/>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7"/>
      <c r="P888" s="56"/>
      <c r="Q888" s="57"/>
      <c r="R888" s="56"/>
      <c r="S888" s="57"/>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7"/>
      <c r="P889" s="56"/>
      <c r="Q889" s="57"/>
      <c r="R889" s="56"/>
      <c r="S889" s="57"/>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7"/>
      <c r="P890" s="56"/>
      <c r="Q890" s="57"/>
      <c r="R890" s="56"/>
      <c r="S890" s="57"/>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7"/>
      <c r="P891" s="56"/>
      <c r="Q891" s="57"/>
      <c r="R891" s="56"/>
      <c r="S891" s="57"/>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7"/>
      <c r="P892" s="56"/>
      <c r="Q892" s="57"/>
      <c r="R892" s="56"/>
      <c r="S892" s="57"/>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7"/>
      <c r="P893" s="56"/>
      <c r="Q893" s="57"/>
      <c r="R893" s="56"/>
      <c r="S893" s="57"/>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7"/>
      <c r="P894" s="56"/>
      <c r="Q894" s="57"/>
      <c r="R894" s="56"/>
      <c r="S894" s="57"/>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7"/>
      <c r="P895" s="56"/>
      <c r="Q895" s="57"/>
      <c r="R895" s="56"/>
      <c r="S895" s="57"/>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7"/>
      <c r="P896" s="56"/>
      <c r="Q896" s="57"/>
      <c r="R896" s="56"/>
      <c r="S896" s="57"/>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7"/>
      <c r="P897" s="56"/>
      <c r="Q897" s="57"/>
      <c r="R897" s="56"/>
      <c r="S897" s="57"/>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7"/>
      <c r="P898" s="56"/>
      <c r="Q898" s="57"/>
      <c r="R898" s="56"/>
      <c r="S898" s="57"/>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7"/>
      <c r="P899" s="56"/>
      <c r="Q899" s="57"/>
      <c r="R899" s="56"/>
      <c r="S899" s="57"/>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7"/>
      <c r="P900" s="56"/>
      <c r="Q900" s="57"/>
      <c r="R900" s="56"/>
      <c r="S900" s="57"/>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7"/>
      <c r="P901" s="56"/>
      <c r="Q901" s="57"/>
      <c r="R901" s="56"/>
      <c r="S901" s="57"/>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7"/>
      <c r="P902" s="56"/>
      <c r="Q902" s="57"/>
      <c r="R902" s="56"/>
      <c r="S902" s="57"/>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7"/>
      <c r="P903" s="56"/>
      <c r="Q903" s="57"/>
      <c r="R903" s="56"/>
      <c r="S903" s="57"/>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7"/>
      <c r="P904" s="56"/>
      <c r="Q904" s="57"/>
      <c r="R904" s="56"/>
      <c r="S904" s="57"/>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7"/>
      <c r="P905" s="56"/>
      <c r="Q905" s="57"/>
      <c r="R905" s="56"/>
      <c r="S905" s="57"/>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7"/>
      <c r="P906" s="56"/>
      <c r="Q906" s="57"/>
      <c r="R906" s="56"/>
      <c r="S906" s="57"/>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7"/>
      <c r="P907" s="56"/>
      <c r="Q907" s="57"/>
      <c r="R907" s="56"/>
      <c r="S907" s="57"/>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7"/>
      <c r="P908" s="56"/>
      <c r="Q908" s="57"/>
      <c r="R908" s="56"/>
      <c r="S908" s="57"/>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7"/>
      <c r="P909" s="56"/>
      <c r="Q909" s="57"/>
      <c r="R909" s="56"/>
      <c r="S909" s="57"/>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7"/>
      <c r="P910" s="56"/>
      <c r="Q910" s="57"/>
      <c r="R910" s="56"/>
      <c r="S910" s="57"/>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7"/>
      <c r="P911" s="56"/>
      <c r="Q911" s="57"/>
      <c r="R911" s="56"/>
      <c r="S911" s="57"/>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7"/>
      <c r="P912" s="56"/>
      <c r="Q912" s="57"/>
      <c r="R912" s="56"/>
      <c r="S912" s="57"/>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7"/>
      <c r="P913" s="56"/>
      <c r="Q913" s="57"/>
      <c r="R913" s="56"/>
      <c r="S913" s="57"/>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7"/>
      <c r="P914" s="56"/>
      <c r="Q914" s="57"/>
      <c r="R914" s="56"/>
      <c r="S914" s="57"/>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7"/>
      <c r="P915" s="56"/>
      <c r="Q915" s="57"/>
      <c r="R915" s="56"/>
      <c r="S915" s="57"/>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7"/>
      <c r="P916" s="56"/>
      <c r="Q916" s="57"/>
      <c r="R916" s="56"/>
      <c r="S916" s="57"/>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7"/>
      <c r="P917" s="56"/>
      <c r="Q917" s="57"/>
      <c r="R917" s="56"/>
      <c r="S917" s="57"/>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7"/>
      <c r="P918" s="56"/>
      <c r="Q918" s="57"/>
      <c r="R918" s="56"/>
      <c r="S918" s="57"/>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7"/>
      <c r="P919" s="56"/>
      <c r="Q919" s="57"/>
      <c r="R919" s="56"/>
      <c r="S919" s="57"/>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7"/>
      <c r="P920" s="56"/>
      <c r="Q920" s="57"/>
      <c r="R920" s="56"/>
      <c r="S920" s="57"/>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7"/>
      <c r="P921" s="56"/>
      <c r="Q921" s="57"/>
      <c r="R921" s="56"/>
      <c r="S921" s="57"/>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7"/>
      <c r="P922" s="56"/>
      <c r="Q922" s="57"/>
      <c r="R922" s="56"/>
      <c r="S922" s="57"/>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7"/>
      <c r="P923" s="56"/>
      <c r="Q923" s="57"/>
      <c r="R923" s="56"/>
      <c r="S923" s="57"/>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7"/>
      <c r="P924" s="56"/>
      <c r="Q924" s="57"/>
      <c r="R924" s="56"/>
      <c r="S924" s="57"/>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7"/>
      <c r="P925" s="56"/>
      <c r="Q925" s="57"/>
      <c r="R925" s="56"/>
      <c r="S925" s="57"/>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7"/>
      <c r="P926" s="56"/>
      <c r="Q926" s="57"/>
      <c r="R926" s="56"/>
      <c r="S926" s="57"/>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7"/>
      <c r="P927" s="56"/>
      <c r="Q927" s="57"/>
      <c r="R927" s="56"/>
      <c r="S927" s="57"/>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7"/>
      <c r="P928" s="56"/>
      <c r="Q928" s="57"/>
      <c r="R928" s="56"/>
      <c r="S928" s="57"/>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7"/>
      <c r="P929" s="56"/>
      <c r="Q929" s="57"/>
      <c r="R929" s="56"/>
      <c r="S929" s="57"/>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7"/>
      <c r="P930" s="56"/>
      <c r="Q930" s="57"/>
      <c r="R930" s="56"/>
      <c r="S930" s="57"/>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7"/>
      <c r="P931" s="56"/>
      <c r="Q931" s="57"/>
      <c r="R931" s="56"/>
      <c r="S931" s="57"/>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7"/>
      <c r="P932" s="56"/>
      <c r="Q932" s="57"/>
      <c r="R932" s="56"/>
      <c r="S932" s="57"/>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7"/>
      <c r="P933" s="56"/>
      <c r="Q933" s="57"/>
      <c r="R933" s="56"/>
      <c r="S933" s="57"/>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7"/>
      <c r="P934" s="56"/>
      <c r="Q934" s="57"/>
      <c r="R934" s="56"/>
      <c r="S934" s="57"/>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7"/>
      <c r="P935" s="56"/>
      <c r="Q935" s="57"/>
      <c r="R935" s="56"/>
      <c r="S935" s="57"/>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7"/>
      <c r="P936" s="56"/>
      <c r="Q936" s="57"/>
      <c r="R936" s="56"/>
      <c r="S936" s="57"/>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7"/>
      <c r="P937" s="56"/>
      <c r="Q937" s="57"/>
      <c r="R937" s="56"/>
      <c r="S937" s="57"/>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7"/>
      <c r="P938" s="56"/>
      <c r="Q938" s="57"/>
      <c r="R938" s="56"/>
      <c r="S938" s="57"/>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7"/>
      <c r="P939" s="56"/>
      <c r="Q939" s="57"/>
      <c r="R939" s="56"/>
      <c r="S939" s="57"/>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7"/>
      <c r="P940" s="56"/>
      <c r="Q940" s="57"/>
      <c r="R940" s="56"/>
      <c r="S940" s="57"/>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7"/>
      <c r="P941" s="56"/>
      <c r="Q941" s="57"/>
      <c r="R941" s="56"/>
      <c r="S941" s="57"/>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7"/>
      <c r="P942" s="56"/>
      <c r="Q942" s="57"/>
      <c r="R942" s="56"/>
      <c r="S942" s="57"/>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7"/>
      <c r="P943" s="56"/>
      <c r="Q943" s="57"/>
      <c r="R943" s="56"/>
      <c r="S943" s="57"/>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7"/>
      <c r="P944" s="56"/>
      <c r="Q944" s="57"/>
      <c r="R944" s="56"/>
      <c r="S944" s="57"/>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7"/>
      <c r="P945" s="56"/>
      <c r="Q945" s="57"/>
      <c r="R945" s="56"/>
      <c r="S945" s="57"/>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7"/>
      <c r="P946" s="56"/>
      <c r="Q946" s="57"/>
      <c r="R946" s="56"/>
      <c r="S946" s="57"/>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7"/>
      <c r="P947" s="56"/>
      <c r="Q947" s="57"/>
      <c r="R947" s="56"/>
      <c r="S947" s="57"/>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7"/>
      <c r="P948" s="56"/>
      <c r="Q948" s="57"/>
      <c r="R948" s="56"/>
      <c r="S948" s="57"/>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7"/>
      <c r="P949" s="56"/>
      <c r="Q949" s="57"/>
      <c r="R949" s="56"/>
      <c r="S949" s="57"/>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7"/>
      <c r="P950" s="56"/>
      <c r="Q950" s="57"/>
      <c r="R950" s="56"/>
      <c r="S950" s="57"/>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7"/>
      <c r="P951" s="56"/>
      <c r="Q951" s="57"/>
      <c r="R951" s="56"/>
      <c r="S951" s="57"/>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7"/>
      <c r="P952" s="56"/>
      <c r="Q952" s="57"/>
      <c r="R952" s="56"/>
      <c r="S952" s="57"/>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7"/>
      <c r="P953" s="56"/>
      <c r="Q953" s="57"/>
      <c r="R953" s="56"/>
      <c r="S953" s="57"/>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7"/>
      <c r="P954" s="56"/>
      <c r="Q954" s="57"/>
      <c r="R954" s="56"/>
      <c r="S954" s="57"/>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7"/>
      <c r="P955" s="56"/>
      <c r="Q955" s="57"/>
      <c r="R955" s="56"/>
      <c r="S955" s="57"/>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7"/>
      <c r="P956" s="56"/>
      <c r="Q956" s="57"/>
      <c r="R956" s="56"/>
      <c r="S956" s="57"/>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7"/>
      <c r="P957" s="56"/>
      <c r="Q957" s="57"/>
      <c r="R957" s="56"/>
      <c r="S957" s="57"/>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7"/>
      <c r="P958" s="56"/>
      <c r="Q958" s="57"/>
      <c r="R958" s="56"/>
      <c r="S958" s="57"/>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7"/>
      <c r="P959" s="56"/>
      <c r="Q959" s="57"/>
      <c r="R959" s="56"/>
      <c r="S959" s="57"/>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7"/>
      <c r="P960" s="56"/>
      <c r="Q960" s="57"/>
      <c r="R960" s="56"/>
      <c r="S960" s="57"/>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7"/>
      <c r="P961" s="56"/>
      <c r="Q961" s="57"/>
      <c r="R961" s="56"/>
      <c r="S961" s="57"/>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7"/>
      <c r="P962" s="56"/>
      <c r="Q962" s="57"/>
      <c r="R962" s="56"/>
      <c r="S962" s="57"/>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7"/>
      <c r="P963" s="56"/>
      <c r="Q963" s="57"/>
      <c r="R963" s="56"/>
      <c r="S963" s="57"/>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7"/>
      <c r="P964" s="56"/>
      <c r="Q964" s="57"/>
      <c r="R964" s="56"/>
      <c r="S964" s="57"/>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7"/>
      <c r="P965" s="56"/>
      <c r="Q965" s="57"/>
      <c r="R965" s="56"/>
      <c r="S965" s="57"/>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7"/>
      <c r="P966" s="56"/>
      <c r="Q966" s="57"/>
      <c r="R966" s="56"/>
      <c r="S966" s="57"/>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7"/>
      <c r="P967" s="56"/>
      <c r="Q967" s="57"/>
      <c r="R967" s="56"/>
      <c r="S967" s="57"/>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7"/>
      <c r="P968" s="56"/>
      <c r="Q968" s="57"/>
      <c r="R968" s="56"/>
      <c r="S968" s="57"/>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7"/>
      <c r="P969" s="56"/>
      <c r="Q969" s="57"/>
      <c r="R969" s="56"/>
      <c r="S969" s="57"/>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7"/>
      <c r="P970" s="56"/>
      <c r="Q970" s="57"/>
      <c r="R970" s="56"/>
      <c r="S970" s="57"/>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7"/>
      <c r="P971" s="56"/>
      <c r="Q971" s="57"/>
      <c r="R971" s="56"/>
      <c r="S971" s="57"/>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7"/>
      <c r="P972" s="56"/>
      <c r="Q972" s="57"/>
      <c r="R972" s="56"/>
      <c r="S972" s="57"/>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7"/>
      <c r="P973" s="56"/>
      <c r="Q973" s="57"/>
      <c r="R973" s="56"/>
      <c r="S973" s="57"/>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7"/>
      <c r="P974" s="56"/>
      <c r="Q974" s="57"/>
      <c r="R974" s="56"/>
      <c r="S974" s="57"/>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7"/>
      <c r="P975" s="56"/>
      <c r="Q975" s="57"/>
      <c r="R975" s="56"/>
      <c r="S975" s="57"/>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7"/>
      <c r="P976" s="56"/>
      <c r="Q976" s="57"/>
      <c r="R976" s="56"/>
      <c r="S976" s="57"/>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7"/>
      <c r="P977" s="56"/>
      <c r="Q977" s="57"/>
      <c r="R977" s="56"/>
      <c r="S977" s="57"/>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7"/>
      <c r="P978" s="56"/>
      <c r="Q978" s="57"/>
      <c r="R978" s="56"/>
      <c r="S978" s="57"/>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7"/>
      <c r="P979" s="56"/>
      <c r="Q979" s="57"/>
      <c r="R979" s="56"/>
      <c r="S979" s="57"/>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7"/>
      <c r="P980" s="56"/>
      <c r="Q980" s="57"/>
      <c r="R980" s="56"/>
      <c r="S980" s="57"/>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7"/>
      <c r="P981" s="56"/>
      <c r="Q981" s="57"/>
      <c r="R981" s="56"/>
      <c r="S981" s="57"/>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7"/>
      <c r="P982" s="56"/>
      <c r="Q982" s="57"/>
      <c r="R982" s="56"/>
      <c r="S982" s="57"/>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7"/>
      <c r="P983" s="56"/>
      <c r="Q983" s="57"/>
      <c r="R983" s="56"/>
      <c r="S983" s="57"/>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7"/>
      <c r="P984" s="56"/>
      <c r="Q984" s="57"/>
      <c r="R984" s="56"/>
      <c r="S984" s="57"/>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7"/>
      <c r="P985" s="56"/>
      <c r="Q985" s="57"/>
      <c r="R985" s="56"/>
      <c r="S985" s="57"/>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7"/>
      <c r="P986" s="56"/>
      <c r="Q986" s="57"/>
      <c r="R986" s="56"/>
      <c r="S986" s="57"/>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7"/>
      <c r="P987" s="56"/>
      <c r="Q987" s="57"/>
      <c r="R987" s="56"/>
      <c r="S987" s="57"/>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7"/>
      <c r="P988" s="56"/>
      <c r="Q988" s="57"/>
      <c r="R988" s="56"/>
      <c r="S988" s="57"/>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7"/>
      <c r="P989" s="56"/>
      <c r="Q989" s="57"/>
      <c r="R989" s="56"/>
      <c r="S989" s="57"/>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7"/>
      <c r="P990" s="56"/>
      <c r="Q990" s="57"/>
      <c r="R990" s="56"/>
      <c r="S990" s="57"/>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7"/>
      <c r="P991" s="56"/>
      <c r="Q991" s="57"/>
      <c r="R991" s="56"/>
      <c r="S991" s="57"/>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7"/>
      <c r="P992" s="56"/>
      <c r="Q992" s="57"/>
      <c r="R992" s="56"/>
      <c r="S992" s="57"/>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7"/>
      <c r="P993" s="56"/>
      <c r="Q993" s="57"/>
      <c r="R993" s="56"/>
      <c r="S993" s="57"/>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7"/>
      <c r="P994" s="56"/>
      <c r="Q994" s="57"/>
      <c r="R994" s="56"/>
      <c r="S994" s="57"/>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7"/>
      <c r="P995" s="56"/>
      <c r="Q995" s="57"/>
      <c r="R995" s="56"/>
      <c r="S995" s="57"/>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7"/>
      <c r="P996" s="56"/>
      <c r="Q996" s="57"/>
      <c r="R996" s="56"/>
      <c r="S996" s="57"/>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7"/>
      <c r="P997" s="56"/>
      <c r="Q997" s="57"/>
      <c r="R997" s="56"/>
      <c r="S997" s="57"/>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7"/>
      <c r="P998" s="56"/>
      <c r="Q998" s="57"/>
      <c r="R998" s="56"/>
      <c r="S998" s="57"/>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7"/>
      <c r="P999" s="56"/>
      <c r="Q999" s="57"/>
      <c r="R999" s="56"/>
      <c r="S999" s="57"/>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7"/>
      <c r="P1000" s="56"/>
      <c r="Q1000" s="57"/>
      <c r="R1000" s="56"/>
      <c r="S1000" s="57"/>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7"/>
      <c r="P1001" s="56"/>
      <c r="Q1001" s="57"/>
      <c r="R1001" s="56"/>
      <c r="S1001" s="57"/>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7"/>
      <c r="P1002" s="56"/>
      <c r="Q1002" s="57"/>
      <c r="R1002" s="56"/>
      <c r="S1002" s="57"/>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7"/>
      <c r="P1003" s="56"/>
      <c r="Q1003" s="57"/>
      <c r="R1003" s="56"/>
      <c r="S1003" s="57"/>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7"/>
      <c r="P1004" s="56"/>
      <c r="Q1004" s="57"/>
      <c r="R1004" s="56"/>
      <c r="S1004" s="57"/>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7"/>
      <c r="P1005" s="56"/>
      <c r="Q1005" s="57"/>
      <c r="R1005" s="56"/>
      <c r="S1005" s="57"/>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7"/>
      <c r="P1006" s="56"/>
      <c r="Q1006" s="57"/>
      <c r="R1006" s="56"/>
      <c r="S1006" s="57"/>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7"/>
      <c r="P1007" s="56"/>
      <c r="Q1007" s="57"/>
      <c r="R1007" s="56"/>
      <c r="S1007" s="57"/>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7"/>
      <c r="P1008" s="56"/>
      <c r="Q1008" s="57"/>
      <c r="R1008" s="56"/>
      <c r="S1008" s="57"/>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7"/>
      <c r="P1009" s="56"/>
      <c r="Q1009" s="57"/>
      <c r="R1009" s="56"/>
      <c r="S1009" s="57"/>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7"/>
      <c r="P1010" s="56"/>
      <c r="Q1010" s="57"/>
      <c r="R1010" s="56"/>
      <c r="S1010" s="57"/>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7"/>
      <c r="P1011" s="56"/>
      <c r="Q1011" s="57"/>
      <c r="R1011" s="56"/>
      <c r="S1011" s="57"/>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7"/>
      <c r="P1012" s="56"/>
      <c r="Q1012" s="57"/>
      <c r="R1012" s="56"/>
      <c r="S1012" s="57"/>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7"/>
      <c r="P1013" s="56"/>
      <c r="Q1013" s="57"/>
      <c r="R1013" s="56"/>
      <c r="S1013" s="57"/>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7"/>
      <c r="P1014" s="56"/>
      <c r="Q1014" s="57"/>
      <c r="R1014" s="56"/>
      <c r="S1014" s="57"/>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7"/>
      <c r="P1015" s="56"/>
      <c r="Q1015" s="57"/>
      <c r="R1015" s="56"/>
      <c r="S1015" s="57"/>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7"/>
      <c r="P1016" s="56"/>
      <c r="Q1016" s="57"/>
      <c r="R1016" s="56"/>
      <c r="S1016" s="57"/>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sheetData>
  <sheetProtection formatColumns="0" formatRows="0" insertRows="0"/>
  <mergeCells count="274">
    <mergeCell ref="N82:X82"/>
    <mergeCell ref="N83:R83"/>
    <mergeCell ref="S83:V83"/>
    <mergeCell ref="N84:R85"/>
    <mergeCell ref="S84:V85"/>
    <mergeCell ref="W84:W85"/>
    <mergeCell ref="X84:X85"/>
    <mergeCell ref="X58:X59"/>
    <mergeCell ref="O36:P36"/>
    <mergeCell ref="Q36:R36"/>
    <mergeCell ref="S36:T36"/>
    <mergeCell ref="G56:M56"/>
    <mergeCell ref="C56:F56"/>
    <mergeCell ref="G57:M57"/>
    <mergeCell ref="N58:R59"/>
    <mergeCell ref="S58:V59"/>
    <mergeCell ref="W58:W59"/>
    <mergeCell ref="N32:X32"/>
    <mergeCell ref="N33:R33"/>
    <mergeCell ref="S33:V33"/>
    <mergeCell ref="N34:R35"/>
    <mergeCell ref="S34:V35"/>
    <mergeCell ref="W34:W35"/>
    <mergeCell ref="X34:X35"/>
    <mergeCell ref="N56:X56"/>
    <mergeCell ref="N57:R57"/>
    <mergeCell ref="S57:V57"/>
    <mergeCell ref="C32:F32"/>
    <mergeCell ref="G32:M32"/>
    <mergeCell ref="C33:F33"/>
    <mergeCell ref="G33:M33"/>
    <mergeCell ref="C34:F34"/>
    <mergeCell ref="G34:M34"/>
    <mergeCell ref="C35:F35"/>
    <mergeCell ref="G35:M35"/>
    <mergeCell ref="BY86:BZ86"/>
    <mergeCell ref="AO86:AP86"/>
    <mergeCell ref="AV86:AW86"/>
    <mergeCell ref="AX86:AY86"/>
    <mergeCell ref="AZ86:BA86"/>
    <mergeCell ref="BI86:BI87"/>
    <mergeCell ref="BM86:BO86"/>
    <mergeCell ref="BP86:BR86"/>
    <mergeCell ref="BS86:BU86"/>
    <mergeCell ref="BV86:BX86"/>
    <mergeCell ref="L86:M86"/>
    <mergeCell ref="O86:P86"/>
    <mergeCell ref="Q86:R86"/>
    <mergeCell ref="S86:T86"/>
    <mergeCell ref="Z86:AA86"/>
    <mergeCell ref="AB86:AC86"/>
    <mergeCell ref="AD86:AE86"/>
    <mergeCell ref="AK86:AL86"/>
    <mergeCell ref="AM86:AN86"/>
    <mergeCell ref="C86:C87"/>
    <mergeCell ref="D86:D87"/>
    <mergeCell ref="E86:E87"/>
    <mergeCell ref="F86:F87"/>
    <mergeCell ref="G86:G87"/>
    <mergeCell ref="H86:H87"/>
    <mergeCell ref="I86:I87"/>
    <mergeCell ref="J86:J87"/>
    <mergeCell ref="K86:K87"/>
    <mergeCell ref="BY72:BZ72"/>
    <mergeCell ref="C82:F82"/>
    <mergeCell ref="G82:M82"/>
    <mergeCell ref="C83:F83"/>
    <mergeCell ref="G83:M83"/>
    <mergeCell ref="C84:F84"/>
    <mergeCell ref="G84:M84"/>
    <mergeCell ref="BM84:BZ84"/>
    <mergeCell ref="C85:F85"/>
    <mergeCell ref="G85:M85"/>
    <mergeCell ref="L72:M72"/>
    <mergeCell ref="O72:P72"/>
    <mergeCell ref="Q72:R72"/>
    <mergeCell ref="S72:T72"/>
    <mergeCell ref="Z72:AA72"/>
    <mergeCell ref="AB72:AC72"/>
    <mergeCell ref="AD72:AE72"/>
    <mergeCell ref="AK72:AL72"/>
    <mergeCell ref="AM72:AN72"/>
    <mergeCell ref="AO72:AP72"/>
    <mergeCell ref="AV72:AW72"/>
    <mergeCell ref="AX72:AY72"/>
    <mergeCell ref="AZ72:BA72"/>
    <mergeCell ref="BI72:BI73"/>
    <mergeCell ref="BM70:BZ70"/>
    <mergeCell ref="C71:F71"/>
    <mergeCell ref="G71:M71"/>
    <mergeCell ref="N68:X68"/>
    <mergeCell ref="N69:R69"/>
    <mergeCell ref="S69:V69"/>
    <mergeCell ref="N70:R71"/>
    <mergeCell ref="S70:V71"/>
    <mergeCell ref="W70:W71"/>
    <mergeCell ref="X70:X71"/>
    <mergeCell ref="C68:F68"/>
    <mergeCell ref="G68:M68"/>
    <mergeCell ref="C69:F69"/>
    <mergeCell ref="G69:M69"/>
    <mergeCell ref="C70:F70"/>
    <mergeCell ref="G70:M70"/>
    <mergeCell ref="BM72:BO72"/>
    <mergeCell ref="BP72:BR72"/>
    <mergeCell ref="BS72:BU72"/>
    <mergeCell ref="BV72:BX72"/>
    <mergeCell ref="C72:C73"/>
    <mergeCell ref="D72:D73"/>
    <mergeCell ref="E72:E73"/>
    <mergeCell ref="F72:F73"/>
    <mergeCell ref="G72:G73"/>
    <mergeCell ref="H72:H73"/>
    <mergeCell ref="I72:I73"/>
    <mergeCell ref="J72:J73"/>
    <mergeCell ref="K72:K73"/>
    <mergeCell ref="BY60:BZ60"/>
    <mergeCell ref="AO60:AP60"/>
    <mergeCell ref="AV60:AW60"/>
    <mergeCell ref="AX60:AY60"/>
    <mergeCell ref="AZ60:BA60"/>
    <mergeCell ref="BI60:BI61"/>
    <mergeCell ref="BM60:BO60"/>
    <mergeCell ref="BP60:BR60"/>
    <mergeCell ref="BS60:BU60"/>
    <mergeCell ref="BV60:BX60"/>
    <mergeCell ref="AK60:AL60"/>
    <mergeCell ref="AM60:AN60"/>
    <mergeCell ref="C60:C61"/>
    <mergeCell ref="D60:D61"/>
    <mergeCell ref="E60:E61"/>
    <mergeCell ref="F60:F61"/>
    <mergeCell ref="G60:G61"/>
    <mergeCell ref="H60:H61"/>
    <mergeCell ref="I60:I61"/>
    <mergeCell ref="J60:J61"/>
    <mergeCell ref="K60:K61"/>
    <mergeCell ref="L60:M60"/>
    <mergeCell ref="O60:P60"/>
    <mergeCell ref="Q60:R60"/>
    <mergeCell ref="S60:T60"/>
    <mergeCell ref="Z60:AA60"/>
    <mergeCell ref="AB60:AC60"/>
    <mergeCell ref="AD60:AE60"/>
    <mergeCell ref="E1:BI1"/>
    <mergeCell ref="C58:F58"/>
    <mergeCell ref="G58:M58"/>
    <mergeCell ref="BM58:BZ58"/>
    <mergeCell ref="C59:F59"/>
    <mergeCell ref="G59:M59"/>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Z13:BA13"/>
    <mergeCell ref="C5:F5"/>
    <mergeCell ref="B8:F8"/>
    <mergeCell ref="F13:F14"/>
    <mergeCell ref="C10:F10"/>
    <mergeCell ref="C11:F11"/>
    <mergeCell ref="C7:F7"/>
    <mergeCell ref="J13:J14"/>
    <mergeCell ref="E13:E14"/>
    <mergeCell ref="G7:M7"/>
    <mergeCell ref="C6:F6"/>
    <mergeCell ref="C13:C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AV13:AW13"/>
    <mergeCell ref="AX13:AY13"/>
    <mergeCell ref="AV27:AW27"/>
    <mergeCell ref="AX27:AY27"/>
    <mergeCell ref="AZ27:BA27"/>
    <mergeCell ref="BI27:BI28"/>
    <mergeCell ref="Z27:AA27"/>
    <mergeCell ref="C23:F23"/>
    <mergeCell ref="G23:M23"/>
    <mergeCell ref="C24:F24"/>
    <mergeCell ref="G24:M24"/>
    <mergeCell ref="C25:F25"/>
    <mergeCell ref="G25:M25"/>
    <mergeCell ref="N23:X23"/>
    <mergeCell ref="N24:R24"/>
    <mergeCell ref="S24:V24"/>
    <mergeCell ref="N25:R26"/>
    <mergeCell ref="S25:V26"/>
    <mergeCell ref="W25:W26"/>
    <mergeCell ref="X25:X26"/>
    <mergeCell ref="AM27:AN27"/>
    <mergeCell ref="AO27:AP27"/>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BM27:BO27"/>
    <mergeCell ref="BP27:BR27"/>
    <mergeCell ref="BS27:BU27"/>
    <mergeCell ref="AB27:AC27"/>
    <mergeCell ref="AD27:AE27"/>
    <mergeCell ref="AK27:AL27"/>
    <mergeCell ref="Z36:AA36"/>
    <mergeCell ref="AB36:AC36"/>
    <mergeCell ref="AD36:AE36"/>
    <mergeCell ref="AK36:AL36"/>
    <mergeCell ref="AM36:AN36"/>
    <mergeCell ref="BM34:BZ34"/>
    <mergeCell ref="BM36:BO36"/>
    <mergeCell ref="BP36:BR36"/>
    <mergeCell ref="BS36:BU36"/>
    <mergeCell ref="BV36:BX36"/>
    <mergeCell ref="BY36:BZ36"/>
    <mergeCell ref="AO36:AP36"/>
    <mergeCell ref="AV36:AW36"/>
    <mergeCell ref="AX36:AY36"/>
    <mergeCell ref="AZ36:BA36"/>
    <mergeCell ref="BI36:BI37"/>
    <mergeCell ref="L36:M36"/>
    <mergeCell ref="C36:C37"/>
    <mergeCell ref="D36:D37"/>
    <mergeCell ref="E36:E37"/>
    <mergeCell ref="F36:F37"/>
    <mergeCell ref="G36:G37"/>
    <mergeCell ref="H36:H37"/>
    <mergeCell ref="I36:I37"/>
    <mergeCell ref="J36:J37"/>
    <mergeCell ref="K36:K37"/>
  </mergeCells>
  <conditionalFormatting sqref="BH15:BH17 BH19:BH21 BH30 BH54 BH66">
    <cfRule type="cellIs" dxfId="372" priority="1933" stopIfTrue="1" operator="greaterThan">
      <formula>0.9</formula>
    </cfRule>
  </conditionalFormatting>
  <conditionalFormatting sqref="AG16:AG17 BH15:BH17 AR16:AR17 BC16:BC17 AR19:AR21 V16:V21 BZ19:BZ21 BQ19:BQ21 BT19:BT21 BN19:BN21 BW19:BW21 AG19:AG20 BC19:BC21 BH19:BH21 V30 BC30 AR30 BH30 BZ30 BQ30 BT30 BN30 BW30 BC54 AR54 BH54 BZ42:BZ54 BQ42:BQ54 BT42:BT54 BN42:BN54 BW42:BW54 V54 V66 BC66 AR66 BZ65:BZ66 BQ65:BQ66 BT65:BT66 BN65:BN66 BW65:BW66 BH66">
    <cfRule type="cellIs" dxfId="371" priority="1934" stopIfTrue="1" operator="between">
      <formula>0.7</formula>
      <formula>0.89</formula>
    </cfRule>
  </conditionalFormatting>
  <conditionalFormatting sqref="AG16:AG17 BH15:BH17 AR16:AR17 BC16:BC17 AR19:AR21 V16:V21 BZ19:BZ21 BQ19:BQ21 BT19:BT21 BN19:BN21 BW19:BW21 AG19:AG20 BC19:BC21 BH19:BH21 V30 BC30 AR30 BH30 BZ30 BQ30 BT30 BN30 BW30 BC54 AR54 BH54 BZ42:BZ54 BQ42:BQ54 BT42:BT54 BN42:BN54 BW42:BW54 V54 V66 BC66 AR66 BZ65:BZ66 BQ65:BQ66 BT65:BT66 BN65:BN66 BW65:BW66 BH66">
    <cfRule type="cellIs" dxfId="370" priority="1935" stopIfTrue="1" operator="between">
      <formula>0</formula>
      <formula>0.69</formula>
    </cfRule>
  </conditionalFormatting>
  <conditionalFormatting sqref="BQ15">
    <cfRule type="cellIs" dxfId="369" priority="1444" stopIfTrue="1" operator="between">
      <formula>0.7</formula>
      <formula>0.89</formula>
    </cfRule>
  </conditionalFormatting>
  <conditionalFormatting sqref="BQ15">
    <cfRule type="cellIs" dxfId="368" priority="1445" stopIfTrue="1" operator="between">
      <formula>0</formula>
      <formula>0.69</formula>
    </cfRule>
  </conditionalFormatting>
  <conditionalFormatting sqref="BZ15:BZ16 BZ18">
    <cfRule type="cellIs" dxfId="367" priority="1447" stopIfTrue="1" operator="between">
      <formula>0.7</formula>
      <formula>0.89</formula>
    </cfRule>
  </conditionalFormatting>
  <conditionalFormatting sqref="BZ15:BZ16 BZ18">
    <cfRule type="cellIs" dxfId="366" priority="1448" stopIfTrue="1" operator="between">
      <formula>0</formula>
      <formula>0.69</formula>
    </cfRule>
  </conditionalFormatting>
  <conditionalFormatting sqref="AG16:AG17 AR16:AR17 BC16:BC17 AR19:AR21 V16:V21 BQ19:BQ21 BT19:BT21 BN19:BN21 BW19:BW21 BZ19:BZ21 AG19:AG20 BC19:BC21 V30 BC30 AR30 BQ30 BT30 BN30 BW30 BZ30 BC54 AR54 BQ42:BQ54 BT42:BT54 BN42:BN54 BW42:BW54 BZ42:BZ54 V54 V66 BC66 AR66 BQ65:BQ66 BT65:BT66 BN65:BN66 BW65:BW66 BZ65:BZ66">
    <cfRule type="cellIs" dxfId="365" priority="1842" stopIfTrue="1" operator="greaterThanOrEqual">
      <formula>0.9</formula>
    </cfRule>
  </conditionalFormatting>
  <conditionalFormatting sqref="V15">
    <cfRule type="cellIs" dxfId="364" priority="2091" stopIfTrue="1" operator="greaterThanOrEqual">
      <formula>0.9</formula>
    </cfRule>
  </conditionalFormatting>
  <conditionalFormatting sqref="V15">
    <cfRule type="cellIs" dxfId="363" priority="2092" stopIfTrue="1" operator="between">
      <formula>0.7</formula>
      <formula>0.89</formula>
    </cfRule>
  </conditionalFormatting>
  <conditionalFormatting sqref="V15">
    <cfRule type="cellIs" dxfId="362" priority="2093" stopIfTrue="1" operator="between">
      <formula>0</formula>
      <formula>0.69</formula>
    </cfRule>
  </conditionalFormatting>
  <conditionalFormatting sqref="AG15 AG21">
    <cfRule type="cellIs" dxfId="361" priority="2094" stopIfTrue="1" operator="greaterThanOrEqual">
      <formula>0.9</formula>
    </cfRule>
  </conditionalFormatting>
  <conditionalFormatting sqref="AG15 AG21">
    <cfRule type="cellIs" dxfId="360" priority="2095" stopIfTrue="1" operator="between">
      <formula>0.7</formula>
      <formula>0.89</formula>
    </cfRule>
  </conditionalFormatting>
  <conditionalFormatting sqref="AG15 AG21">
    <cfRule type="cellIs" dxfId="359" priority="2096" stopIfTrue="1" operator="between">
      <formula>0</formula>
      <formula>0.69</formula>
    </cfRule>
  </conditionalFormatting>
  <conditionalFormatting sqref="AR15">
    <cfRule type="cellIs" dxfId="358" priority="2097" stopIfTrue="1" operator="greaterThanOrEqual">
      <formula>0.9</formula>
    </cfRule>
  </conditionalFormatting>
  <conditionalFormatting sqref="AR15">
    <cfRule type="cellIs" dxfId="357" priority="2098" stopIfTrue="1" operator="between">
      <formula>0.7</formula>
      <formula>0.89</formula>
    </cfRule>
  </conditionalFormatting>
  <conditionalFormatting sqref="AR15">
    <cfRule type="cellIs" dxfId="356" priority="2099" stopIfTrue="1" operator="between">
      <formula>0</formula>
      <formula>0.69</formula>
    </cfRule>
  </conditionalFormatting>
  <conditionalFormatting sqref="BC15">
    <cfRule type="cellIs" dxfId="355" priority="2100" stopIfTrue="1" operator="greaterThanOrEqual">
      <formula>0.9</formula>
    </cfRule>
  </conditionalFormatting>
  <conditionalFormatting sqref="BC15">
    <cfRule type="cellIs" dxfId="354" priority="2101" stopIfTrue="1" operator="between">
      <formula>0.7</formula>
      <formula>0.89</formula>
    </cfRule>
  </conditionalFormatting>
  <conditionalFormatting sqref="BC15">
    <cfRule type="cellIs" dxfId="353" priority="2102" stopIfTrue="1" operator="between">
      <formula>0</formula>
      <formula>0.69</formula>
    </cfRule>
  </conditionalFormatting>
  <conditionalFormatting sqref="BH18">
    <cfRule type="cellIs" dxfId="352" priority="1684" stopIfTrue="1" operator="greaterThan">
      <formula>0.9</formula>
    </cfRule>
  </conditionalFormatting>
  <conditionalFormatting sqref="AG18 BH18 AR18 BC18">
    <cfRule type="cellIs" dxfId="351" priority="1685" stopIfTrue="1" operator="between">
      <formula>0.7</formula>
      <formula>0.89</formula>
    </cfRule>
  </conditionalFormatting>
  <conditionalFormatting sqref="AG18 BH18 AR18 BC18">
    <cfRule type="cellIs" dxfId="350" priority="1686" stopIfTrue="1" operator="between">
      <formula>0</formula>
      <formula>0.69</formula>
    </cfRule>
  </conditionalFormatting>
  <conditionalFormatting sqref="AG18 AR18 BC18">
    <cfRule type="cellIs" dxfId="349" priority="1683" stopIfTrue="1" operator="greaterThanOrEqual">
      <formula>0.9</formula>
    </cfRule>
  </conditionalFormatting>
  <conditionalFormatting sqref="BQ16 BQ18">
    <cfRule type="cellIs" dxfId="348" priority="1473" stopIfTrue="1" operator="greaterThanOrEqual">
      <formula>0.9</formula>
    </cfRule>
  </conditionalFormatting>
  <conditionalFormatting sqref="BQ16 BQ18">
    <cfRule type="cellIs" dxfId="347" priority="1474" stopIfTrue="1" operator="between">
      <formula>0.7</formula>
      <formula>0.89</formula>
    </cfRule>
  </conditionalFormatting>
  <conditionalFormatting sqref="BQ16 BQ18">
    <cfRule type="cellIs" dxfId="346" priority="1475" stopIfTrue="1" operator="between">
      <formula>0</formula>
      <formula>0.69</formula>
    </cfRule>
  </conditionalFormatting>
  <conditionalFormatting sqref="BQ17">
    <cfRule type="cellIs" dxfId="345" priority="1490" stopIfTrue="1" operator="between">
      <formula>0</formula>
      <formula>0.69</formula>
    </cfRule>
  </conditionalFormatting>
  <conditionalFormatting sqref="BQ17">
    <cfRule type="cellIs" dxfId="344" priority="1476" stopIfTrue="1" operator="greaterThanOrEqual">
      <formula>0.9</formula>
    </cfRule>
  </conditionalFormatting>
  <conditionalFormatting sqref="BQ17">
    <cfRule type="cellIs" dxfId="343" priority="1477" stopIfTrue="1" operator="between">
      <formula>0.7</formula>
      <formula>0.89</formula>
    </cfRule>
  </conditionalFormatting>
  <conditionalFormatting sqref="BT15:BT16 BT18">
    <cfRule type="cellIs" dxfId="342" priority="1464" stopIfTrue="1" operator="greaterThanOrEqual">
      <formula>0.9</formula>
    </cfRule>
  </conditionalFormatting>
  <conditionalFormatting sqref="BT15:BT16 BT18">
    <cfRule type="cellIs" dxfId="341" priority="1465" stopIfTrue="1" operator="between">
      <formula>0.7</formula>
      <formula>0.89</formula>
    </cfRule>
  </conditionalFormatting>
  <conditionalFormatting sqref="BT15:BT16 BT18">
    <cfRule type="cellIs" dxfId="340" priority="1466" stopIfTrue="1" operator="between">
      <formula>0</formula>
      <formula>0.69</formula>
    </cfRule>
  </conditionalFormatting>
  <conditionalFormatting sqref="BT17">
    <cfRule type="cellIs" dxfId="339" priority="1467" stopIfTrue="1" operator="greaterThanOrEqual">
      <formula>0.9</formula>
    </cfRule>
  </conditionalFormatting>
  <conditionalFormatting sqref="BT17">
    <cfRule type="cellIs" dxfId="338" priority="1468" stopIfTrue="1" operator="between">
      <formula>0.7</formula>
      <formula>0.89</formula>
    </cfRule>
  </conditionalFormatting>
  <conditionalFormatting sqref="BT17">
    <cfRule type="cellIs" dxfId="337" priority="1469" stopIfTrue="1" operator="between">
      <formula>0</formula>
      <formula>0.69</formula>
    </cfRule>
  </conditionalFormatting>
  <conditionalFormatting sqref="BW17">
    <cfRule type="cellIs" dxfId="336" priority="1458" stopIfTrue="1" operator="greaterThanOrEqual">
      <formula>0.9</formula>
    </cfRule>
  </conditionalFormatting>
  <conditionalFormatting sqref="BW17">
    <cfRule type="cellIs" dxfId="335" priority="1459" stopIfTrue="1" operator="between">
      <formula>0.7</formula>
      <formula>0.89</formula>
    </cfRule>
  </conditionalFormatting>
  <conditionalFormatting sqref="BW17">
    <cfRule type="cellIs" dxfId="334" priority="1460" stopIfTrue="1" operator="between">
      <formula>0</formula>
      <formula>0.69</formula>
    </cfRule>
  </conditionalFormatting>
  <conditionalFormatting sqref="BN15:BN16 BN18">
    <cfRule type="cellIs" dxfId="333" priority="1481" stopIfTrue="1" operator="greaterThanOrEqual">
      <formula>0.9</formula>
    </cfRule>
  </conditionalFormatting>
  <conditionalFormatting sqref="BN15:BN16 BN18">
    <cfRule type="cellIs" dxfId="332" priority="1482" stopIfTrue="1" operator="between">
      <formula>0.7</formula>
      <formula>0.89</formula>
    </cfRule>
  </conditionalFormatting>
  <conditionalFormatting sqref="BN15:BN16 BN18">
    <cfRule type="cellIs" dxfId="331" priority="1483" stopIfTrue="1" operator="between">
      <formula>0</formula>
      <formula>0.69</formula>
    </cfRule>
  </conditionalFormatting>
  <conditionalFormatting sqref="BN17">
    <cfRule type="cellIs" dxfId="330" priority="1484" stopIfTrue="1" operator="greaterThanOrEqual">
      <formula>0.9</formula>
    </cfRule>
  </conditionalFormatting>
  <conditionalFormatting sqref="BN17">
    <cfRule type="cellIs" dxfId="329" priority="1485" stopIfTrue="1" operator="between">
      <formula>0.7</formula>
      <formula>0.89</formula>
    </cfRule>
  </conditionalFormatting>
  <conditionalFormatting sqref="BN17">
    <cfRule type="cellIs" dxfId="328" priority="1486" stopIfTrue="1" operator="between">
      <formula>0</formula>
      <formula>0.69</formula>
    </cfRule>
  </conditionalFormatting>
  <conditionalFormatting sqref="BW15:BW16 BW18">
    <cfRule type="cellIs" dxfId="327" priority="1455" stopIfTrue="1" operator="greaterThanOrEqual">
      <formula>0.9</formula>
    </cfRule>
  </conditionalFormatting>
  <conditionalFormatting sqref="BW15:BW16 BW18">
    <cfRule type="cellIs" dxfId="326" priority="1456" stopIfTrue="1" operator="between">
      <formula>0.7</formula>
      <formula>0.89</formula>
    </cfRule>
  </conditionalFormatting>
  <conditionalFormatting sqref="BW15:BW16 BW18">
    <cfRule type="cellIs" dxfId="325" priority="1457" stopIfTrue="1" operator="between">
      <formula>0</formula>
      <formula>0.69</formula>
    </cfRule>
  </conditionalFormatting>
  <conditionalFormatting sqref="BZ15:BZ16 BZ18">
    <cfRule type="cellIs" dxfId="324" priority="1446" stopIfTrue="1" operator="greaterThanOrEqual">
      <formula>0.9</formula>
    </cfRule>
  </conditionalFormatting>
  <conditionalFormatting sqref="BZ17">
    <cfRule type="cellIs" dxfId="323" priority="1449" stopIfTrue="1" operator="greaterThanOrEqual">
      <formula>0.9</formula>
    </cfRule>
  </conditionalFormatting>
  <conditionalFormatting sqref="BZ17">
    <cfRule type="cellIs" dxfId="322" priority="1450" stopIfTrue="1" operator="between">
      <formula>0.7</formula>
      <formula>0.89</formula>
    </cfRule>
  </conditionalFormatting>
  <conditionalFormatting sqref="BZ17">
    <cfRule type="cellIs" dxfId="321" priority="1451" stopIfTrue="1" operator="between">
      <formula>0</formula>
      <formula>0.69</formula>
    </cfRule>
  </conditionalFormatting>
  <conditionalFormatting sqref="BQ15">
    <cfRule type="cellIs" dxfId="320" priority="1443" stopIfTrue="1" operator="greaterThanOrEqual">
      <formula>0.9</formula>
    </cfRule>
  </conditionalFormatting>
  <conditionalFormatting sqref="BH29">
    <cfRule type="cellIs" dxfId="319" priority="411" stopIfTrue="1" operator="greaterThan">
      <formula>0.9</formula>
    </cfRule>
  </conditionalFormatting>
  <conditionalFormatting sqref="BH29">
    <cfRule type="cellIs" dxfId="318" priority="412" stopIfTrue="1" operator="between">
      <formula>0.7</formula>
      <formula>0.89</formula>
    </cfRule>
  </conditionalFormatting>
  <conditionalFormatting sqref="BH29">
    <cfRule type="cellIs" dxfId="317" priority="413" stopIfTrue="1" operator="between">
      <formula>0</formula>
      <formula>0.69</formula>
    </cfRule>
  </conditionalFormatting>
  <conditionalFormatting sqref="BQ29">
    <cfRule type="cellIs" dxfId="316" priority="359" stopIfTrue="1" operator="between">
      <formula>0.7</formula>
      <formula>0.89</formula>
    </cfRule>
  </conditionalFormatting>
  <conditionalFormatting sqref="BQ29">
    <cfRule type="cellIs" dxfId="315" priority="360" stopIfTrue="1" operator="between">
      <formula>0</formula>
      <formula>0.69</formula>
    </cfRule>
  </conditionalFormatting>
  <conditionalFormatting sqref="BZ29">
    <cfRule type="cellIs" dxfId="314" priority="362" stopIfTrue="1" operator="between">
      <formula>0.7</formula>
      <formula>0.89</formula>
    </cfRule>
  </conditionalFormatting>
  <conditionalFormatting sqref="BZ29">
    <cfRule type="cellIs" dxfId="313" priority="363" stopIfTrue="1" operator="between">
      <formula>0</formula>
      <formula>0.69</formula>
    </cfRule>
  </conditionalFormatting>
  <conditionalFormatting sqref="V29">
    <cfRule type="cellIs" dxfId="312" priority="414" stopIfTrue="1" operator="greaterThanOrEqual">
      <formula>0.9</formula>
    </cfRule>
  </conditionalFormatting>
  <conditionalFormatting sqref="V29">
    <cfRule type="cellIs" dxfId="311" priority="415" stopIfTrue="1" operator="between">
      <formula>0.7</formula>
      <formula>0.89</formula>
    </cfRule>
  </conditionalFormatting>
  <conditionalFormatting sqref="V29">
    <cfRule type="cellIs" dxfId="310" priority="416" stopIfTrue="1" operator="between">
      <formula>0</formula>
      <formula>0.69</formula>
    </cfRule>
  </conditionalFormatting>
  <conditionalFormatting sqref="AG29:AG30">
    <cfRule type="cellIs" dxfId="309" priority="417" stopIfTrue="1" operator="greaterThanOrEqual">
      <formula>0.9</formula>
    </cfRule>
  </conditionalFormatting>
  <conditionalFormatting sqref="AG29:AG30">
    <cfRule type="cellIs" dxfId="308" priority="418" stopIfTrue="1" operator="between">
      <formula>0.7</formula>
      <formula>0.89</formula>
    </cfRule>
  </conditionalFormatting>
  <conditionalFormatting sqref="AG29:AG30">
    <cfRule type="cellIs" dxfId="307" priority="419" stopIfTrue="1" operator="between">
      <formula>0</formula>
      <formula>0.69</formula>
    </cfRule>
  </conditionalFormatting>
  <conditionalFormatting sqref="AR29">
    <cfRule type="cellIs" dxfId="306" priority="420" stopIfTrue="1" operator="greaterThanOrEqual">
      <formula>0.9</formula>
    </cfRule>
  </conditionalFormatting>
  <conditionalFormatting sqref="AR29">
    <cfRule type="cellIs" dxfId="305" priority="421" stopIfTrue="1" operator="between">
      <formula>0.7</formula>
      <formula>0.89</formula>
    </cfRule>
  </conditionalFormatting>
  <conditionalFormatting sqref="AR29">
    <cfRule type="cellIs" dxfId="304" priority="422" stopIfTrue="1" operator="between">
      <formula>0</formula>
      <formula>0.69</formula>
    </cfRule>
  </conditionalFormatting>
  <conditionalFormatting sqref="BC29">
    <cfRule type="cellIs" dxfId="303" priority="423" stopIfTrue="1" operator="greaterThanOrEqual">
      <formula>0.9</formula>
    </cfRule>
  </conditionalFormatting>
  <conditionalFormatting sqref="BC29">
    <cfRule type="cellIs" dxfId="302" priority="424" stopIfTrue="1" operator="between">
      <formula>0.7</formula>
      <formula>0.89</formula>
    </cfRule>
  </conditionalFormatting>
  <conditionalFormatting sqref="BC29">
    <cfRule type="cellIs" dxfId="301" priority="425" stopIfTrue="1" operator="between">
      <formula>0</formula>
      <formula>0.69</formula>
    </cfRule>
  </conditionalFormatting>
  <conditionalFormatting sqref="BT29">
    <cfRule type="cellIs" dxfId="300" priority="379" stopIfTrue="1" operator="greaterThanOrEqual">
      <formula>0.9</formula>
    </cfRule>
  </conditionalFormatting>
  <conditionalFormatting sqref="BT29">
    <cfRule type="cellIs" dxfId="299" priority="380" stopIfTrue="1" operator="between">
      <formula>0.7</formula>
      <formula>0.89</formula>
    </cfRule>
  </conditionalFormatting>
  <conditionalFormatting sqref="BT29">
    <cfRule type="cellIs" dxfId="298" priority="381" stopIfTrue="1" operator="between">
      <formula>0</formula>
      <formula>0.69</formula>
    </cfRule>
  </conditionalFormatting>
  <conditionalFormatting sqref="BN29">
    <cfRule type="cellIs" dxfId="297" priority="396" stopIfTrue="1" operator="greaterThanOrEqual">
      <formula>0.9</formula>
    </cfRule>
  </conditionalFormatting>
  <conditionalFormatting sqref="BN29">
    <cfRule type="cellIs" dxfId="296" priority="397" stopIfTrue="1" operator="between">
      <formula>0.7</formula>
      <formula>0.89</formula>
    </cfRule>
  </conditionalFormatting>
  <conditionalFormatting sqref="BN29">
    <cfRule type="cellIs" dxfId="295" priority="398" stopIfTrue="1" operator="between">
      <formula>0</formula>
      <formula>0.69</formula>
    </cfRule>
  </conditionalFormatting>
  <conditionalFormatting sqref="BW29">
    <cfRule type="cellIs" dxfId="294" priority="370" stopIfTrue="1" operator="greaterThanOrEqual">
      <formula>0.9</formula>
    </cfRule>
  </conditionalFormatting>
  <conditionalFormatting sqref="BW29">
    <cfRule type="cellIs" dxfId="293" priority="371" stopIfTrue="1" operator="between">
      <formula>0.7</formula>
      <formula>0.89</formula>
    </cfRule>
  </conditionalFormatting>
  <conditionalFormatting sqref="BW29">
    <cfRule type="cellIs" dxfId="292" priority="372" stopIfTrue="1" operator="between">
      <formula>0</formula>
      <formula>0.69</formula>
    </cfRule>
  </conditionalFormatting>
  <conditionalFormatting sqref="BZ29">
    <cfRule type="cellIs" dxfId="291" priority="361" stopIfTrue="1" operator="greaterThanOrEqual">
      <formula>0.9</formula>
    </cfRule>
  </conditionalFormatting>
  <conditionalFormatting sqref="BQ29">
    <cfRule type="cellIs" dxfId="290" priority="358" stopIfTrue="1" operator="greaterThanOrEqual">
      <formula>0.9</formula>
    </cfRule>
  </conditionalFormatting>
  <conditionalFormatting sqref="BH38:BH53">
    <cfRule type="cellIs" dxfId="289" priority="343" stopIfTrue="1" operator="greaterThan">
      <formula>0.9</formula>
    </cfRule>
  </conditionalFormatting>
  <conditionalFormatting sqref="BH38:BH53 V39:V53">
    <cfRule type="cellIs" dxfId="288" priority="344" stopIfTrue="1" operator="between">
      <formula>0.7</formula>
      <formula>0.89</formula>
    </cfRule>
  </conditionalFormatting>
  <conditionalFormatting sqref="BH38:BH53 V39:V53">
    <cfRule type="cellIs" dxfId="287" priority="345" stopIfTrue="1" operator="between">
      <formula>0</formula>
      <formula>0.69</formula>
    </cfRule>
  </conditionalFormatting>
  <conditionalFormatting sqref="BQ38">
    <cfRule type="cellIs" dxfId="286" priority="291" stopIfTrue="1" operator="between">
      <formula>0.7</formula>
      <formula>0.89</formula>
    </cfRule>
  </conditionalFormatting>
  <conditionalFormatting sqref="BQ38">
    <cfRule type="cellIs" dxfId="285" priority="292" stopIfTrue="1" operator="between">
      <formula>0</formula>
      <formula>0.69</formula>
    </cfRule>
  </conditionalFormatting>
  <conditionalFormatting sqref="BZ38:BZ39 BZ41">
    <cfRule type="cellIs" dxfId="284" priority="294" stopIfTrue="1" operator="between">
      <formula>0.7</formula>
      <formula>0.89</formula>
    </cfRule>
  </conditionalFormatting>
  <conditionalFormatting sqref="BZ38:BZ39 BZ41">
    <cfRule type="cellIs" dxfId="283" priority="295" stopIfTrue="1" operator="between">
      <formula>0</formula>
      <formula>0.69</formula>
    </cfRule>
  </conditionalFormatting>
  <conditionalFormatting sqref="V39:V53">
    <cfRule type="cellIs" dxfId="282" priority="342" stopIfTrue="1" operator="greaterThanOrEqual">
      <formula>0.9</formula>
    </cfRule>
  </conditionalFormatting>
  <conditionalFormatting sqref="V38">
    <cfRule type="cellIs" dxfId="281" priority="346" stopIfTrue="1" operator="greaterThanOrEqual">
      <formula>0.9</formula>
    </cfRule>
  </conditionalFormatting>
  <conditionalFormatting sqref="V38">
    <cfRule type="cellIs" dxfId="280" priority="347" stopIfTrue="1" operator="between">
      <formula>0.7</formula>
      <formula>0.89</formula>
    </cfRule>
  </conditionalFormatting>
  <conditionalFormatting sqref="V38">
    <cfRule type="cellIs" dxfId="279" priority="348" stopIfTrue="1" operator="between">
      <formula>0</formula>
      <formula>0.69</formula>
    </cfRule>
  </conditionalFormatting>
  <conditionalFormatting sqref="AG54">
    <cfRule type="cellIs" dxfId="278" priority="349" stopIfTrue="1" operator="greaterThanOrEqual">
      <formula>0.9</formula>
    </cfRule>
  </conditionalFormatting>
  <conditionalFormatting sqref="AG54">
    <cfRule type="cellIs" dxfId="277" priority="350" stopIfTrue="1" operator="between">
      <formula>0.7</formula>
      <formula>0.89</formula>
    </cfRule>
  </conditionalFormatting>
  <conditionalFormatting sqref="AG54">
    <cfRule type="cellIs" dxfId="276" priority="351" stopIfTrue="1" operator="between">
      <formula>0</formula>
      <formula>0.69</formula>
    </cfRule>
  </conditionalFormatting>
  <conditionalFormatting sqref="BN38:BN39 BN41">
    <cfRule type="cellIs" dxfId="275" priority="328" stopIfTrue="1" operator="greaterThanOrEqual">
      <formula>0.9</formula>
    </cfRule>
  </conditionalFormatting>
  <conditionalFormatting sqref="BN38:BN39 BN41">
    <cfRule type="cellIs" dxfId="274" priority="329" stopIfTrue="1" operator="between">
      <formula>0.7</formula>
      <formula>0.89</formula>
    </cfRule>
  </conditionalFormatting>
  <conditionalFormatting sqref="BN38:BN39 BN41">
    <cfRule type="cellIs" dxfId="273" priority="330" stopIfTrue="1" operator="between">
      <formula>0</formula>
      <formula>0.69</formula>
    </cfRule>
  </conditionalFormatting>
  <conditionalFormatting sqref="BQ39 BQ41">
    <cfRule type="cellIs" dxfId="272" priority="320" stopIfTrue="1" operator="greaterThanOrEqual">
      <formula>0.9</formula>
    </cfRule>
  </conditionalFormatting>
  <conditionalFormatting sqref="BQ39 BQ41">
    <cfRule type="cellIs" dxfId="271" priority="321" stopIfTrue="1" operator="between">
      <formula>0.7</formula>
      <formula>0.89</formula>
    </cfRule>
  </conditionalFormatting>
  <conditionalFormatting sqref="BQ39 BQ41">
    <cfRule type="cellIs" dxfId="270" priority="322" stopIfTrue="1" operator="between">
      <formula>0</formula>
      <formula>0.69</formula>
    </cfRule>
  </conditionalFormatting>
  <conditionalFormatting sqref="BQ40">
    <cfRule type="cellIs" dxfId="269" priority="337" stopIfTrue="1" operator="between">
      <formula>0</formula>
      <formula>0.69</formula>
    </cfRule>
  </conditionalFormatting>
  <conditionalFormatting sqref="BQ40">
    <cfRule type="cellIs" dxfId="268" priority="323" stopIfTrue="1" operator="greaterThanOrEqual">
      <formula>0.9</formula>
    </cfRule>
  </conditionalFormatting>
  <conditionalFormatting sqref="BQ40">
    <cfRule type="cellIs" dxfId="267" priority="324" stopIfTrue="1" operator="between">
      <formula>0.7</formula>
      <formula>0.89</formula>
    </cfRule>
  </conditionalFormatting>
  <conditionalFormatting sqref="BT38:BT39 BT41">
    <cfRule type="cellIs" dxfId="266" priority="311" stopIfTrue="1" operator="greaterThanOrEqual">
      <formula>0.9</formula>
    </cfRule>
  </conditionalFormatting>
  <conditionalFormatting sqref="BT38:BT39 BT41">
    <cfRule type="cellIs" dxfId="265" priority="312" stopIfTrue="1" operator="between">
      <formula>0.7</formula>
      <formula>0.89</formula>
    </cfRule>
  </conditionalFormatting>
  <conditionalFormatting sqref="BT38:BT39 BT41">
    <cfRule type="cellIs" dxfId="264" priority="313" stopIfTrue="1" operator="between">
      <formula>0</formula>
      <formula>0.69</formula>
    </cfRule>
  </conditionalFormatting>
  <conditionalFormatting sqref="BT40">
    <cfRule type="cellIs" dxfId="263" priority="314" stopIfTrue="1" operator="greaterThanOrEqual">
      <formula>0.9</formula>
    </cfRule>
  </conditionalFormatting>
  <conditionalFormatting sqref="BT40">
    <cfRule type="cellIs" dxfId="262" priority="315" stopIfTrue="1" operator="between">
      <formula>0.7</formula>
      <formula>0.89</formula>
    </cfRule>
  </conditionalFormatting>
  <conditionalFormatting sqref="BT40">
    <cfRule type="cellIs" dxfId="261" priority="316" stopIfTrue="1" operator="between">
      <formula>0</formula>
      <formula>0.69</formula>
    </cfRule>
  </conditionalFormatting>
  <conditionalFormatting sqref="BW40">
    <cfRule type="cellIs" dxfId="260" priority="305" stopIfTrue="1" operator="greaterThanOrEqual">
      <formula>0.9</formula>
    </cfRule>
  </conditionalFormatting>
  <conditionalFormatting sqref="BW40">
    <cfRule type="cellIs" dxfId="259" priority="306" stopIfTrue="1" operator="between">
      <formula>0.7</formula>
      <formula>0.89</formula>
    </cfRule>
  </conditionalFormatting>
  <conditionalFormatting sqref="BW40">
    <cfRule type="cellIs" dxfId="258" priority="307" stopIfTrue="1" operator="between">
      <formula>0</formula>
      <formula>0.69</formula>
    </cfRule>
  </conditionalFormatting>
  <conditionalFormatting sqref="BN40">
    <cfRule type="cellIs" dxfId="257" priority="331" stopIfTrue="1" operator="greaterThanOrEqual">
      <formula>0.9</formula>
    </cfRule>
  </conditionalFormatting>
  <conditionalFormatting sqref="BN40">
    <cfRule type="cellIs" dxfId="256" priority="332" stopIfTrue="1" operator="between">
      <formula>0.7</formula>
      <formula>0.89</formula>
    </cfRule>
  </conditionalFormatting>
  <conditionalFormatting sqref="BN40">
    <cfRule type="cellIs" dxfId="255" priority="333" stopIfTrue="1" operator="between">
      <formula>0</formula>
      <formula>0.69</formula>
    </cfRule>
  </conditionalFormatting>
  <conditionalFormatting sqref="BW38:BW39 BW41">
    <cfRule type="cellIs" dxfId="254" priority="302" stopIfTrue="1" operator="greaterThanOrEqual">
      <formula>0.9</formula>
    </cfRule>
  </conditionalFormatting>
  <conditionalFormatting sqref="BW38:BW39 BW41">
    <cfRule type="cellIs" dxfId="253" priority="303" stopIfTrue="1" operator="between">
      <formula>0.7</formula>
      <formula>0.89</formula>
    </cfRule>
  </conditionalFormatting>
  <conditionalFormatting sqref="BW38:BW39 BW41">
    <cfRule type="cellIs" dxfId="252" priority="304" stopIfTrue="1" operator="between">
      <formula>0</formula>
      <formula>0.69</formula>
    </cfRule>
  </conditionalFormatting>
  <conditionalFormatting sqref="BZ38:BZ39 BZ41">
    <cfRule type="cellIs" dxfId="251" priority="293" stopIfTrue="1" operator="greaterThanOrEqual">
      <formula>0.9</formula>
    </cfRule>
  </conditionalFormatting>
  <conditionalFormatting sqref="BZ40">
    <cfRule type="cellIs" dxfId="250" priority="296" stopIfTrue="1" operator="greaterThanOrEqual">
      <formula>0.9</formula>
    </cfRule>
  </conditionalFormatting>
  <conditionalFormatting sqref="BZ40">
    <cfRule type="cellIs" dxfId="249" priority="297" stopIfTrue="1" operator="between">
      <formula>0.7</formula>
      <formula>0.89</formula>
    </cfRule>
  </conditionalFormatting>
  <conditionalFormatting sqref="BZ40">
    <cfRule type="cellIs" dxfId="248" priority="298" stopIfTrue="1" operator="between">
      <formula>0</formula>
      <formula>0.69</formula>
    </cfRule>
  </conditionalFormatting>
  <conditionalFormatting sqref="BQ38">
    <cfRule type="cellIs" dxfId="247" priority="290" stopIfTrue="1" operator="greaterThanOrEqual">
      <formula>0.9</formula>
    </cfRule>
  </conditionalFormatting>
  <conditionalFormatting sqref="BH62:BH64">
    <cfRule type="cellIs" dxfId="246" priority="275" stopIfTrue="1" operator="greaterThan">
      <formula>0.9</formula>
    </cfRule>
  </conditionalFormatting>
  <conditionalFormatting sqref="BH62:BH64 V63:V64">
    <cfRule type="cellIs" dxfId="245" priority="276" stopIfTrue="1" operator="between">
      <formula>0.7</formula>
      <formula>0.89</formula>
    </cfRule>
  </conditionalFormatting>
  <conditionalFormatting sqref="BH62:BH64 V63:V64">
    <cfRule type="cellIs" dxfId="244" priority="277" stopIfTrue="1" operator="between">
      <formula>0</formula>
      <formula>0.69</formula>
    </cfRule>
  </conditionalFormatting>
  <conditionalFormatting sqref="BQ62">
    <cfRule type="cellIs" dxfId="243" priority="223" stopIfTrue="1" operator="between">
      <formula>0.7</formula>
      <formula>0.89</formula>
    </cfRule>
  </conditionalFormatting>
  <conditionalFormatting sqref="BQ62">
    <cfRule type="cellIs" dxfId="242" priority="224" stopIfTrue="1" operator="between">
      <formula>0</formula>
      <formula>0.69</formula>
    </cfRule>
  </conditionalFormatting>
  <conditionalFormatting sqref="BZ62:BZ63">
    <cfRule type="cellIs" dxfId="241" priority="226" stopIfTrue="1" operator="between">
      <formula>0.7</formula>
      <formula>0.89</formula>
    </cfRule>
  </conditionalFormatting>
  <conditionalFormatting sqref="BZ62:BZ63">
    <cfRule type="cellIs" dxfId="240" priority="227" stopIfTrue="1" operator="between">
      <formula>0</formula>
      <formula>0.69</formula>
    </cfRule>
  </conditionalFormatting>
  <conditionalFormatting sqref="V63:V64">
    <cfRule type="cellIs" dxfId="239" priority="274" stopIfTrue="1" operator="greaterThanOrEqual">
      <formula>0.9</formula>
    </cfRule>
  </conditionalFormatting>
  <conditionalFormatting sqref="V62">
    <cfRule type="cellIs" dxfId="238" priority="278" stopIfTrue="1" operator="greaterThanOrEqual">
      <formula>0.9</formula>
    </cfRule>
  </conditionalFormatting>
  <conditionalFormatting sqref="V62">
    <cfRule type="cellIs" dxfId="237" priority="279" stopIfTrue="1" operator="between">
      <formula>0.7</formula>
      <formula>0.89</formula>
    </cfRule>
  </conditionalFormatting>
  <conditionalFormatting sqref="V62">
    <cfRule type="cellIs" dxfId="236" priority="280" stopIfTrue="1" operator="between">
      <formula>0</formula>
      <formula>0.69</formula>
    </cfRule>
  </conditionalFormatting>
  <conditionalFormatting sqref="AG66">
    <cfRule type="cellIs" dxfId="235" priority="281" stopIfTrue="1" operator="greaterThanOrEqual">
      <formula>0.9</formula>
    </cfRule>
  </conditionalFormatting>
  <conditionalFormatting sqref="AG66">
    <cfRule type="cellIs" dxfId="234" priority="282" stopIfTrue="1" operator="between">
      <formula>0.7</formula>
      <formula>0.89</formula>
    </cfRule>
  </conditionalFormatting>
  <conditionalFormatting sqref="AG66">
    <cfRule type="cellIs" dxfId="233" priority="283" stopIfTrue="1" operator="between">
      <formula>0</formula>
      <formula>0.69</formula>
    </cfRule>
  </conditionalFormatting>
  <conditionalFormatting sqref="BH65">
    <cfRule type="cellIs" dxfId="232" priority="271" stopIfTrue="1" operator="greaterThan">
      <formula>0.9</formula>
    </cfRule>
  </conditionalFormatting>
  <conditionalFormatting sqref="BH65 V65">
    <cfRule type="cellIs" dxfId="231" priority="272" stopIfTrue="1" operator="between">
      <formula>0.7</formula>
      <formula>0.89</formula>
    </cfRule>
  </conditionalFormatting>
  <conditionalFormatting sqref="BH65 V65">
    <cfRule type="cellIs" dxfId="230" priority="273" stopIfTrue="1" operator="between">
      <formula>0</formula>
      <formula>0.69</formula>
    </cfRule>
  </conditionalFormatting>
  <conditionalFormatting sqref="V65">
    <cfRule type="cellIs" dxfId="229" priority="270" stopIfTrue="1" operator="greaterThanOrEqual">
      <formula>0.9</formula>
    </cfRule>
  </conditionalFormatting>
  <conditionalFormatting sqref="BQ63">
    <cfRule type="cellIs" dxfId="228" priority="252" stopIfTrue="1" operator="greaterThanOrEqual">
      <formula>0.9</formula>
    </cfRule>
  </conditionalFormatting>
  <conditionalFormatting sqref="BQ63">
    <cfRule type="cellIs" dxfId="227" priority="253" stopIfTrue="1" operator="between">
      <formula>0.7</formula>
      <formula>0.89</formula>
    </cfRule>
  </conditionalFormatting>
  <conditionalFormatting sqref="BQ63">
    <cfRule type="cellIs" dxfId="226" priority="254" stopIfTrue="1" operator="between">
      <formula>0</formula>
      <formula>0.69</formula>
    </cfRule>
  </conditionalFormatting>
  <conditionalFormatting sqref="BQ64">
    <cfRule type="cellIs" dxfId="225" priority="269" stopIfTrue="1" operator="between">
      <formula>0</formula>
      <formula>0.69</formula>
    </cfRule>
  </conditionalFormatting>
  <conditionalFormatting sqref="BQ64">
    <cfRule type="cellIs" dxfId="224" priority="255" stopIfTrue="1" operator="greaterThanOrEqual">
      <formula>0.9</formula>
    </cfRule>
  </conditionalFormatting>
  <conditionalFormatting sqref="BQ64">
    <cfRule type="cellIs" dxfId="223" priority="256" stopIfTrue="1" operator="between">
      <formula>0.7</formula>
      <formula>0.89</formula>
    </cfRule>
  </conditionalFormatting>
  <conditionalFormatting sqref="BT62:BT63">
    <cfRule type="cellIs" dxfId="222" priority="243" stopIfTrue="1" operator="greaterThanOrEqual">
      <formula>0.9</formula>
    </cfRule>
  </conditionalFormatting>
  <conditionalFormatting sqref="BT62:BT63">
    <cfRule type="cellIs" dxfId="221" priority="244" stopIfTrue="1" operator="between">
      <formula>0.7</formula>
      <formula>0.89</formula>
    </cfRule>
  </conditionalFormatting>
  <conditionalFormatting sqref="BT62:BT63">
    <cfRule type="cellIs" dxfId="220" priority="245" stopIfTrue="1" operator="between">
      <formula>0</formula>
      <formula>0.69</formula>
    </cfRule>
  </conditionalFormatting>
  <conditionalFormatting sqref="BT64">
    <cfRule type="cellIs" dxfId="219" priority="246" stopIfTrue="1" operator="greaterThanOrEqual">
      <formula>0.9</formula>
    </cfRule>
  </conditionalFormatting>
  <conditionalFormatting sqref="BT64">
    <cfRule type="cellIs" dxfId="218" priority="247" stopIfTrue="1" operator="between">
      <formula>0.7</formula>
      <formula>0.89</formula>
    </cfRule>
  </conditionalFormatting>
  <conditionalFormatting sqref="BT64">
    <cfRule type="cellIs" dxfId="217" priority="248" stopIfTrue="1" operator="between">
      <formula>0</formula>
      <formula>0.69</formula>
    </cfRule>
  </conditionalFormatting>
  <conditionalFormatting sqref="BW64">
    <cfRule type="cellIs" dxfId="216" priority="237" stopIfTrue="1" operator="greaterThanOrEqual">
      <formula>0.9</formula>
    </cfRule>
  </conditionalFormatting>
  <conditionalFormatting sqref="BW64">
    <cfRule type="cellIs" dxfId="215" priority="238" stopIfTrue="1" operator="between">
      <formula>0.7</formula>
      <formula>0.89</formula>
    </cfRule>
  </conditionalFormatting>
  <conditionalFormatting sqref="BW64">
    <cfRule type="cellIs" dxfId="214" priority="239" stopIfTrue="1" operator="between">
      <formula>0</formula>
      <formula>0.69</formula>
    </cfRule>
  </conditionalFormatting>
  <conditionalFormatting sqref="BN62:BN63">
    <cfRule type="cellIs" dxfId="213" priority="260" stopIfTrue="1" operator="greaterThanOrEqual">
      <formula>0.9</formula>
    </cfRule>
  </conditionalFormatting>
  <conditionalFormatting sqref="BN62:BN63">
    <cfRule type="cellIs" dxfId="212" priority="261" stopIfTrue="1" operator="between">
      <formula>0.7</formula>
      <formula>0.89</formula>
    </cfRule>
  </conditionalFormatting>
  <conditionalFormatting sqref="BN62:BN63">
    <cfRule type="cellIs" dxfId="211" priority="262" stopIfTrue="1" operator="between">
      <formula>0</formula>
      <formula>0.69</formula>
    </cfRule>
  </conditionalFormatting>
  <conditionalFormatting sqref="BN64">
    <cfRule type="cellIs" dxfId="210" priority="263" stopIfTrue="1" operator="greaterThanOrEqual">
      <formula>0.9</formula>
    </cfRule>
  </conditionalFormatting>
  <conditionalFormatting sqref="BN64">
    <cfRule type="cellIs" dxfId="209" priority="264" stopIfTrue="1" operator="between">
      <formula>0.7</formula>
      <formula>0.89</formula>
    </cfRule>
  </conditionalFormatting>
  <conditionalFormatting sqref="BN64">
    <cfRule type="cellIs" dxfId="208" priority="265" stopIfTrue="1" operator="between">
      <formula>0</formula>
      <formula>0.69</formula>
    </cfRule>
  </conditionalFormatting>
  <conditionalFormatting sqref="BW62:BW63">
    <cfRule type="cellIs" dxfId="207" priority="234" stopIfTrue="1" operator="greaterThanOrEqual">
      <formula>0.9</formula>
    </cfRule>
  </conditionalFormatting>
  <conditionalFormatting sqref="BW62:BW63">
    <cfRule type="cellIs" dxfId="206" priority="235" stopIfTrue="1" operator="between">
      <formula>0.7</formula>
      <formula>0.89</formula>
    </cfRule>
  </conditionalFormatting>
  <conditionalFormatting sqref="BW62:BW63">
    <cfRule type="cellIs" dxfId="205" priority="236" stopIfTrue="1" operator="between">
      <formula>0</formula>
      <formula>0.69</formula>
    </cfRule>
  </conditionalFormatting>
  <conditionalFormatting sqref="BZ62:BZ63">
    <cfRule type="cellIs" dxfId="204" priority="225" stopIfTrue="1" operator="greaterThanOrEqual">
      <formula>0.9</formula>
    </cfRule>
  </conditionalFormatting>
  <conditionalFormatting sqref="BZ64">
    <cfRule type="cellIs" dxfId="203" priority="228" stopIfTrue="1" operator="greaterThanOrEqual">
      <formula>0.9</formula>
    </cfRule>
  </conditionalFormatting>
  <conditionalFormatting sqref="BZ64">
    <cfRule type="cellIs" dxfId="202" priority="229" stopIfTrue="1" operator="between">
      <formula>0.7</formula>
      <formula>0.89</formula>
    </cfRule>
  </conditionalFormatting>
  <conditionalFormatting sqref="BZ64">
    <cfRule type="cellIs" dxfId="201" priority="230" stopIfTrue="1" operator="between">
      <formula>0</formula>
      <formula>0.69</formula>
    </cfRule>
  </conditionalFormatting>
  <conditionalFormatting sqref="BQ62">
    <cfRule type="cellIs" dxfId="200" priority="222" stopIfTrue="1" operator="greaterThanOrEqual">
      <formula>0.9</formula>
    </cfRule>
  </conditionalFormatting>
  <conditionalFormatting sqref="BH74:BH76 BH78:BH81">
    <cfRule type="cellIs" dxfId="199" priority="207" stopIfTrue="1" operator="greaterThan">
      <formula>0.9</formula>
    </cfRule>
  </conditionalFormatting>
  <conditionalFormatting sqref="AG75:AG76 BH74:BH76 AR75:AR76 V75:V76 V78:V81 BC78:BC81 AR78:AR81 BH78:BH81 AG78:AG79 BC75:BC76">
    <cfRule type="cellIs" dxfId="198" priority="208" stopIfTrue="1" operator="between">
      <formula>0.7</formula>
      <formula>0.89</formula>
    </cfRule>
  </conditionalFormatting>
  <conditionalFormatting sqref="AG75:AG76 BH74:BH76 AR75:AR76 V75:V76 V78:V81 BC78:BC81 AR78:AR81 BH78:BH81 AG78:AG79 BC75:BC76">
    <cfRule type="cellIs" dxfId="197" priority="209" stopIfTrue="1" operator="between">
      <formula>0</formula>
      <formula>0.69</formula>
    </cfRule>
  </conditionalFormatting>
  <conditionalFormatting sqref="BQ74">
    <cfRule type="cellIs" dxfId="196" priority="155" stopIfTrue="1" operator="between">
      <formula>0.7</formula>
      <formula>0.89</formula>
    </cfRule>
  </conditionalFormatting>
  <conditionalFormatting sqref="BQ74">
    <cfRule type="cellIs" dxfId="195" priority="156" stopIfTrue="1" operator="between">
      <formula>0</formula>
      <formula>0.69</formula>
    </cfRule>
  </conditionalFormatting>
  <conditionalFormatting sqref="BZ74:BZ75 BZ77 BZ79:BZ81">
    <cfRule type="cellIs" dxfId="194" priority="158" stopIfTrue="1" operator="between">
      <formula>0.7</formula>
      <formula>0.89</formula>
    </cfRule>
  </conditionalFormatting>
  <conditionalFormatting sqref="BZ74:BZ75 BZ77 BZ79:BZ81">
    <cfRule type="cellIs" dxfId="193" priority="159" stopIfTrue="1" operator="between">
      <formula>0</formula>
      <formula>0.69</formula>
    </cfRule>
  </conditionalFormatting>
  <conditionalFormatting sqref="AG75:AG76 AR75:AR76 V75:V76 V78:V81 BC78:BC81 AR78:AR81 AG78:AG79 BC75:BC76">
    <cfRule type="cellIs" dxfId="192" priority="206" stopIfTrue="1" operator="greaterThanOrEqual">
      <formula>0.9</formula>
    </cfRule>
  </conditionalFormatting>
  <conditionalFormatting sqref="V74">
    <cfRule type="cellIs" dxfId="191" priority="210" stopIfTrue="1" operator="greaterThanOrEqual">
      <formula>0.9</formula>
    </cfRule>
  </conditionalFormatting>
  <conditionalFormatting sqref="V74">
    <cfRule type="cellIs" dxfId="190" priority="211" stopIfTrue="1" operator="between">
      <formula>0.7</formula>
      <formula>0.89</formula>
    </cfRule>
  </conditionalFormatting>
  <conditionalFormatting sqref="V74">
    <cfRule type="cellIs" dxfId="189" priority="212" stopIfTrue="1" operator="between">
      <formula>0</formula>
      <formula>0.69</formula>
    </cfRule>
  </conditionalFormatting>
  <conditionalFormatting sqref="AG74 AG80:AG81">
    <cfRule type="cellIs" dxfId="188" priority="213" stopIfTrue="1" operator="greaterThanOrEqual">
      <formula>0.9</formula>
    </cfRule>
  </conditionalFormatting>
  <conditionalFormatting sqref="AG74 AG80:AG81">
    <cfRule type="cellIs" dxfId="187" priority="214" stopIfTrue="1" operator="between">
      <formula>0.7</formula>
      <formula>0.89</formula>
    </cfRule>
  </conditionalFormatting>
  <conditionalFormatting sqref="AG74 AG80:AG81">
    <cfRule type="cellIs" dxfId="186" priority="215" stopIfTrue="1" operator="between">
      <formula>0</formula>
      <formula>0.69</formula>
    </cfRule>
  </conditionalFormatting>
  <conditionalFormatting sqref="AR74">
    <cfRule type="cellIs" dxfId="185" priority="216" stopIfTrue="1" operator="greaterThanOrEqual">
      <formula>0.9</formula>
    </cfRule>
  </conditionalFormatting>
  <conditionalFormatting sqref="AR74">
    <cfRule type="cellIs" dxfId="184" priority="217" stopIfTrue="1" operator="between">
      <formula>0.7</formula>
      <formula>0.89</formula>
    </cfRule>
  </conditionalFormatting>
  <conditionalFormatting sqref="AR74">
    <cfRule type="cellIs" dxfId="183" priority="218" stopIfTrue="1" operator="between">
      <formula>0</formula>
      <formula>0.69</formula>
    </cfRule>
  </conditionalFormatting>
  <conditionalFormatting sqref="BC74">
    <cfRule type="cellIs" dxfId="182" priority="219" stopIfTrue="1" operator="greaterThanOrEqual">
      <formula>0.9</formula>
    </cfRule>
  </conditionalFormatting>
  <conditionalFormatting sqref="BC74">
    <cfRule type="cellIs" dxfId="181" priority="220" stopIfTrue="1" operator="between">
      <formula>0.7</formula>
      <formula>0.89</formula>
    </cfRule>
  </conditionalFormatting>
  <conditionalFormatting sqref="BC74">
    <cfRule type="cellIs" dxfId="180" priority="221" stopIfTrue="1" operator="between">
      <formula>0</formula>
      <formula>0.69</formula>
    </cfRule>
  </conditionalFormatting>
  <conditionalFormatting sqref="BH77">
    <cfRule type="cellIs" dxfId="179" priority="203" stopIfTrue="1" operator="greaterThan">
      <formula>0.9</formula>
    </cfRule>
  </conditionalFormatting>
  <conditionalFormatting sqref="AG77 BH77 AR77 BC77 V77">
    <cfRule type="cellIs" dxfId="178" priority="204" stopIfTrue="1" operator="between">
      <formula>0.7</formula>
      <formula>0.89</formula>
    </cfRule>
  </conditionalFormatting>
  <conditionalFormatting sqref="AG77 BH77 AR77 BC77 V77">
    <cfRule type="cellIs" dxfId="177" priority="205" stopIfTrue="1" operator="between">
      <formula>0</formula>
      <formula>0.69</formula>
    </cfRule>
  </conditionalFormatting>
  <conditionalFormatting sqref="AG77 AR77 BC77 V77">
    <cfRule type="cellIs" dxfId="176" priority="202" stopIfTrue="1" operator="greaterThanOrEqual">
      <formula>0.9</formula>
    </cfRule>
  </conditionalFormatting>
  <conditionalFormatting sqref="BQ75 BQ77 BQ79:BQ81">
    <cfRule type="cellIs" dxfId="175" priority="184" stopIfTrue="1" operator="greaterThanOrEqual">
      <formula>0.9</formula>
    </cfRule>
  </conditionalFormatting>
  <conditionalFormatting sqref="BQ75 BQ77 BQ79:BQ81">
    <cfRule type="cellIs" dxfId="174" priority="185" stopIfTrue="1" operator="between">
      <formula>0.7</formula>
      <formula>0.89</formula>
    </cfRule>
  </conditionalFormatting>
  <conditionalFormatting sqref="BQ75 BQ77 BQ79:BQ81">
    <cfRule type="cellIs" dxfId="173" priority="186" stopIfTrue="1" operator="between">
      <formula>0</formula>
      <formula>0.69</formula>
    </cfRule>
  </conditionalFormatting>
  <conditionalFormatting sqref="BQ76">
    <cfRule type="cellIs" dxfId="172" priority="201" stopIfTrue="1" operator="between">
      <formula>0</formula>
      <formula>0.69</formula>
    </cfRule>
  </conditionalFormatting>
  <conditionalFormatting sqref="BT78">
    <cfRule type="cellIs" dxfId="171" priority="181" stopIfTrue="1" operator="greaterThanOrEqual">
      <formula>0.9</formula>
    </cfRule>
  </conditionalFormatting>
  <conditionalFormatting sqref="BT78">
    <cfRule type="cellIs" dxfId="170" priority="182" stopIfTrue="1" operator="between">
      <formula>0.7</formula>
      <formula>0.89</formula>
    </cfRule>
  </conditionalFormatting>
  <conditionalFormatting sqref="BT78">
    <cfRule type="cellIs" dxfId="169" priority="183" stopIfTrue="1" operator="between">
      <formula>0</formula>
      <formula>0.69</formula>
    </cfRule>
  </conditionalFormatting>
  <conditionalFormatting sqref="BQ76">
    <cfRule type="cellIs" dxfId="168" priority="187" stopIfTrue="1" operator="greaterThanOrEqual">
      <formula>0.9</formula>
    </cfRule>
  </conditionalFormatting>
  <conditionalFormatting sqref="BQ76">
    <cfRule type="cellIs" dxfId="167" priority="188" stopIfTrue="1" operator="between">
      <formula>0.7</formula>
      <formula>0.89</formula>
    </cfRule>
  </conditionalFormatting>
  <conditionalFormatting sqref="BT74:BT75 BT77 BT79:BT81">
    <cfRule type="cellIs" dxfId="166" priority="175" stopIfTrue="1" operator="greaterThanOrEqual">
      <formula>0.9</formula>
    </cfRule>
  </conditionalFormatting>
  <conditionalFormatting sqref="BT74:BT75 BT77 BT79:BT81">
    <cfRule type="cellIs" dxfId="165" priority="176" stopIfTrue="1" operator="between">
      <formula>0.7</formula>
      <formula>0.89</formula>
    </cfRule>
  </conditionalFormatting>
  <conditionalFormatting sqref="BT74:BT75 BT77 BT79:BT81">
    <cfRule type="cellIs" dxfId="164" priority="177" stopIfTrue="1" operator="between">
      <formula>0</formula>
      <formula>0.69</formula>
    </cfRule>
  </conditionalFormatting>
  <conditionalFormatting sqref="BT76">
    <cfRule type="cellIs" dxfId="163" priority="178" stopIfTrue="1" operator="greaterThanOrEqual">
      <formula>0.9</formula>
    </cfRule>
  </conditionalFormatting>
  <conditionalFormatting sqref="BT76">
    <cfRule type="cellIs" dxfId="162" priority="179" stopIfTrue="1" operator="between">
      <formula>0.7</formula>
      <formula>0.89</formula>
    </cfRule>
  </conditionalFormatting>
  <conditionalFormatting sqref="BT76">
    <cfRule type="cellIs" dxfId="161" priority="180" stopIfTrue="1" operator="between">
      <formula>0</formula>
      <formula>0.69</formula>
    </cfRule>
  </conditionalFormatting>
  <conditionalFormatting sqref="BW76">
    <cfRule type="cellIs" dxfId="160" priority="169" stopIfTrue="1" operator="greaterThanOrEqual">
      <formula>0.9</formula>
    </cfRule>
  </conditionalFormatting>
  <conditionalFormatting sqref="BW76">
    <cfRule type="cellIs" dxfId="159" priority="170" stopIfTrue="1" operator="between">
      <formula>0.7</formula>
      <formula>0.89</formula>
    </cfRule>
  </conditionalFormatting>
  <conditionalFormatting sqref="BW76">
    <cfRule type="cellIs" dxfId="158" priority="171" stopIfTrue="1" operator="between">
      <formula>0</formula>
      <formula>0.69</formula>
    </cfRule>
  </conditionalFormatting>
  <conditionalFormatting sqref="BW78">
    <cfRule type="cellIs" dxfId="157" priority="172" stopIfTrue="1" operator="greaterThanOrEqual">
      <formula>0.9</formula>
    </cfRule>
  </conditionalFormatting>
  <conditionalFormatting sqref="BW78">
    <cfRule type="cellIs" dxfId="156" priority="173" stopIfTrue="1" operator="between">
      <formula>0.7</formula>
      <formula>0.89</formula>
    </cfRule>
  </conditionalFormatting>
  <conditionalFormatting sqref="BW78">
    <cfRule type="cellIs" dxfId="155" priority="174" stopIfTrue="1" operator="between">
      <formula>0</formula>
      <formula>0.69</formula>
    </cfRule>
  </conditionalFormatting>
  <conditionalFormatting sqref="BN74:BN75 BN77 BN79:BN81">
    <cfRule type="cellIs" dxfId="154" priority="192" stopIfTrue="1" operator="greaterThanOrEqual">
      <formula>0.9</formula>
    </cfRule>
  </conditionalFormatting>
  <conditionalFormatting sqref="BN74:BN75 BN77 BN79:BN81">
    <cfRule type="cellIs" dxfId="153" priority="193" stopIfTrue="1" operator="between">
      <formula>0.7</formula>
      <formula>0.89</formula>
    </cfRule>
  </conditionalFormatting>
  <conditionalFormatting sqref="BN74:BN75 BN77 BN79:BN81">
    <cfRule type="cellIs" dxfId="152" priority="194" stopIfTrue="1" operator="between">
      <formula>0</formula>
      <formula>0.69</formula>
    </cfRule>
  </conditionalFormatting>
  <conditionalFormatting sqref="BN76">
    <cfRule type="cellIs" dxfId="151" priority="195" stopIfTrue="1" operator="greaterThanOrEqual">
      <formula>0.9</formula>
    </cfRule>
  </conditionalFormatting>
  <conditionalFormatting sqref="BN76">
    <cfRule type="cellIs" dxfId="150" priority="196" stopIfTrue="1" operator="between">
      <formula>0.7</formula>
      <formula>0.89</formula>
    </cfRule>
  </conditionalFormatting>
  <conditionalFormatting sqref="BN76">
    <cfRule type="cellIs" dxfId="149" priority="197" stopIfTrue="1" operator="between">
      <formula>0</formula>
      <formula>0.69</formula>
    </cfRule>
  </conditionalFormatting>
  <conditionalFormatting sqref="BN78">
    <cfRule type="cellIs" dxfId="148" priority="198" stopIfTrue="1" operator="greaterThanOrEqual">
      <formula>0.9</formula>
    </cfRule>
  </conditionalFormatting>
  <conditionalFormatting sqref="BN78">
    <cfRule type="cellIs" dxfId="147" priority="199" stopIfTrue="1" operator="between">
      <formula>0.7</formula>
      <formula>0.89</formula>
    </cfRule>
  </conditionalFormatting>
  <conditionalFormatting sqref="BN78">
    <cfRule type="cellIs" dxfId="146" priority="200" stopIfTrue="1" operator="between">
      <formula>0</formula>
      <formula>0.69</formula>
    </cfRule>
  </conditionalFormatting>
  <conditionalFormatting sqref="BQ78">
    <cfRule type="cellIs" dxfId="145" priority="189" stopIfTrue="1" operator="greaterThanOrEqual">
      <formula>0.9</formula>
    </cfRule>
  </conditionalFormatting>
  <conditionalFormatting sqref="BQ78">
    <cfRule type="cellIs" dxfId="144" priority="190" stopIfTrue="1" operator="between">
      <formula>0.7</formula>
      <formula>0.89</formula>
    </cfRule>
  </conditionalFormatting>
  <conditionalFormatting sqref="BQ78">
    <cfRule type="cellIs" dxfId="143" priority="191" stopIfTrue="1" operator="between">
      <formula>0</formula>
      <formula>0.69</formula>
    </cfRule>
  </conditionalFormatting>
  <conditionalFormatting sqref="BW74:BW75 BW77 BW79:BW81">
    <cfRule type="cellIs" dxfId="142" priority="166" stopIfTrue="1" operator="greaterThanOrEqual">
      <formula>0.9</formula>
    </cfRule>
  </conditionalFormatting>
  <conditionalFormatting sqref="BW74:BW75 BW77 BW79:BW81">
    <cfRule type="cellIs" dxfId="141" priority="167" stopIfTrue="1" operator="between">
      <formula>0.7</formula>
      <formula>0.89</formula>
    </cfRule>
  </conditionalFormatting>
  <conditionalFormatting sqref="BW74:BW75 BW77 BW79:BW81">
    <cfRule type="cellIs" dxfId="140" priority="168" stopIfTrue="1" operator="between">
      <formula>0</formula>
      <formula>0.69</formula>
    </cfRule>
  </conditionalFormatting>
  <conditionalFormatting sqref="BZ74:BZ75 BZ77 BZ79:BZ81">
    <cfRule type="cellIs" dxfId="139" priority="157" stopIfTrue="1" operator="greaterThanOrEqual">
      <formula>0.9</formula>
    </cfRule>
  </conditionalFormatting>
  <conditionalFormatting sqref="BZ76">
    <cfRule type="cellIs" dxfId="138" priority="160" stopIfTrue="1" operator="greaterThanOrEqual">
      <formula>0.9</formula>
    </cfRule>
  </conditionalFormatting>
  <conditionalFormatting sqref="BZ76">
    <cfRule type="cellIs" dxfId="137" priority="161" stopIfTrue="1" operator="between">
      <formula>0.7</formula>
      <formula>0.89</formula>
    </cfRule>
  </conditionalFormatting>
  <conditionalFormatting sqref="BZ76">
    <cfRule type="cellIs" dxfId="136" priority="162" stopIfTrue="1" operator="between">
      <formula>0</formula>
      <formula>0.69</formula>
    </cfRule>
  </conditionalFormatting>
  <conditionalFormatting sqref="BZ78">
    <cfRule type="cellIs" dxfId="135" priority="163" stopIfTrue="1" operator="greaterThanOrEqual">
      <formula>0.9</formula>
    </cfRule>
  </conditionalFormatting>
  <conditionalFormatting sqref="BZ78">
    <cfRule type="cellIs" dxfId="134" priority="164" stopIfTrue="1" operator="between">
      <formula>0.7</formula>
      <formula>0.89</formula>
    </cfRule>
  </conditionalFormatting>
  <conditionalFormatting sqref="BZ78">
    <cfRule type="cellIs" dxfId="133" priority="165" stopIfTrue="1" operator="between">
      <formula>0</formula>
      <formula>0.69</formula>
    </cfRule>
  </conditionalFormatting>
  <conditionalFormatting sqref="BQ74">
    <cfRule type="cellIs" dxfId="132" priority="154" stopIfTrue="1" operator="greaterThanOrEqual">
      <formula>0.9</formula>
    </cfRule>
  </conditionalFormatting>
  <conditionalFormatting sqref="BH88:BH90 BH92:BH95">
    <cfRule type="cellIs" dxfId="131" priority="139" stopIfTrue="1" operator="greaterThan">
      <formula>0.9</formula>
    </cfRule>
  </conditionalFormatting>
  <conditionalFormatting sqref="AG89:AG90 BH88:BH90 AR89:AR90 V89:V90 V92:V95 BC92:BC95 AR92:AR95 BH92:BH95 AG92:AG93 BC89:BC90">
    <cfRule type="cellIs" dxfId="130" priority="140" stopIfTrue="1" operator="between">
      <formula>0.7</formula>
      <formula>0.89</formula>
    </cfRule>
  </conditionalFormatting>
  <conditionalFormatting sqref="AG89:AG90 BH88:BH90 AR89:AR90 V89:V90 V92:V95 BC92:BC95 AR92:AR95 BH92:BH95 AG92:AG93 BC89:BC90">
    <cfRule type="cellIs" dxfId="129" priority="141" stopIfTrue="1" operator="between">
      <formula>0</formula>
      <formula>0.69</formula>
    </cfRule>
  </conditionalFormatting>
  <conditionalFormatting sqref="BQ88">
    <cfRule type="cellIs" dxfId="128" priority="87" stopIfTrue="1" operator="between">
      <formula>0.7</formula>
      <formula>0.89</formula>
    </cfRule>
  </conditionalFormatting>
  <conditionalFormatting sqref="BQ88">
    <cfRule type="cellIs" dxfId="127" priority="88" stopIfTrue="1" operator="between">
      <formula>0</formula>
      <formula>0.69</formula>
    </cfRule>
  </conditionalFormatting>
  <conditionalFormatting sqref="BZ88:BZ89 BZ91 BZ93:BZ95">
    <cfRule type="cellIs" dxfId="126" priority="90" stopIfTrue="1" operator="between">
      <formula>0.7</formula>
      <formula>0.89</formula>
    </cfRule>
  </conditionalFormatting>
  <conditionalFormatting sqref="BZ88:BZ89 BZ91 BZ93:BZ95">
    <cfRule type="cellIs" dxfId="125" priority="91" stopIfTrue="1" operator="between">
      <formula>0</formula>
      <formula>0.69</formula>
    </cfRule>
  </conditionalFormatting>
  <conditionalFormatting sqref="AG89:AG90 AR89:AR90 V89:V90 V92:V95 BC92:BC95 AR92:AR95 AG92:AG93 BC89:BC90">
    <cfRule type="cellIs" dxfId="124" priority="138" stopIfTrue="1" operator="greaterThanOrEqual">
      <formula>0.9</formula>
    </cfRule>
  </conditionalFormatting>
  <conditionalFormatting sqref="V88">
    <cfRule type="cellIs" dxfId="123" priority="142" stopIfTrue="1" operator="greaterThanOrEqual">
      <formula>0.9</formula>
    </cfRule>
  </conditionalFormatting>
  <conditionalFormatting sqref="V88">
    <cfRule type="cellIs" dxfId="122" priority="143" stopIfTrue="1" operator="between">
      <formula>0.7</formula>
      <formula>0.89</formula>
    </cfRule>
  </conditionalFormatting>
  <conditionalFormatting sqref="V88">
    <cfRule type="cellIs" dxfId="121" priority="144" stopIfTrue="1" operator="between">
      <formula>0</formula>
      <formula>0.69</formula>
    </cfRule>
  </conditionalFormatting>
  <conditionalFormatting sqref="AG88 AG94:AG95">
    <cfRule type="cellIs" dxfId="120" priority="145" stopIfTrue="1" operator="greaterThanOrEqual">
      <formula>0.9</formula>
    </cfRule>
  </conditionalFormatting>
  <conditionalFormatting sqref="AG88 AG94:AG95">
    <cfRule type="cellIs" dxfId="119" priority="146" stopIfTrue="1" operator="between">
      <formula>0.7</formula>
      <formula>0.89</formula>
    </cfRule>
  </conditionalFormatting>
  <conditionalFormatting sqref="AG88 AG94:AG95">
    <cfRule type="cellIs" dxfId="118" priority="147" stopIfTrue="1" operator="between">
      <formula>0</formula>
      <formula>0.69</formula>
    </cfRule>
  </conditionalFormatting>
  <conditionalFormatting sqref="AR88">
    <cfRule type="cellIs" dxfId="117" priority="148" stopIfTrue="1" operator="greaterThanOrEqual">
      <formula>0.9</formula>
    </cfRule>
  </conditionalFormatting>
  <conditionalFormatting sqref="AR88">
    <cfRule type="cellIs" dxfId="116" priority="149" stopIfTrue="1" operator="between">
      <formula>0.7</formula>
      <formula>0.89</formula>
    </cfRule>
  </conditionalFormatting>
  <conditionalFormatting sqref="AR88">
    <cfRule type="cellIs" dxfId="115" priority="150" stopIfTrue="1" operator="between">
      <formula>0</formula>
      <formula>0.69</formula>
    </cfRule>
  </conditionalFormatting>
  <conditionalFormatting sqref="BC88">
    <cfRule type="cellIs" dxfId="114" priority="151" stopIfTrue="1" operator="greaterThanOrEqual">
      <formula>0.9</formula>
    </cfRule>
  </conditionalFormatting>
  <conditionalFormatting sqref="BC88">
    <cfRule type="cellIs" dxfId="113" priority="152" stopIfTrue="1" operator="between">
      <formula>0.7</formula>
      <formula>0.89</formula>
    </cfRule>
  </conditionalFormatting>
  <conditionalFormatting sqref="BC88">
    <cfRule type="cellIs" dxfId="112" priority="153" stopIfTrue="1" operator="between">
      <formula>0</formula>
      <formula>0.69</formula>
    </cfRule>
  </conditionalFormatting>
  <conditionalFormatting sqref="BH91">
    <cfRule type="cellIs" dxfId="111" priority="135" stopIfTrue="1" operator="greaterThan">
      <formula>0.9</formula>
    </cfRule>
  </conditionalFormatting>
  <conditionalFormatting sqref="AG91 BH91 AR91 BC91 V91">
    <cfRule type="cellIs" dxfId="110" priority="136" stopIfTrue="1" operator="between">
      <formula>0.7</formula>
      <formula>0.89</formula>
    </cfRule>
  </conditionalFormatting>
  <conditionalFormatting sqref="AG91 BH91 AR91 BC91 V91">
    <cfRule type="cellIs" dxfId="109" priority="137" stopIfTrue="1" operator="between">
      <formula>0</formula>
      <formula>0.69</formula>
    </cfRule>
  </conditionalFormatting>
  <conditionalFormatting sqref="AG91 AR91 BC91 V91">
    <cfRule type="cellIs" dxfId="108" priority="134" stopIfTrue="1" operator="greaterThanOrEqual">
      <formula>0.9</formula>
    </cfRule>
  </conditionalFormatting>
  <conditionalFormatting sqref="BQ89 BQ91 BQ93:BQ95">
    <cfRule type="cellIs" dxfId="107" priority="116" stopIfTrue="1" operator="greaterThanOrEqual">
      <formula>0.9</formula>
    </cfRule>
  </conditionalFormatting>
  <conditionalFormatting sqref="BQ89 BQ91 BQ93:BQ95">
    <cfRule type="cellIs" dxfId="106" priority="117" stopIfTrue="1" operator="between">
      <formula>0.7</formula>
      <formula>0.89</formula>
    </cfRule>
  </conditionalFormatting>
  <conditionalFormatting sqref="BQ89 BQ91 BQ93:BQ95">
    <cfRule type="cellIs" dxfId="105" priority="118" stopIfTrue="1" operator="between">
      <formula>0</formula>
      <formula>0.69</formula>
    </cfRule>
  </conditionalFormatting>
  <conditionalFormatting sqref="BQ90">
    <cfRule type="cellIs" dxfId="104" priority="133" stopIfTrue="1" operator="between">
      <formula>0</formula>
      <formula>0.69</formula>
    </cfRule>
  </conditionalFormatting>
  <conditionalFormatting sqref="BT92">
    <cfRule type="cellIs" dxfId="103" priority="113" stopIfTrue="1" operator="greaterThanOrEqual">
      <formula>0.9</formula>
    </cfRule>
  </conditionalFormatting>
  <conditionalFormatting sqref="BT92">
    <cfRule type="cellIs" dxfId="102" priority="114" stopIfTrue="1" operator="between">
      <formula>0.7</formula>
      <formula>0.89</formula>
    </cfRule>
  </conditionalFormatting>
  <conditionalFormatting sqref="BT92">
    <cfRule type="cellIs" dxfId="101" priority="115" stopIfTrue="1" operator="between">
      <formula>0</formula>
      <formula>0.69</formula>
    </cfRule>
  </conditionalFormatting>
  <conditionalFormatting sqref="BQ90">
    <cfRule type="cellIs" dxfId="100" priority="119" stopIfTrue="1" operator="greaterThanOrEqual">
      <formula>0.9</formula>
    </cfRule>
  </conditionalFormatting>
  <conditionalFormatting sqref="BQ90">
    <cfRule type="cellIs" dxfId="99" priority="120" stopIfTrue="1" operator="between">
      <formula>0.7</formula>
      <formula>0.89</formula>
    </cfRule>
  </conditionalFormatting>
  <conditionalFormatting sqref="BT88:BT89 BT91 BT93:BT95">
    <cfRule type="cellIs" dxfId="98" priority="107" stopIfTrue="1" operator="greaterThanOrEqual">
      <formula>0.9</formula>
    </cfRule>
  </conditionalFormatting>
  <conditionalFormatting sqref="BT88:BT89 BT91 BT93:BT95">
    <cfRule type="cellIs" dxfId="97" priority="108" stopIfTrue="1" operator="between">
      <formula>0.7</formula>
      <formula>0.89</formula>
    </cfRule>
  </conditionalFormatting>
  <conditionalFormatting sqref="BT88:BT89 BT91 BT93:BT95">
    <cfRule type="cellIs" dxfId="96" priority="109" stopIfTrue="1" operator="between">
      <formula>0</formula>
      <formula>0.69</formula>
    </cfRule>
  </conditionalFormatting>
  <conditionalFormatting sqref="BT90">
    <cfRule type="cellIs" dxfId="95" priority="110" stopIfTrue="1" operator="greaterThanOrEqual">
      <formula>0.9</formula>
    </cfRule>
  </conditionalFormatting>
  <conditionalFormatting sqref="BT90">
    <cfRule type="cellIs" dxfId="94" priority="111" stopIfTrue="1" operator="between">
      <formula>0.7</formula>
      <formula>0.89</formula>
    </cfRule>
  </conditionalFormatting>
  <conditionalFormatting sqref="BT90">
    <cfRule type="cellIs" dxfId="93" priority="112" stopIfTrue="1" operator="between">
      <formula>0</formula>
      <formula>0.69</formula>
    </cfRule>
  </conditionalFormatting>
  <conditionalFormatting sqref="BW90">
    <cfRule type="cellIs" dxfId="92" priority="101" stopIfTrue="1" operator="greaterThanOrEqual">
      <formula>0.9</formula>
    </cfRule>
  </conditionalFormatting>
  <conditionalFormatting sqref="BW90">
    <cfRule type="cellIs" dxfId="91" priority="102" stopIfTrue="1" operator="between">
      <formula>0.7</formula>
      <formula>0.89</formula>
    </cfRule>
  </conditionalFormatting>
  <conditionalFormatting sqref="BW90">
    <cfRule type="cellIs" dxfId="90" priority="103" stopIfTrue="1" operator="between">
      <formula>0</formula>
      <formula>0.69</formula>
    </cfRule>
  </conditionalFormatting>
  <conditionalFormatting sqref="BW92">
    <cfRule type="cellIs" dxfId="89" priority="104" stopIfTrue="1" operator="greaterThanOrEqual">
      <formula>0.9</formula>
    </cfRule>
  </conditionalFormatting>
  <conditionalFormatting sqref="BW92">
    <cfRule type="cellIs" dxfId="88" priority="105" stopIfTrue="1" operator="between">
      <formula>0.7</formula>
      <formula>0.89</formula>
    </cfRule>
  </conditionalFormatting>
  <conditionalFormatting sqref="BW92">
    <cfRule type="cellIs" dxfId="87" priority="106" stopIfTrue="1" operator="between">
      <formula>0</formula>
      <formula>0.69</formula>
    </cfRule>
  </conditionalFormatting>
  <conditionalFormatting sqref="BN88:BN89 BN91 BN93:BN95">
    <cfRule type="cellIs" dxfId="86" priority="124" stopIfTrue="1" operator="greaterThanOrEqual">
      <formula>0.9</formula>
    </cfRule>
  </conditionalFormatting>
  <conditionalFormatting sqref="BN88:BN89 BN91 BN93:BN95">
    <cfRule type="cellIs" dxfId="85" priority="125" stopIfTrue="1" operator="between">
      <formula>0.7</formula>
      <formula>0.89</formula>
    </cfRule>
  </conditionalFormatting>
  <conditionalFormatting sqref="BN88:BN89 BN91 BN93:BN95">
    <cfRule type="cellIs" dxfId="84" priority="126" stopIfTrue="1" operator="between">
      <formula>0</formula>
      <formula>0.69</formula>
    </cfRule>
  </conditionalFormatting>
  <conditionalFormatting sqref="BN90">
    <cfRule type="cellIs" dxfId="83" priority="127" stopIfTrue="1" operator="greaterThanOrEqual">
      <formula>0.9</formula>
    </cfRule>
  </conditionalFormatting>
  <conditionalFormatting sqref="BN90">
    <cfRule type="cellIs" dxfId="82" priority="128" stopIfTrue="1" operator="between">
      <formula>0.7</formula>
      <formula>0.89</formula>
    </cfRule>
  </conditionalFormatting>
  <conditionalFormatting sqref="BN90">
    <cfRule type="cellIs" dxfId="81" priority="129" stopIfTrue="1" operator="between">
      <formula>0</formula>
      <formula>0.69</formula>
    </cfRule>
  </conditionalFormatting>
  <conditionalFormatting sqref="BN92">
    <cfRule type="cellIs" dxfId="80" priority="130" stopIfTrue="1" operator="greaterThanOrEqual">
      <formula>0.9</formula>
    </cfRule>
  </conditionalFormatting>
  <conditionalFormatting sqref="BN92">
    <cfRule type="cellIs" dxfId="79" priority="131" stopIfTrue="1" operator="between">
      <formula>0.7</formula>
      <formula>0.89</formula>
    </cfRule>
  </conditionalFormatting>
  <conditionalFormatting sqref="BN92">
    <cfRule type="cellIs" dxfId="78" priority="132" stopIfTrue="1" operator="between">
      <formula>0</formula>
      <formula>0.69</formula>
    </cfRule>
  </conditionalFormatting>
  <conditionalFormatting sqref="BQ92">
    <cfRule type="cellIs" dxfId="77" priority="121" stopIfTrue="1" operator="greaterThanOrEqual">
      <formula>0.9</formula>
    </cfRule>
  </conditionalFormatting>
  <conditionalFormatting sqref="BQ92">
    <cfRule type="cellIs" dxfId="76" priority="122" stopIfTrue="1" operator="between">
      <formula>0.7</formula>
      <formula>0.89</formula>
    </cfRule>
  </conditionalFormatting>
  <conditionalFormatting sqref="BQ92">
    <cfRule type="cellIs" dxfId="75" priority="123" stopIfTrue="1" operator="between">
      <formula>0</formula>
      <formula>0.69</formula>
    </cfRule>
  </conditionalFormatting>
  <conditionalFormatting sqref="BW88:BW89 BW91 BW93:BW95">
    <cfRule type="cellIs" dxfId="74" priority="98" stopIfTrue="1" operator="greaterThanOrEqual">
      <formula>0.9</formula>
    </cfRule>
  </conditionalFormatting>
  <conditionalFormatting sqref="BW88:BW89 BW91 BW93:BW95">
    <cfRule type="cellIs" dxfId="73" priority="99" stopIfTrue="1" operator="between">
      <formula>0.7</formula>
      <formula>0.89</formula>
    </cfRule>
  </conditionalFormatting>
  <conditionalFormatting sqref="BW88:BW89 BW91 BW93:BW95">
    <cfRule type="cellIs" dxfId="72" priority="100" stopIfTrue="1" operator="between">
      <formula>0</formula>
      <formula>0.69</formula>
    </cfRule>
  </conditionalFormatting>
  <conditionalFormatting sqref="BZ88:BZ89 BZ91 BZ93:BZ95">
    <cfRule type="cellIs" dxfId="71" priority="89" stopIfTrue="1" operator="greaterThanOrEqual">
      <formula>0.9</formula>
    </cfRule>
  </conditionalFormatting>
  <conditionalFormatting sqref="BZ90">
    <cfRule type="cellIs" dxfId="70" priority="92" stopIfTrue="1" operator="greaterThanOrEqual">
      <formula>0.9</formula>
    </cfRule>
  </conditionalFormatting>
  <conditionalFormatting sqref="BZ90">
    <cfRule type="cellIs" dxfId="69" priority="93" stopIfTrue="1" operator="between">
      <formula>0.7</formula>
      <formula>0.89</formula>
    </cfRule>
  </conditionalFormatting>
  <conditionalFormatting sqref="BZ90">
    <cfRule type="cellIs" dxfId="68" priority="94" stopIfTrue="1" operator="between">
      <formula>0</formula>
      <formula>0.69</formula>
    </cfRule>
  </conditionalFormatting>
  <conditionalFormatting sqref="BZ92">
    <cfRule type="cellIs" dxfId="67" priority="95" stopIfTrue="1" operator="greaterThanOrEqual">
      <formula>0.9</formula>
    </cfRule>
  </conditionalFormatting>
  <conditionalFormatting sqref="BZ92">
    <cfRule type="cellIs" dxfId="66" priority="96" stopIfTrue="1" operator="between">
      <formula>0.7</formula>
      <formula>0.89</formula>
    </cfRule>
  </conditionalFormatting>
  <conditionalFormatting sqref="BZ92">
    <cfRule type="cellIs" dxfId="65" priority="97" stopIfTrue="1" operator="between">
      <formula>0</formula>
      <formula>0.69</formula>
    </cfRule>
  </conditionalFormatting>
  <conditionalFormatting sqref="BQ88">
    <cfRule type="cellIs" dxfId="64" priority="86" stopIfTrue="1" operator="greaterThanOrEqual">
      <formula>0.9</formula>
    </cfRule>
  </conditionalFormatting>
  <conditionalFormatting sqref="BC42:BC53">
    <cfRule type="cellIs" dxfId="63" priority="48" stopIfTrue="1" operator="between">
      <formula>0.7</formula>
      <formula>0.89</formula>
    </cfRule>
  </conditionalFormatting>
  <conditionalFormatting sqref="BC42:BC53">
    <cfRule type="cellIs" dxfId="62" priority="49" stopIfTrue="1" operator="between">
      <formula>0</formula>
      <formula>0.69</formula>
    </cfRule>
  </conditionalFormatting>
  <conditionalFormatting sqref="BC42:BC53">
    <cfRule type="cellIs" dxfId="61" priority="47" stopIfTrue="1" operator="greaterThanOrEqual">
      <formula>0.9</formula>
    </cfRule>
  </conditionalFormatting>
  <conditionalFormatting sqref="BC39:BC40">
    <cfRule type="cellIs" dxfId="60" priority="42" stopIfTrue="1" operator="between">
      <formula>0.7</formula>
      <formula>0.89</formula>
    </cfRule>
  </conditionalFormatting>
  <conditionalFormatting sqref="BC39:BC40">
    <cfRule type="cellIs" dxfId="59" priority="43" stopIfTrue="1" operator="between">
      <formula>0</formula>
      <formula>0.69</formula>
    </cfRule>
  </conditionalFormatting>
  <conditionalFormatting sqref="BC39:BC40">
    <cfRule type="cellIs" dxfId="58" priority="41" stopIfTrue="1" operator="greaterThanOrEqual">
      <formula>0.9</formula>
    </cfRule>
  </conditionalFormatting>
  <conditionalFormatting sqref="BC41">
    <cfRule type="cellIs" dxfId="57" priority="39" stopIfTrue="1" operator="between">
      <formula>0.7</formula>
      <formula>0.89</formula>
    </cfRule>
  </conditionalFormatting>
  <conditionalFormatting sqref="BC41">
    <cfRule type="cellIs" dxfId="56" priority="40" stopIfTrue="1" operator="between">
      <formula>0</formula>
      <formula>0.69</formula>
    </cfRule>
  </conditionalFormatting>
  <conditionalFormatting sqref="BC41">
    <cfRule type="cellIs" dxfId="55" priority="38" stopIfTrue="1" operator="greaterThanOrEqual">
      <formula>0.9</formula>
    </cfRule>
  </conditionalFormatting>
  <conditionalFormatting sqref="AG42:AG53">
    <cfRule type="cellIs" dxfId="54" priority="72" stopIfTrue="1" operator="between">
      <formula>0.7</formula>
      <formula>0.89</formula>
    </cfRule>
  </conditionalFormatting>
  <conditionalFormatting sqref="AG42:AG53">
    <cfRule type="cellIs" dxfId="53" priority="73" stopIfTrue="1" operator="between">
      <formula>0</formula>
      <formula>0.69</formula>
    </cfRule>
  </conditionalFormatting>
  <conditionalFormatting sqref="AG42:AG53">
    <cfRule type="cellIs" dxfId="52" priority="71" stopIfTrue="1" operator="greaterThanOrEqual">
      <formula>0.9</formula>
    </cfRule>
  </conditionalFormatting>
  <conditionalFormatting sqref="AG39:AG40">
    <cfRule type="cellIs" dxfId="51" priority="66" stopIfTrue="1" operator="between">
      <formula>0.7</formula>
      <formula>0.89</formula>
    </cfRule>
  </conditionalFormatting>
  <conditionalFormatting sqref="AG39:AG40">
    <cfRule type="cellIs" dxfId="50" priority="67" stopIfTrue="1" operator="between">
      <formula>0</formula>
      <formula>0.69</formula>
    </cfRule>
  </conditionalFormatting>
  <conditionalFormatting sqref="AG39:AG40">
    <cfRule type="cellIs" dxfId="49" priority="65" stopIfTrue="1" operator="greaterThanOrEqual">
      <formula>0.9</formula>
    </cfRule>
  </conditionalFormatting>
  <conditionalFormatting sqref="AG41">
    <cfRule type="cellIs" dxfId="48" priority="63" stopIfTrue="1" operator="between">
      <formula>0.7</formula>
      <formula>0.89</formula>
    </cfRule>
  </conditionalFormatting>
  <conditionalFormatting sqref="AG41">
    <cfRule type="cellIs" dxfId="47" priority="64" stopIfTrue="1" operator="between">
      <formula>0</formula>
      <formula>0.69</formula>
    </cfRule>
  </conditionalFormatting>
  <conditionalFormatting sqref="AG41">
    <cfRule type="cellIs" dxfId="46" priority="62" stopIfTrue="1" operator="greaterThanOrEqual">
      <formula>0.9</formula>
    </cfRule>
  </conditionalFormatting>
  <conditionalFormatting sqref="AR42:AR53">
    <cfRule type="cellIs" dxfId="45" priority="60" stopIfTrue="1" operator="between">
      <formula>0.7</formula>
      <formula>0.89</formula>
    </cfRule>
  </conditionalFormatting>
  <conditionalFormatting sqref="AR42:AR53">
    <cfRule type="cellIs" dxfId="44" priority="61" stopIfTrue="1" operator="between">
      <formula>0</formula>
      <formula>0.69</formula>
    </cfRule>
  </conditionalFormatting>
  <conditionalFormatting sqref="AR42:AR53">
    <cfRule type="cellIs" dxfId="43" priority="59" stopIfTrue="1" operator="greaterThanOrEqual">
      <formula>0.9</formula>
    </cfRule>
  </conditionalFormatting>
  <conditionalFormatting sqref="AR39:AR40">
    <cfRule type="cellIs" dxfId="42" priority="54" stopIfTrue="1" operator="between">
      <formula>0.7</formula>
      <formula>0.89</formula>
    </cfRule>
  </conditionalFormatting>
  <conditionalFormatting sqref="AR39:AR40">
    <cfRule type="cellIs" dxfId="41" priority="55" stopIfTrue="1" operator="between">
      <formula>0</formula>
      <formula>0.69</formula>
    </cfRule>
  </conditionalFormatting>
  <conditionalFormatting sqref="AR39:AR40">
    <cfRule type="cellIs" dxfId="40" priority="53" stopIfTrue="1" operator="greaterThanOrEqual">
      <formula>0.9</formula>
    </cfRule>
  </conditionalFormatting>
  <conditionalFormatting sqref="AR41">
    <cfRule type="cellIs" dxfId="39" priority="51" stopIfTrue="1" operator="between">
      <formula>0.7</formula>
      <formula>0.89</formula>
    </cfRule>
  </conditionalFormatting>
  <conditionalFormatting sqref="AR41">
    <cfRule type="cellIs" dxfId="38" priority="52" stopIfTrue="1" operator="between">
      <formula>0</formula>
      <formula>0.69</formula>
    </cfRule>
  </conditionalFormatting>
  <conditionalFormatting sqref="AR41">
    <cfRule type="cellIs" dxfId="37" priority="50" stopIfTrue="1" operator="greaterThanOrEqual">
      <formula>0.9</formula>
    </cfRule>
  </conditionalFormatting>
  <conditionalFormatting sqref="AG63:AG64">
    <cfRule type="cellIs" dxfId="36" priority="33" stopIfTrue="1" operator="between">
      <formula>0.7</formula>
      <formula>0.89</formula>
    </cfRule>
  </conditionalFormatting>
  <conditionalFormatting sqref="AG63:AG64">
    <cfRule type="cellIs" dxfId="35" priority="34" stopIfTrue="1" operator="between">
      <formula>0</formula>
      <formula>0.69</formula>
    </cfRule>
  </conditionalFormatting>
  <conditionalFormatting sqref="AG63:AG64">
    <cfRule type="cellIs" dxfId="34" priority="32" stopIfTrue="1" operator="greaterThanOrEqual">
      <formula>0.9</formula>
    </cfRule>
  </conditionalFormatting>
  <conditionalFormatting sqref="AG62">
    <cfRule type="cellIs" dxfId="33" priority="35" stopIfTrue="1" operator="greaterThanOrEqual">
      <formula>0.9</formula>
    </cfRule>
  </conditionalFormatting>
  <conditionalFormatting sqref="AG62">
    <cfRule type="cellIs" dxfId="32" priority="36" stopIfTrue="1" operator="between">
      <formula>0.7</formula>
      <formula>0.89</formula>
    </cfRule>
  </conditionalFormatting>
  <conditionalFormatting sqref="AG62">
    <cfRule type="cellIs" dxfId="31" priority="37" stopIfTrue="1" operator="between">
      <formula>0</formula>
      <formula>0.69</formula>
    </cfRule>
  </conditionalFormatting>
  <conditionalFormatting sqref="AG65">
    <cfRule type="cellIs" dxfId="30" priority="30" stopIfTrue="1" operator="between">
      <formula>0.7</formula>
      <formula>0.89</formula>
    </cfRule>
  </conditionalFormatting>
  <conditionalFormatting sqref="AG65">
    <cfRule type="cellIs" dxfId="29" priority="31" stopIfTrue="1" operator="between">
      <formula>0</formula>
      <formula>0.69</formula>
    </cfRule>
  </conditionalFormatting>
  <conditionalFormatting sqref="AG65">
    <cfRule type="cellIs" dxfId="28" priority="29" stopIfTrue="1" operator="greaterThanOrEqual">
      <formula>0.9</formula>
    </cfRule>
  </conditionalFormatting>
  <conditionalFormatting sqref="AR63:AR64">
    <cfRule type="cellIs" dxfId="27" priority="24" stopIfTrue="1" operator="between">
      <formula>0.7</formula>
      <formula>0.89</formula>
    </cfRule>
  </conditionalFormatting>
  <conditionalFormatting sqref="AR63:AR64">
    <cfRule type="cellIs" dxfId="26" priority="25" stopIfTrue="1" operator="between">
      <formula>0</formula>
      <formula>0.69</formula>
    </cfRule>
  </conditionalFormatting>
  <conditionalFormatting sqref="AR63:AR64">
    <cfRule type="cellIs" dxfId="25" priority="23" stopIfTrue="1" operator="greaterThanOrEqual">
      <formula>0.9</formula>
    </cfRule>
  </conditionalFormatting>
  <conditionalFormatting sqref="AR62">
    <cfRule type="cellIs" dxfId="24" priority="26" stopIfTrue="1" operator="greaterThanOrEqual">
      <formula>0.9</formula>
    </cfRule>
  </conditionalFormatting>
  <conditionalFormatting sqref="AR62">
    <cfRule type="cellIs" dxfId="23" priority="27" stopIfTrue="1" operator="between">
      <formula>0.7</formula>
      <formula>0.89</formula>
    </cfRule>
  </conditionalFormatting>
  <conditionalFormatting sqref="AR62">
    <cfRule type="cellIs" dxfId="22" priority="28" stopIfTrue="1" operator="between">
      <formula>0</formula>
      <formula>0.69</formula>
    </cfRule>
  </conditionalFormatting>
  <conditionalFormatting sqref="AR65">
    <cfRule type="cellIs" dxfId="21" priority="21" stopIfTrue="1" operator="between">
      <formula>0.7</formula>
      <formula>0.89</formula>
    </cfRule>
  </conditionalFormatting>
  <conditionalFormatting sqref="AR65">
    <cfRule type="cellIs" dxfId="20" priority="22" stopIfTrue="1" operator="between">
      <formula>0</formula>
      <formula>0.69</formula>
    </cfRule>
  </conditionalFormatting>
  <conditionalFormatting sqref="AR65">
    <cfRule type="cellIs" dxfId="19" priority="20" stopIfTrue="1" operator="greaterThanOrEqual">
      <formula>0.9</formula>
    </cfRule>
  </conditionalFormatting>
  <conditionalFormatting sqref="BC63:BC64">
    <cfRule type="cellIs" dxfId="18" priority="15" stopIfTrue="1" operator="between">
      <formula>0.7</formula>
      <formula>0.89</formula>
    </cfRule>
  </conditionalFormatting>
  <conditionalFormatting sqref="BC63:BC64">
    <cfRule type="cellIs" dxfId="17" priority="16" stopIfTrue="1" operator="between">
      <formula>0</formula>
      <formula>0.69</formula>
    </cfRule>
  </conditionalFormatting>
  <conditionalFormatting sqref="BC63:BC64">
    <cfRule type="cellIs" dxfId="16" priority="14" stopIfTrue="1" operator="greaterThanOrEqual">
      <formula>0.9</formula>
    </cfRule>
  </conditionalFormatting>
  <conditionalFormatting sqref="BC62">
    <cfRule type="cellIs" dxfId="15" priority="17" stopIfTrue="1" operator="greaterThanOrEqual">
      <formula>0.9</formula>
    </cfRule>
  </conditionalFormatting>
  <conditionalFormatting sqref="BC62">
    <cfRule type="cellIs" dxfId="14" priority="18" stopIfTrue="1" operator="between">
      <formula>0.7</formula>
      <formula>0.89</formula>
    </cfRule>
  </conditionalFormatting>
  <conditionalFormatting sqref="BC62">
    <cfRule type="cellIs" dxfId="13" priority="19" stopIfTrue="1" operator="between">
      <formula>0</formula>
      <formula>0.69</formula>
    </cfRule>
  </conditionalFormatting>
  <conditionalFormatting sqref="BC65">
    <cfRule type="cellIs" dxfId="12" priority="12" stopIfTrue="1" operator="between">
      <formula>0.7</formula>
      <formula>0.89</formula>
    </cfRule>
  </conditionalFormatting>
  <conditionalFormatting sqref="BC65">
    <cfRule type="cellIs" dxfId="11" priority="13" stopIfTrue="1" operator="between">
      <formula>0</formula>
      <formula>0.69</formula>
    </cfRule>
  </conditionalFormatting>
  <conditionalFormatting sqref="BC65">
    <cfRule type="cellIs" dxfId="10" priority="11" stopIfTrue="1" operator="greaterThanOrEqual">
      <formula>0.9</formula>
    </cfRule>
  </conditionalFormatting>
  <conditionalFormatting sqref="BH66">
    <cfRule type="cellIs" dxfId="9" priority="10" stopIfTrue="1" operator="greaterThanOrEqual">
      <formula>0.9</formula>
    </cfRule>
  </conditionalFormatting>
  <conditionalFormatting sqref="AG38">
    <cfRule type="cellIs" dxfId="8" priority="7" stopIfTrue="1" operator="greaterThanOrEqual">
      <formula>0.9</formula>
    </cfRule>
  </conditionalFormatting>
  <conditionalFormatting sqref="AG38">
    <cfRule type="cellIs" dxfId="7" priority="8" stopIfTrue="1" operator="between">
      <formula>0.7</formula>
      <formula>0.89</formula>
    </cfRule>
  </conditionalFormatting>
  <conditionalFormatting sqref="AG38">
    <cfRule type="cellIs" dxfId="6" priority="9" stopIfTrue="1" operator="between">
      <formula>0</formula>
      <formula>0.69</formula>
    </cfRule>
  </conditionalFormatting>
  <conditionalFormatting sqref="AR38">
    <cfRule type="cellIs" dxfId="5" priority="4" stopIfTrue="1" operator="greaterThanOrEqual">
      <formula>0.9</formula>
    </cfRule>
  </conditionalFormatting>
  <conditionalFormatting sqref="AR38">
    <cfRule type="cellIs" dxfId="4" priority="5" stopIfTrue="1" operator="between">
      <formula>0.7</formula>
      <formula>0.89</formula>
    </cfRule>
  </conditionalFormatting>
  <conditionalFormatting sqref="AR38">
    <cfRule type="cellIs" dxfId="3" priority="6" stopIfTrue="1" operator="between">
      <formula>0</formula>
      <formula>0.69</formula>
    </cfRule>
  </conditionalFormatting>
  <conditionalFormatting sqref="BC38">
    <cfRule type="cellIs" dxfId="2" priority="1" stopIfTrue="1" operator="greaterThanOrEqual">
      <formula>0.9</formula>
    </cfRule>
  </conditionalFormatting>
  <conditionalFormatting sqref="BC38">
    <cfRule type="cellIs" dxfId="1" priority="2" stopIfTrue="1" operator="between">
      <formula>0.7</formula>
      <formula>0.89</formula>
    </cfRule>
  </conditionalFormatting>
  <conditionalFormatting sqref="BC38">
    <cfRule type="cellIs" dxfId="0" priority="3" stopIfTrue="1" operator="between">
      <formula>0</formula>
      <formula>0.69</formula>
    </cfRule>
  </conditionalFormatting>
  <dataValidations count="8">
    <dataValidation type="list" allowBlank="1" showInputMessage="1" showErrorMessage="1" sqref="I74:I81 I88:I95 I15:I21 I29:I30 I38:I54 I62:I66">
      <formula1>DIMENSIÓN_MIPG</formula1>
    </dataValidation>
    <dataValidation type="list" allowBlank="1" showInputMessage="1" showErrorMessage="1" sqref="J74:J81 J88:J95 J15:J21 J29:J30 J38:J54 J62:J66">
      <formula1>POLÍTICA_MIPG</formula1>
    </dataValidation>
    <dataValidation type="list" allowBlank="1" showInputMessage="1" showErrorMessage="1" sqref="G11:H11 G12 G25:H25 G26 G34:H34 G35 G85 G70:H70 G71 G84:H84 G58:G59">
      <formula1>INDIRECT(B11)</formula1>
    </dataValidation>
    <dataValidation type="list" allowBlank="1" showInputMessage="1" showErrorMessage="1" sqref="I11:J11 I25:J25 I34:J34 I84:J84 I70:J70">
      <formula1>INDIRECT(F11)</formula1>
    </dataValidation>
    <dataValidation type="list" allowBlank="1" showInputMessage="1" showErrorMessage="1" sqref="K11:M11 K25:M25 K34:M34 K84:M84 K70:M70">
      <formula1>INDIRECT(I11)</formula1>
    </dataValidation>
    <dataValidation type="list" allowBlank="1" showInputMessage="1" showErrorMessage="1" sqref="G6:M6">
      <formula1>PROCESOS</formula1>
    </dataValidation>
    <dataValidation type="list" allowBlank="1" showInputMessage="1" showErrorMessage="1" sqref="G9 G23 G32 G56 G68 G82">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C88:D93 C74:D79 C15:D20 C29:D29 C38:D53 C62:D65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3" zoomScaleNormal="73" workbookViewId="0">
      <selection activeCell="E8" sqref="E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42.1</v>
      </c>
      <c r="F3" s="1">
        <f>+'Act. Estratégicas'!Y7</f>
        <v>73.199999999999989</v>
      </c>
      <c r="G3" s="1">
        <f>+'Act. Estratégicas'!AJ7</f>
        <v>62.499999999999993</v>
      </c>
      <c r="H3" s="1">
        <f>+'Act. Estratégicas'!AU7</f>
        <v>42.199999999999989</v>
      </c>
      <c r="I3" s="1">
        <f>+'Act. Estratégicas'!BF7</f>
        <v>220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43.35</v>
      </c>
      <c r="F4" s="1">
        <f>+'Act. Estratégicas'!AF7</f>
        <v>0</v>
      </c>
      <c r="G4" s="1">
        <f>+'Act. Estratégicas'!AQ7</f>
        <v>0</v>
      </c>
      <c r="H4" s="1">
        <f>+'Act. Estratégicas'!BB7</f>
        <v>0</v>
      </c>
      <c r="I4" s="6">
        <f>+'Act. Estratégicas'!BG7</f>
        <v>43.35</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0.19136363636363637</v>
      </c>
      <c r="F7" s="8">
        <f>+F3/$I$3</f>
        <v>0.33272727272727265</v>
      </c>
      <c r="G7" s="8">
        <f>+G3/$I$3</f>
        <v>0.28409090909090906</v>
      </c>
      <c r="H7" s="8">
        <f>+H3/$I$3</f>
        <v>0.19181818181818178</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336">
        <f>+E4/$I$3</f>
        <v>0.19704545454545455</v>
      </c>
      <c r="F8" s="336">
        <f t="shared" ref="F8:I8" si="0">+F4/$I$3</f>
        <v>0</v>
      </c>
      <c r="G8" s="336">
        <f t="shared" si="0"/>
        <v>0</v>
      </c>
      <c r="H8" s="336">
        <f t="shared" si="0"/>
        <v>0</v>
      </c>
      <c r="I8" s="336">
        <f t="shared" si="0"/>
        <v>0.19704545454545455</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335">
        <f>+E4/E3</f>
        <v>1.0296912114014252</v>
      </c>
      <c r="F10" s="335">
        <f t="shared" ref="F10:I10" si="1">+F4/F3</f>
        <v>0</v>
      </c>
      <c r="G10" s="335">
        <f t="shared" si="1"/>
        <v>0</v>
      </c>
      <c r="H10" s="335">
        <f t="shared" si="1"/>
        <v>0</v>
      </c>
      <c r="I10" s="335">
        <f t="shared" si="1"/>
        <v>0.19704545454545455</v>
      </c>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2021-04-26T21:43:57Z</dcterms:modified>
</cp:coreProperties>
</file>