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U88" i="2" l="1"/>
  <c r="U87" i="2"/>
  <c r="V87" i="2" s="1"/>
  <c r="U86" i="2"/>
  <c r="V63" i="2"/>
  <c r="U62" i="2"/>
  <c r="U61" i="2"/>
  <c r="U60" i="2"/>
  <c r="U59" i="2"/>
  <c r="U58" i="2"/>
  <c r="U57" i="2"/>
  <c r="U56" i="2"/>
  <c r="U55" i="2"/>
  <c r="V91" i="2" l="1"/>
  <c r="U90" i="2"/>
  <c r="U89" i="2"/>
  <c r="V47" i="2"/>
  <c r="U46" i="2"/>
  <c r="U43" i="2"/>
  <c r="U42" i="2"/>
  <c r="U41" i="2"/>
  <c r="U40" i="2"/>
  <c r="U39" i="2"/>
  <c r="U31" i="2"/>
  <c r="U30" i="2"/>
  <c r="U29" i="2"/>
  <c r="U28" i="2"/>
  <c r="U27" i="2"/>
  <c r="U26" i="2"/>
  <c r="U25" i="2"/>
  <c r="U24" i="2"/>
  <c r="U23" i="2"/>
  <c r="U22" i="2"/>
  <c r="U21" i="2"/>
  <c r="U20" i="2"/>
  <c r="U19" i="2"/>
  <c r="U18" i="2"/>
  <c r="U17" i="2"/>
  <c r="U16" i="2"/>
  <c r="U15" i="2"/>
  <c r="N21" i="2" l="1"/>
  <c r="V21" i="2" s="1"/>
  <c r="BV105" i="2" l="1"/>
  <c r="BW105" i="2" s="1"/>
  <c r="BT105" i="2"/>
  <c r="BP105" i="2"/>
  <c r="BQ105" i="2" s="1"/>
  <c r="BR105" i="2" s="1"/>
  <c r="BN105" i="2"/>
  <c r="BG105" i="2"/>
  <c r="BH105" i="2" s="1"/>
  <c r="BF105" i="2"/>
  <c r="BZ105" i="2" s="1"/>
  <c r="BC105" i="2"/>
  <c r="AR105" i="2"/>
  <c r="AG105" i="2"/>
  <c r="V105" i="2"/>
  <c r="BP104" i="2"/>
  <c r="BB104" i="2"/>
  <c r="AU104" i="2"/>
  <c r="AQ104" i="2"/>
  <c r="AJ104" i="2"/>
  <c r="AR104" i="2" s="1"/>
  <c r="AF104" i="2"/>
  <c r="Y104" i="2"/>
  <c r="BV104" i="2" s="1"/>
  <c r="BW104" i="2" s="1"/>
  <c r="U104" i="2"/>
  <c r="N104" i="2"/>
  <c r="BP103" i="2"/>
  <c r="BY103" i="2" s="1"/>
  <c r="BB103" i="2"/>
  <c r="AU103" i="2"/>
  <c r="AQ103" i="2"/>
  <c r="AR103" i="2" s="1"/>
  <c r="AJ103" i="2"/>
  <c r="BT103" i="2" s="1"/>
  <c r="AF103" i="2"/>
  <c r="Y103" i="2"/>
  <c r="BV103" i="2" s="1"/>
  <c r="U103" i="2"/>
  <c r="N103" i="2"/>
  <c r="BP102" i="2"/>
  <c r="BQ102" i="2" s="1"/>
  <c r="BB102" i="2"/>
  <c r="AU102" i="2"/>
  <c r="BC102" i="2" s="1"/>
  <c r="AQ102" i="2"/>
  <c r="AJ102" i="2"/>
  <c r="BT102" i="2" s="1"/>
  <c r="AF102" i="2"/>
  <c r="AG102" i="2" s="1"/>
  <c r="Y102" i="2"/>
  <c r="BV102" i="2" s="1"/>
  <c r="U102" i="2"/>
  <c r="N102" i="2"/>
  <c r="BP101" i="2"/>
  <c r="BQ101" i="2" s="1"/>
  <c r="BR101" i="2" s="1"/>
  <c r="BB101" i="2"/>
  <c r="AU101" i="2"/>
  <c r="AQ101" i="2"/>
  <c r="AJ101" i="2"/>
  <c r="BT101" i="2" s="1"/>
  <c r="AF101" i="2"/>
  <c r="Y101" i="2"/>
  <c r="BV101" i="2" s="1"/>
  <c r="BW101" i="2" s="1"/>
  <c r="U101" i="2"/>
  <c r="N101" i="2"/>
  <c r="BP100" i="2"/>
  <c r="BB100" i="2"/>
  <c r="AU100" i="2"/>
  <c r="AQ100" i="2"/>
  <c r="AJ100" i="2"/>
  <c r="BT100" i="2" s="1"/>
  <c r="AF100" i="2"/>
  <c r="Y100" i="2"/>
  <c r="BV100" i="2" s="1"/>
  <c r="BW100" i="2" s="1"/>
  <c r="U100" i="2"/>
  <c r="N100" i="2"/>
  <c r="BF100" i="2" s="1"/>
  <c r="BP99" i="2"/>
  <c r="BB99" i="2"/>
  <c r="AU99" i="2"/>
  <c r="AQ99" i="2"/>
  <c r="AJ99" i="2"/>
  <c r="AF99" i="2"/>
  <c r="AG99" i="2" s="1"/>
  <c r="Y99" i="2"/>
  <c r="BV99" i="2" s="1"/>
  <c r="U99" i="2"/>
  <c r="N99" i="2"/>
  <c r="B96" i="2"/>
  <c r="BS94" i="2"/>
  <c r="BP94" i="2"/>
  <c r="BM94" i="2"/>
  <c r="G94" i="2"/>
  <c r="BV91" i="2"/>
  <c r="BW91" i="2" s="1"/>
  <c r="BT91" i="2"/>
  <c r="BP91" i="2"/>
  <c r="BQ91" i="2" s="1"/>
  <c r="BR91" i="2" s="1"/>
  <c r="BN91" i="2"/>
  <c r="BG91" i="2"/>
  <c r="BH91" i="2" s="1"/>
  <c r="BF91" i="2"/>
  <c r="BZ91" i="2" s="1"/>
  <c r="BC91" i="2"/>
  <c r="AR91" i="2"/>
  <c r="AG91" i="2"/>
  <c r="BP90" i="2"/>
  <c r="BQ90" i="2" s="1"/>
  <c r="BN90" i="2"/>
  <c r="BB90" i="2"/>
  <c r="AU90" i="2"/>
  <c r="AQ90" i="2"/>
  <c r="AR90" i="2" s="1"/>
  <c r="AJ90" i="2"/>
  <c r="BT90" i="2" s="1"/>
  <c r="AF90" i="2"/>
  <c r="AG90" i="2" s="1"/>
  <c r="Y90" i="2"/>
  <c r="BV90" i="2" s="1"/>
  <c r="BY90" i="2" s="1"/>
  <c r="N90" i="2"/>
  <c r="V90" i="2" s="1"/>
  <c r="BQ89" i="2"/>
  <c r="BP89" i="2"/>
  <c r="BB89" i="2"/>
  <c r="AU89" i="2"/>
  <c r="BW89" i="2" s="1"/>
  <c r="AQ89" i="2"/>
  <c r="AR89" i="2" s="1"/>
  <c r="AJ89" i="2"/>
  <c r="BT89" i="2" s="1"/>
  <c r="AF89" i="2"/>
  <c r="AG89" i="2" s="1"/>
  <c r="Y89" i="2"/>
  <c r="BV89" i="2" s="1"/>
  <c r="BY89" i="2" s="1"/>
  <c r="N89" i="2"/>
  <c r="V89" i="2" s="1"/>
  <c r="BV88" i="2"/>
  <c r="BP88" i="2"/>
  <c r="BQ88" i="2" s="1"/>
  <c r="BR88" i="2" s="1"/>
  <c r="BG88" i="2"/>
  <c r="BB88" i="2"/>
  <c r="BC88" i="2" s="1"/>
  <c r="AU88" i="2"/>
  <c r="AQ88" i="2"/>
  <c r="AJ88" i="2"/>
  <c r="BT88" i="2" s="1"/>
  <c r="AF88" i="2"/>
  <c r="AG88" i="2" s="1"/>
  <c r="N88" i="2"/>
  <c r="V88" i="2" s="1"/>
  <c r="BP87" i="2"/>
  <c r="BN87" i="2"/>
  <c r="BB87" i="2"/>
  <c r="AU87" i="2"/>
  <c r="AQ87" i="2"/>
  <c r="AJ87" i="2"/>
  <c r="BT87" i="2" s="1"/>
  <c r="AF87" i="2"/>
  <c r="Y87" i="2"/>
  <c r="BV87" i="2" s="1"/>
  <c r="BP86" i="2"/>
  <c r="BC86" i="2"/>
  <c r="BB86" i="2"/>
  <c r="AU86" i="2"/>
  <c r="AQ86" i="2"/>
  <c r="AJ86" i="2"/>
  <c r="BT86" i="2" s="1"/>
  <c r="AF86" i="2"/>
  <c r="AG86" i="2" s="1"/>
  <c r="Y86" i="2"/>
  <c r="BV86" i="2" s="1"/>
  <c r="BW86" i="2" s="1"/>
  <c r="N86" i="2"/>
  <c r="V86" i="2" s="1"/>
  <c r="BV85" i="2"/>
  <c r="BP85" i="2"/>
  <c r="BB85" i="2"/>
  <c r="BC85" i="2" s="1"/>
  <c r="AU85" i="2"/>
  <c r="AQ85" i="2"/>
  <c r="AR85" i="2" s="1"/>
  <c r="AJ85" i="2"/>
  <c r="BT85" i="2" s="1"/>
  <c r="AF85" i="2"/>
  <c r="AG85" i="2" s="1"/>
  <c r="Y85" i="2"/>
  <c r="N85" i="2"/>
  <c r="V85" i="2" s="1"/>
  <c r="B82" i="2"/>
  <c r="BS80" i="2"/>
  <c r="BM80" i="2"/>
  <c r="G80" i="2"/>
  <c r="BV77" i="2"/>
  <c r="BW77" i="2" s="1"/>
  <c r="BT77" i="2"/>
  <c r="BP77" i="2"/>
  <c r="BQ77" i="2" s="1"/>
  <c r="BR77" i="2" s="1"/>
  <c r="BN77" i="2"/>
  <c r="BG77" i="2"/>
  <c r="BF77" i="2"/>
  <c r="BZ77" i="2" s="1"/>
  <c r="BC77" i="2"/>
  <c r="AR77" i="2"/>
  <c r="AG77" i="2"/>
  <c r="V77" i="2"/>
  <c r="BT76" i="2"/>
  <c r="BP76" i="2"/>
  <c r="BN76" i="2"/>
  <c r="BB76" i="2"/>
  <c r="BC76" i="2" s="1"/>
  <c r="AU76" i="2"/>
  <c r="AQ76" i="2"/>
  <c r="AR76" i="2" s="1"/>
  <c r="AJ76" i="2"/>
  <c r="AF76" i="2"/>
  <c r="Y76" i="2"/>
  <c r="BV76" i="2" s="1"/>
  <c r="BW76" i="2" s="1"/>
  <c r="U76" i="2"/>
  <c r="BG76" i="2" s="1"/>
  <c r="N76" i="2"/>
  <c r="BT75" i="2"/>
  <c r="BP75" i="2"/>
  <c r="BN75" i="2"/>
  <c r="BB75" i="2"/>
  <c r="BC75" i="2" s="1"/>
  <c r="AU75" i="2"/>
  <c r="AQ75" i="2"/>
  <c r="AR75" i="2" s="1"/>
  <c r="AJ75" i="2"/>
  <c r="AF75" i="2"/>
  <c r="Y75" i="2"/>
  <c r="BV75" i="2" s="1"/>
  <c r="BW75" i="2" s="1"/>
  <c r="U75" i="2"/>
  <c r="BG75" i="2" s="1"/>
  <c r="N75" i="2"/>
  <c r="BP74" i="2"/>
  <c r="BC74" i="2"/>
  <c r="BB74" i="2"/>
  <c r="AU74" i="2"/>
  <c r="AQ74" i="2"/>
  <c r="AR74" i="2" s="1"/>
  <c r="AJ74" i="2"/>
  <c r="BT74" i="2" s="1"/>
  <c r="AF74" i="2"/>
  <c r="Y74" i="2"/>
  <c r="BV74" i="2" s="1"/>
  <c r="V74" i="2"/>
  <c r="U74" i="2"/>
  <c r="N74" i="2"/>
  <c r="BN74" i="2" s="1"/>
  <c r="BV73" i="2"/>
  <c r="BW73" i="2" s="1"/>
  <c r="BT73" i="2"/>
  <c r="BP73" i="2"/>
  <c r="BB73" i="2"/>
  <c r="BC73" i="2" s="1"/>
  <c r="AU73" i="2"/>
  <c r="AQ73" i="2"/>
  <c r="AJ73" i="2"/>
  <c r="AF73" i="2"/>
  <c r="AG73" i="2" s="1"/>
  <c r="Y73" i="2"/>
  <c r="U73" i="2"/>
  <c r="V73" i="2" s="1"/>
  <c r="N73" i="2"/>
  <c r="BN73" i="2" s="1"/>
  <c r="BP72" i="2"/>
  <c r="BQ72" i="2" s="1"/>
  <c r="BR72" i="2" s="1"/>
  <c r="BC72" i="2"/>
  <c r="BB72" i="2"/>
  <c r="AU72" i="2"/>
  <c r="AQ72" i="2"/>
  <c r="AR72" i="2" s="1"/>
  <c r="AJ72" i="2"/>
  <c r="BT72" i="2" s="1"/>
  <c r="AF72" i="2"/>
  <c r="Y72" i="2"/>
  <c r="BV72" i="2" s="1"/>
  <c r="BW72" i="2" s="1"/>
  <c r="V72" i="2"/>
  <c r="U72" i="2"/>
  <c r="N72" i="2"/>
  <c r="BN72" i="2" s="1"/>
  <c r="BV71" i="2"/>
  <c r="BT71" i="2"/>
  <c r="BP71" i="2"/>
  <c r="BQ71" i="2" s="1"/>
  <c r="BR71" i="2" s="1"/>
  <c r="BN71" i="2"/>
  <c r="BB71" i="2"/>
  <c r="BC71" i="2" s="1"/>
  <c r="AU71" i="2"/>
  <c r="AR71" i="2"/>
  <c r="AQ71" i="2"/>
  <c r="AJ71" i="2"/>
  <c r="AF71" i="2"/>
  <c r="AG71" i="2" s="1"/>
  <c r="Y71" i="2"/>
  <c r="BF71" i="2" s="1"/>
  <c r="U71" i="2"/>
  <c r="N71" i="2"/>
  <c r="B68" i="2"/>
  <c r="BS66" i="2"/>
  <c r="BM66" i="2"/>
  <c r="G66" i="2"/>
  <c r="BZ63" i="2"/>
  <c r="BV63" i="2"/>
  <c r="BW63" i="2" s="1"/>
  <c r="BT63" i="2"/>
  <c r="BP63" i="2"/>
  <c r="BQ63" i="2" s="1"/>
  <c r="BR63" i="2" s="1"/>
  <c r="BN63" i="2"/>
  <c r="BG63" i="2"/>
  <c r="BF63" i="2"/>
  <c r="BC63" i="2"/>
  <c r="AR63" i="2"/>
  <c r="AG63" i="2"/>
  <c r="BC62" i="2"/>
  <c r="AQ62" i="2"/>
  <c r="AJ62" i="2"/>
  <c r="AR62" i="2" s="1"/>
  <c r="AF62" i="2"/>
  <c r="Y62" i="2"/>
  <c r="N62" i="2"/>
  <c r="V62" i="2" s="1"/>
  <c r="BC61" i="2"/>
  <c r="AU61" i="2"/>
  <c r="AQ61" i="2"/>
  <c r="AJ61" i="2"/>
  <c r="AR61" i="2" s="1"/>
  <c r="AF61" i="2"/>
  <c r="AG61" i="2" s="1"/>
  <c r="Y61" i="2"/>
  <c r="N61" i="2"/>
  <c r="V61" i="2" s="1"/>
  <c r="BC60" i="2"/>
  <c r="AU60" i="2"/>
  <c r="AQ60" i="2"/>
  <c r="AR60" i="2" s="1"/>
  <c r="AJ60" i="2"/>
  <c r="AF60" i="2"/>
  <c r="Y60" i="2"/>
  <c r="N60" i="2"/>
  <c r="V60" i="2" s="1"/>
  <c r="BP59" i="2"/>
  <c r="BB59" i="2"/>
  <c r="BC59" i="2" s="1"/>
  <c r="AU59" i="2"/>
  <c r="AQ59" i="2"/>
  <c r="AR59" i="2" s="1"/>
  <c r="AJ59" i="2"/>
  <c r="BT59" i="2" s="1"/>
  <c r="AF59" i="2"/>
  <c r="AG59" i="2" s="1"/>
  <c r="Y59" i="2"/>
  <c r="BV59" i="2" s="1"/>
  <c r="BW59" i="2" s="1"/>
  <c r="N59" i="2"/>
  <c r="V59" i="2" s="1"/>
  <c r="BP58" i="2"/>
  <c r="BB58" i="2"/>
  <c r="AU58" i="2"/>
  <c r="AQ58" i="2"/>
  <c r="AJ58" i="2"/>
  <c r="AF58" i="2"/>
  <c r="Y58" i="2"/>
  <c r="BV58" i="2" s="1"/>
  <c r="BW58" i="2" s="1"/>
  <c r="N58" i="2"/>
  <c r="V58" i="2" s="1"/>
  <c r="BP57" i="2"/>
  <c r="BB57" i="2"/>
  <c r="AU57" i="2"/>
  <c r="AQ57" i="2"/>
  <c r="AR57" i="2" s="1"/>
  <c r="AJ57" i="2"/>
  <c r="BT57" i="2" s="1"/>
  <c r="AF57" i="2"/>
  <c r="BG57" i="2" s="1"/>
  <c r="Y57" i="2"/>
  <c r="BV57" i="2" s="1"/>
  <c r="BW57" i="2" s="1"/>
  <c r="N57" i="2"/>
  <c r="V57" i="2" s="1"/>
  <c r="BP56" i="2"/>
  <c r="BQ56" i="2" s="1"/>
  <c r="BB56" i="2"/>
  <c r="BC56" i="2" s="1"/>
  <c r="AU56" i="2"/>
  <c r="AQ56" i="2"/>
  <c r="AJ56" i="2"/>
  <c r="BT56" i="2" s="1"/>
  <c r="AF56" i="2"/>
  <c r="AG56" i="2" s="1"/>
  <c r="Y56" i="2"/>
  <c r="BV56" i="2" s="1"/>
  <c r="BW56" i="2" s="1"/>
  <c r="BG56" i="2"/>
  <c r="N56" i="2"/>
  <c r="V56" i="2" s="1"/>
  <c r="BP55" i="2"/>
  <c r="BC55" i="2"/>
  <c r="BB55" i="2"/>
  <c r="AU55" i="2"/>
  <c r="AQ55" i="2"/>
  <c r="AJ55" i="2"/>
  <c r="BT55" i="2" s="1"/>
  <c r="AF55" i="2"/>
  <c r="Y55" i="2"/>
  <c r="BV55" i="2" s="1"/>
  <c r="N55" i="2"/>
  <c r="V55" i="2" s="1"/>
  <c r="B52" i="2"/>
  <c r="BS50" i="2"/>
  <c r="BM50" i="2"/>
  <c r="G50" i="2"/>
  <c r="BV47" i="2"/>
  <c r="BW47" i="2" s="1"/>
  <c r="BT47" i="2"/>
  <c r="BP47" i="2"/>
  <c r="BQ47" i="2" s="1"/>
  <c r="BR47" i="2" s="1"/>
  <c r="BN47" i="2"/>
  <c r="BG47" i="2"/>
  <c r="BF47" i="2"/>
  <c r="BZ47" i="2" s="1"/>
  <c r="BC47" i="2"/>
  <c r="AR47" i="2"/>
  <c r="AG47" i="2"/>
  <c r="BP46" i="2"/>
  <c r="BB46" i="2"/>
  <c r="AU46" i="2"/>
  <c r="AQ46" i="2"/>
  <c r="AJ46" i="2"/>
  <c r="BT46" i="2" s="1"/>
  <c r="AF46" i="2"/>
  <c r="Y46" i="2"/>
  <c r="BV46" i="2" s="1"/>
  <c r="BW46" i="2" s="1"/>
  <c r="N46" i="2"/>
  <c r="V46"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J29" i="2"/>
  <c r="Y29" i="2"/>
  <c r="AG29" i="2" s="1"/>
  <c r="N29" i="2"/>
  <c r="V29" i="2" s="1"/>
  <c r="BB28" i="2"/>
  <c r="AU28" i="2"/>
  <c r="AQ28" i="2"/>
  <c r="AJ28" i="2"/>
  <c r="AF28" i="2"/>
  <c r="AG28" i="2" s="1"/>
  <c r="Y28" i="2"/>
  <c r="N28" i="2"/>
  <c r="V28" i="2" s="1"/>
  <c r="BB27" i="2"/>
  <c r="AU27" i="2"/>
  <c r="BC27" i="2" s="1"/>
  <c r="AQ27" i="2"/>
  <c r="AJ27" i="2"/>
  <c r="AR27" i="2" s="1"/>
  <c r="AF27" i="2"/>
  <c r="AG27" i="2" s="1"/>
  <c r="Y27" i="2"/>
  <c r="N27" i="2"/>
  <c r="V27" i="2" s="1"/>
  <c r="BC26" i="2"/>
  <c r="BB26" i="2"/>
  <c r="AU26" i="2"/>
  <c r="AQ26" i="2"/>
  <c r="AJ26" i="2"/>
  <c r="AF26" i="2"/>
  <c r="AG26" i="2" s="1"/>
  <c r="Y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R22" i="2" s="1"/>
  <c r="AJ22" i="2"/>
  <c r="AF22" i="2"/>
  <c r="Y22" i="2"/>
  <c r="BG22" i="2"/>
  <c r="N22" i="2"/>
  <c r="V22" i="2" s="1"/>
  <c r="BB21" i="2"/>
  <c r="AU21" i="2"/>
  <c r="AQ21" i="2"/>
  <c r="AJ21" i="2"/>
  <c r="BF21" i="2" s="1"/>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BG15" i="2" s="1"/>
  <c r="Y15" i="2"/>
  <c r="N15" i="2"/>
  <c r="B12" i="2"/>
  <c r="BS10" i="2"/>
  <c r="G5" i="3" s="1"/>
  <c r="BM10" i="2"/>
  <c r="E5" i="3" s="1"/>
  <c r="G10" i="2"/>
  <c r="AR29" i="2" l="1"/>
  <c r="V101" i="2"/>
  <c r="BF102" i="2"/>
  <c r="V103" i="2"/>
  <c r="AG104" i="2"/>
  <c r="AR100" i="2"/>
  <c r="BQ100" i="2"/>
  <c r="BF104" i="2"/>
  <c r="BQ104" i="2"/>
  <c r="BQ99" i="2"/>
  <c r="BR99" i="2" s="1"/>
  <c r="AG100" i="2"/>
  <c r="BC100" i="2"/>
  <c r="AG101" i="2"/>
  <c r="AR102" i="2"/>
  <c r="AG103" i="2"/>
  <c r="V104" i="2"/>
  <c r="BG26" i="2"/>
  <c r="BW87" i="2"/>
  <c r="BC87" i="2"/>
  <c r="BF87" i="2"/>
  <c r="AR87" i="2"/>
  <c r="BN85" i="2"/>
  <c r="BF86" i="2"/>
  <c r="BY88" i="2"/>
  <c r="BN58" i="2"/>
  <c r="BN59" i="2"/>
  <c r="BN55" i="2"/>
  <c r="BF56"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5" i="2"/>
  <c r="B35" i="2"/>
  <c r="BN16" i="2"/>
  <c r="BN18" i="2"/>
  <c r="BG29" i="2"/>
  <c r="BN42" i="2"/>
  <c r="BR43" i="2"/>
  <c r="BN56" i="2"/>
  <c r="BW71" i="2"/>
  <c r="BX71" i="2" s="1"/>
  <c r="BY100" i="2"/>
  <c r="BZ100" i="2" s="1"/>
  <c r="BF101" i="2"/>
  <c r="BC101" i="2"/>
  <c r="BG103" i="2"/>
  <c r="AR17" i="2"/>
  <c r="AU7" i="2"/>
  <c r="H3" i="3" s="1"/>
  <c r="BF27" i="2"/>
  <c r="BN41" i="2"/>
  <c r="BR42" i="2"/>
  <c r="AG46" i="2"/>
  <c r="BC46" i="2"/>
  <c r="AR55" i="2"/>
  <c r="BR56" i="2"/>
  <c r="AG58" i="2"/>
  <c r="BC58" i="2"/>
  <c r="BG59" i="2"/>
  <c r="BG61" i="2"/>
  <c r="BY71" i="2"/>
  <c r="BY73" i="2"/>
  <c r="AG75" i="2"/>
  <c r="AG76" i="2"/>
  <c r="BF85" i="2"/>
  <c r="AR86" i="2"/>
  <c r="BN86" i="2"/>
  <c r="AR88" i="2"/>
  <c r="BF89" i="2"/>
  <c r="AR18" i="2"/>
  <c r="AR19" i="2"/>
  <c r="AR20" i="2"/>
  <c r="AR26" i="2"/>
  <c r="AG15" i="2"/>
  <c r="BB7" i="2"/>
  <c r="H4" i="3" s="1"/>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6" i="2"/>
  <c r="BN46" i="2"/>
  <c r="AG57" i="2"/>
  <c r="BC57" i="2"/>
  <c r="BQ58" i="2"/>
  <c r="BR58" i="2" s="1"/>
  <c r="AG60" i="2"/>
  <c r="BH63" i="2"/>
  <c r="V71" i="2"/>
  <c r="AG72" i="2"/>
  <c r="AR73" i="2"/>
  <c r="BQ73" i="2"/>
  <c r="BR73" i="2" s="1"/>
  <c r="AG74" i="2"/>
  <c r="V75" i="2"/>
  <c r="AG87" i="2"/>
  <c r="BW88" i="2"/>
  <c r="BN89" i="2"/>
  <c r="BG99" i="2"/>
  <c r="BC99" i="2"/>
  <c r="BG101" i="2"/>
  <c r="BH101" i="2" s="1"/>
  <c r="V102" i="2"/>
  <c r="BF103" i="2"/>
  <c r="BQ103" i="2"/>
  <c r="BR103" i="2" s="1"/>
  <c r="BF19" i="2"/>
  <c r="BF20" i="2"/>
  <c r="BC23" i="2"/>
  <c r="AR24" i="2"/>
  <c r="AR28" i="2"/>
  <c r="BF40" i="2"/>
  <c r="BF43" i="2"/>
  <c r="BN43" i="2"/>
  <c r="BG46" i="2"/>
  <c r="BH46" i="2" s="1"/>
  <c r="BQ46" i="2"/>
  <c r="BR46" i="2" s="1"/>
  <c r="BF57" i="2"/>
  <c r="BH57" i="2" s="1"/>
  <c r="BN57" i="2"/>
  <c r="BY72" i="2"/>
  <c r="BW85" i="2"/>
  <c r="BX85" i="2" s="1"/>
  <c r="V99" i="2"/>
  <c r="V100" i="2"/>
  <c r="AR101" i="2"/>
  <c r="BW102" i="2"/>
  <c r="BG102" i="2"/>
  <c r="BH102"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6" i="2"/>
  <c r="BV50" i="2"/>
  <c r="BP50" i="2"/>
  <c r="BY55" i="2"/>
  <c r="BQ55" i="2"/>
  <c r="BR55" i="2" s="1"/>
  <c r="BH56" i="2"/>
  <c r="AR56" i="2"/>
  <c r="BZ71" i="2"/>
  <c r="U7" i="2"/>
  <c r="E4" i="3" s="1"/>
  <c r="BG24" i="2"/>
  <c r="BH24" i="2" s="1"/>
  <c r="BG43" i="2"/>
  <c r="BH43" i="2" s="1"/>
  <c r="AG55" i="2"/>
  <c r="BT58" i="2"/>
  <c r="AR58" i="2"/>
  <c r="AQ7" i="2"/>
  <c r="G4" i="3" s="1"/>
  <c r="BV15" i="2"/>
  <c r="Y7" i="2"/>
  <c r="F3" i="3" s="1"/>
  <c r="BG16" i="2"/>
  <c r="AJ7" i="2"/>
  <c r="G3" i="3" s="1"/>
  <c r="G10" i="3" s="1"/>
  <c r="BT16" i="2"/>
  <c r="BG18" i="2"/>
  <c r="BH18" i="2" s="1"/>
  <c r="BG20" i="2"/>
  <c r="BH20" i="2" s="1"/>
  <c r="BF25" i="2"/>
  <c r="BH25" i="2" s="1"/>
  <c r="BH30" i="2"/>
  <c r="BG42" i="2"/>
  <c r="BH42" i="2" s="1"/>
  <c r="AR42" i="2"/>
  <c r="BF55" i="2"/>
  <c r="BW55" i="2"/>
  <c r="BX55" i="2" s="1"/>
  <c r="BG58" i="2"/>
  <c r="BF60" i="2"/>
  <c r="BW74" i="2"/>
  <c r="BV66" i="2"/>
  <c r="BF15" i="2"/>
  <c r="BH15" i="2" s="1"/>
  <c r="BG27" i="2"/>
  <c r="BH27" i="2" s="1"/>
  <c r="BF29" i="2"/>
  <c r="BH29" i="2" s="1"/>
  <c r="BF31" i="2"/>
  <c r="BH31" i="2" s="1"/>
  <c r="BV31" i="2"/>
  <c r="BW31" i="2" s="1"/>
  <c r="BF39" i="2"/>
  <c r="BY40" i="2"/>
  <c r="BZ40" i="2" s="1"/>
  <c r="BY41" i="2"/>
  <c r="BZ41" i="2" s="1"/>
  <c r="BY42" i="2"/>
  <c r="BZ42" i="2" s="1"/>
  <c r="BY43" i="2"/>
  <c r="BZ43" i="2" s="1"/>
  <c r="BY46" i="2"/>
  <c r="BZ46" i="2" s="1"/>
  <c r="BH47" i="2"/>
  <c r="BY56" i="2"/>
  <c r="BQ57" i="2"/>
  <c r="BR57" i="2" s="1"/>
  <c r="BY57" i="2"/>
  <c r="BZ57" i="2" s="1"/>
  <c r="BF58" i="2"/>
  <c r="BF59" i="2"/>
  <c r="BH59" i="2" s="1"/>
  <c r="BG60" i="2"/>
  <c r="AR99" i="2"/>
  <c r="BT99" i="2"/>
  <c r="BG23" i="2"/>
  <c r="BH23" i="2" s="1"/>
  <c r="BF26" i="2"/>
  <c r="BH26" i="2" s="1"/>
  <c r="AF7" i="2"/>
  <c r="F4" i="3" s="1"/>
  <c r="BQ15" i="2"/>
  <c r="BR15" i="2" s="1"/>
  <c r="BV16" i="2"/>
  <c r="BV17" i="2"/>
  <c r="BV18" i="2"/>
  <c r="BV19" i="2"/>
  <c r="BV20" i="2"/>
  <c r="BQ31" i="2"/>
  <c r="BR31" i="2" s="1"/>
  <c r="AG39" i="2"/>
  <c r="BG55" i="2"/>
  <c r="BY58" i="2"/>
  <c r="BY59" i="2"/>
  <c r="BQ59" i="2"/>
  <c r="BR59" i="2" s="1"/>
  <c r="BF61" i="2"/>
  <c r="BG62" i="2"/>
  <c r="AG62" i="2"/>
  <c r="BH75" i="2"/>
  <c r="BG89" i="2"/>
  <c r="BH89" i="2" s="1"/>
  <c r="B81" i="2"/>
  <c r="B67" i="2"/>
  <c r="B51" i="2"/>
  <c r="B11" i="2"/>
  <c r="AG16" i="2"/>
  <c r="AG17" i="2"/>
  <c r="AG18" i="2"/>
  <c r="AG19" i="2"/>
  <c r="AG20" i="2"/>
  <c r="BG39" i="2"/>
  <c r="BF62" i="2"/>
  <c r="BW103" i="2"/>
  <c r="BY104" i="2"/>
  <c r="BZ104" i="2" s="1"/>
  <c r="BG71" i="2"/>
  <c r="BH71" i="2" s="1"/>
  <c r="BF72" i="2"/>
  <c r="BZ72" i="2" s="1"/>
  <c r="BF73" i="2"/>
  <c r="BZ73" i="2" s="1"/>
  <c r="BF74" i="2"/>
  <c r="BF75" i="2"/>
  <c r="BY76" i="2"/>
  <c r="BY85" i="2"/>
  <c r="BP80" i="2"/>
  <c r="BQ85" i="2"/>
  <c r="BR85" i="2" s="1"/>
  <c r="BF88" i="2"/>
  <c r="BZ88" i="2" s="1"/>
  <c r="BN88" i="2"/>
  <c r="BZ89" i="2"/>
  <c r="BF90" i="2"/>
  <c r="BC90" i="2"/>
  <c r="BR90" i="2"/>
  <c r="BW99" i="2"/>
  <c r="BX99" i="2" s="1"/>
  <c r="BV94" i="2"/>
  <c r="BV80" i="2" s="1"/>
  <c r="BY99" i="2"/>
  <c r="BR100" i="2"/>
  <c r="BY102" i="2"/>
  <c r="BZ102" i="2" s="1"/>
  <c r="BC103" i="2"/>
  <c r="BR104" i="2"/>
  <c r="BY86" i="2"/>
  <c r="BZ86" i="2" s="1"/>
  <c r="BG90" i="2"/>
  <c r="BH90" i="2" s="1"/>
  <c r="BW90" i="2"/>
  <c r="BF99" i="2"/>
  <c r="BH99" i="2" s="1"/>
  <c r="BR102" i="2"/>
  <c r="BH103" i="2"/>
  <c r="BC104" i="2"/>
  <c r="BP66" i="2"/>
  <c r="BG72" i="2"/>
  <c r="BG73" i="2"/>
  <c r="BH73" i="2" s="1"/>
  <c r="BG74" i="2"/>
  <c r="BH74" i="2" s="1"/>
  <c r="BY74" i="2"/>
  <c r="BQ74" i="2"/>
  <c r="BR74" i="2" s="1"/>
  <c r="BY75" i="2"/>
  <c r="BQ75" i="2"/>
  <c r="BR75" i="2" s="1"/>
  <c r="V76" i="2"/>
  <c r="BF76" i="2"/>
  <c r="BH76" i="2" s="1"/>
  <c r="BY87" i="2"/>
  <c r="BQ87" i="2"/>
  <c r="BR87" i="2" s="1"/>
  <c r="BC89" i="2"/>
  <c r="BR89" i="2"/>
  <c r="BZ90" i="2"/>
  <c r="BG100" i="2"/>
  <c r="BH100" i="2" s="1"/>
  <c r="BY101" i="2"/>
  <c r="BZ101" i="2" s="1"/>
  <c r="BZ103" i="2"/>
  <c r="BG104" i="2"/>
  <c r="BH104" i="2" s="1"/>
  <c r="BG85" i="2"/>
  <c r="BG87" i="2"/>
  <c r="BH87" i="2" s="1"/>
  <c r="BN99" i="2"/>
  <c r="BQ76" i="2"/>
  <c r="BR76" i="2" s="1"/>
  <c r="BG86" i="2"/>
  <c r="BH86" i="2" s="1"/>
  <c r="BQ86" i="2"/>
  <c r="BR86" i="2" s="1"/>
  <c r="BN100" i="2"/>
  <c r="BN101" i="2"/>
  <c r="BN102" i="2"/>
  <c r="BN103" i="2"/>
  <c r="BN104" i="2"/>
  <c r="BT104" i="2"/>
  <c r="BH77" i="2"/>
  <c r="E10" i="3" l="1"/>
  <c r="F10" i="3"/>
  <c r="H10" i="3"/>
  <c r="BZ87" i="2"/>
  <c r="BH88" i="2"/>
  <c r="BH85" i="2"/>
  <c r="BZ56" i="2"/>
  <c r="BH61" i="2"/>
  <c r="BZ76" i="2"/>
  <c r="BZ74" i="2"/>
  <c r="BH55" i="2"/>
  <c r="BW19" i="2"/>
  <c r="BY19" i="2"/>
  <c r="BZ19" i="2" s="1"/>
  <c r="BW18" i="2"/>
  <c r="BY18" i="2"/>
  <c r="BZ18" i="2" s="1"/>
  <c r="BH58" i="2"/>
  <c r="BZ55" i="2"/>
  <c r="BY50" i="2"/>
  <c r="BF7" i="2"/>
  <c r="I3" i="3" s="1"/>
  <c r="BZ75" i="2"/>
  <c r="BY94" i="2"/>
  <c r="BZ99" i="2"/>
  <c r="BY80" i="2"/>
  <c r="BZ85" i="2"/>
  <c r="BZ59" i="2"/>
  <c r="BW17" i="2"/>
  <c r="BY17" i="2"/>
  <c r="BZ17" i="2" s="1"/>
  <c r="BW15" i="2"/>
  <c r="BX15" i="2" s="1"/>
  <c r="BV10" i="2"/>
  <c r="H5" i="3" s="1"/>
  <c r="BY15" i="2"/>
  <c r="BY31" i="2"/>
  <c r="BZ31" i="2" s="1"/>
  <c r="BY66" i="2"/>
  <c r="BH72" i="2"/>
  <c r="BG7" i="2"/>
  <c r="I4" i="3" s="1"/>
  <c r="BH39" i="2"/>
  <c r="BH62" i="2"/>
  <c r="BZ58" i="2"/>
  <c r="BW20" i="2"/>
  <c r="BY20" i="2"/>
  <c r="BZ20" i="2" s="1"/>
  <c r="BW16" i="2"/>
  <c r="BY16" i="2"/>
  <c r="BZ16" i="2" s="1"/>
  <c r="BH60" i="2"/>
  <c r="BH16" i="2"/>
  <c r="BY34" i="2"/>
  <c r="BZ39" i="2"/>
  <c r="I8" i="3" l="1"/>
  <c r="E8" i="3"/>
  <c r="E7" i="3"/>
  <c r="I7" i="3"/>
  <c r="F8" i="3"/>
  <c r="H7" i="3"/>
  <c r="G8" i="3"/>
  <c r="G7" i="3"/>
  <c r="H8" i="3"/>
  <c r="F7" i="3"/>
  <c r="I10" i="3"/>
  <c r="BY10" i="2"/>
  <c r="I5" i="3" s="1"/>
  <c r="BZ15" i="2"/>
  <c r="I9" i="3" l="1"/>
  <c r="G9" i="3"/>
  <c r="E9" i="3"/>
  <c r="F9" i="3"/>
  <c r="H9" i="3"/>
</calcChain>
</file>

<file path=xl/comments1.xml><?xml version="1.0" encoding="utf-8"?>
<comments xmlns="http://schemas.openxmlformats.org/spreadsheetml/2006/main">
  <authors>
    <author>Carlos Hernando Sandoval Mora</author>
    <author>familia sandovalgom</author>
  </authors>
  <commentList>
    <comment ref="F15" authorId="0" shapeId="0">
      <text>
        <r>
          <rPr>
            <b/>
            <sz val="9"/>
            <color indexed="81"/>
            <rFont val="Tahoma"/>
            <family val="2"/>
          </rPr>
          <t>Carlos Hernando Sandoval Mora:</t>
        </r>
        <r>
          <rPr>
            <sz val="9"/>
            <color indexed="81"/>
            <rFont val="Tahoma"/>
            <family val="2"/>
          </rPr>
          <t xml:space="preserve">
Modificación aprobada en memorando 20215000084553
Fecha: 27-05-2021</t>
        </r>
      </text>
    </comment>
    <comment ref="G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22" authorId="0" shapeId="0">
      <text>
        <r>
          <rPr>
            <b/>
            <sz val="9"/>
            <color indexed="81"/>
            <rFont val="Tahoma"/>
            <family val="2"/>
          </rPr>
          <t>Carlos Hernando Sandoval Mora:</t>
        </r>
        <r>
          <rPr>
            <sz val="9"/>
            <color indexed="81"/>
            <rFont val="Tahoma"/>
            <family val="2"/>
          </rPr>
          <t xml:space="preserve">
Modificaciónrealizada a traves del memorando 20212100056313
Fecha 25-03-2021</t>
        </r>
      </text>
    </comment>
    <comment ref="F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O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V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X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K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List>
</comments>
</file>

<file path=xl/sharedStrings.xml><?xml version="1.0" encoding="utf-8"?>
<sst xmlns="http://schemas.openxmlformats.org/spreadsheetml/2006/main" count="1321" uniqueCount="413">
  <si>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</si>
  <si>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</si>
  <si>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</si>
  <si>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</si>
  <si>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</si>
  <si>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</si>
  <si>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</si>
  <si>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</si>
  <si>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</si>
  <si>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</si>
  <si>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</si>
  <si>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</si>
  <si>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</si>
  <si>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</si>
  <si>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</si>
  <si>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</si>
  <si>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</si>
  <si>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</si>
  <si>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</si>
  <si>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</si>
  <si>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</si>
  <si>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</si>
  <si>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</si>
  <si>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</si>
  <si>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</si>
  <si>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</si>
  <si>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</si>
  <si>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</si>
  <si>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</si>
  <si>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</si>
  <si>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</si>
  <si>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</si>
  <si>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</si>
  <si>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</si>
  <si>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</si>
  <si>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</si>
  <si>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</si>
  <si>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</si>
  <si>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</si>
  <si>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</si>
  <si>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</si>
  <si>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</si>
  <si>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</si>
  <si>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</si>
  <si>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</si>
  <si>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</si>
  <si>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</si>
  <si>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</si>
  <si>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</si>
  <si>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</si>
  <si>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</si>
  <si>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</si>
  <si>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</si>
  <si>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</si>
  <si>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</si>
  <si>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</si>
  <si>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</si>
  <si>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</si>
  <si>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</si>
  <si>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</si>
  <si>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</si>
  <si>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</si>
  <si>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</si>
  <si>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</si>
  <si>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</si>
  <si>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</si>
  <si>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</si>
  <si>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</si>
  <si>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</si>
  <si>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</si>
  <si>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</si>
  <si>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</si>
  <si>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</si>
  <si>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</si>
  <si>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</si>
  <si>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</si>
  <si>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</si>
  <si>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</si>
  <si>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</si>
  <si>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</si>
  <si>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</si>
  <si>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</si>
  <si>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</si>
  <si>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</si>
  <si>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</si>
  <si>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</si>
  <si>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</si>
  <si>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</si>
  <si>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</si>
  <si>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</si>
  <si>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</si>
  <si>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</si>
  <si>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</si>
  <si>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</si>
  <si>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</si>
  <si>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</si>
  <si>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</si>
  <si>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</si>
  <si>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</si>
  <si>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</si>
  <si>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</si>
  <si>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</si>
  <si>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</si>
  <si>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</si>
  <si>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</si>
  <si>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</si>
  <si>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</si>
  <si>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</si>
  <si>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</si>
  <si>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</si>
  <si>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</si>
  <si>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</si>
  <si>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</si>
  <si>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</si>
  <si>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</si>
  <si>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</si>
  <si>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</si>
  <si>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</si>
  <si>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</si>
  <si>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</si>
  <si>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</si>
  <si>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</si>
  <si>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</si>
  <si>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</si>
  <si>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</si>
  <si>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</si>
  <si>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</si>
  <si>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</si>
  <si>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</si>
  <si>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</si>
  <si>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</si>
  <si>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</si>
  <si>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</si>
  <si>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</si>
  <si>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</si>
  <si>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</si>
  <si>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</si>
  <si>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</si>
  <si>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</si>
  <si>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</si>
  <si>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</si>
  <si>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</si>
  <si>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</si>
  <si>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</si>
  <si>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</si>
  <si>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</si>
  <si>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</si>
  <si>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</si>
  <si>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</si>
  <si>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</si>
  <si>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</si>
  <si>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</si>
  <si>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</si>
  <si>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</si>
  <si>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</si>
  <si>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</si>
  <si>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</si>
  <si>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</si>
  <si>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</si>
  <si>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</si>
  <si>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</si>
  <si>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</si>
  <si>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</si>
  <si>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</si>
  <si>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</si>
  <si>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</si>
  <si>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</si>
  <si>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</si>
  <si>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</si>
  <si>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</si>
  <si>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</si>
  <si>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</si>
  <si>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</si>
  <si>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</si>
  <si>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</si>
  <si>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</si>
  <si>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</si>
  <si>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</si>
  <si>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</si>
  <si>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</si>
  <si>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</si>
  <si>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</si>
  <si>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</si>
  <si>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</si>
  <si>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</si>
  <si>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</si>
  <si>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</si>
  <si>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</si>
  <si>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</si>
  <si>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</si>
  <si>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</si>
  <si>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</si>
  <si>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</si>
  <si>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</si>
  <si>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</si>
  <si>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</si>
  <si>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</si>
  <si>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</si>
  <si>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</si>
  <si>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</si>
  <si>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</si>
  <si>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</si>
  <si>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</si>
  <si>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</si>
  <si>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</si>
  <si>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</si>
  <si>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</si>
  <si>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</si>
  <si>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</si>
  <si>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</si>
  <si>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</si>
  <si>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</si>
  <si>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</si>
  <si>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</si>
  <si>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</si>
  <si>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</si>
  <si>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</si>
  <si>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</si>
  <si>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</si>
  <si>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</si>
  <si>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</si>
  <si>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</si>
  <si>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</si>
  <si>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</si>
  <si>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</si>
  <si>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</si>
  <si>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</si>
  <si>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</si>
  <si>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</si>
  <si>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</si>
  <si>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</si>
  <si>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</si>
  <si>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</si>
  <si>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</si>
  <si>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</si>
  <si>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</si>
  <si>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</si>
  <si>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</si>
  <si>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</si>
  <si>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</si>
  <si>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</si>
  <si>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</si>
  <si>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</si>
  <si>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</si>
  <si>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</si>
  <si>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</si>
  <si>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</si>
  <si>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</si>
  <si>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</si>
  <si>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</si>
  <si>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</si>
  <si>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</si>
  <si>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</si>
  <si>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</si>
  <si>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</si>
  <si>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</si>
  <si>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</si>
  <si>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</si>
  <si>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</si>
  <si>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</si>
  <si>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</si>
  <si>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</si>
  <si>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</si>
  <si>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</si>
  <si>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</si>
  <si>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</si>
  <si>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</si>
  <si>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</si>
  <si>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</si>
  <si>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</si>
  <si>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</si>
  <si>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</si>
  <si>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</si>
  <si>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</si>
  <si>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</si>
  <si>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</si>
  <si>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</si>
  <si>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</si>
  <si>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</si>
  <si>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</si>
  <si>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</si>
  <si>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</si>
  <si>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</si>
  <si>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</si>
  <si>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</si>
  <si>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</si>
  <si>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</si>
  <si>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</si>
  <si>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</si>
  <si>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</si>
  <si>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</si>
  <si>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</si>
  <si>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</si>
  <si>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</si>
  <si>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</si>
  <si>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</si>
  <si>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</si>
  <si>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 productos entregado/ # de productos programados</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</si>
  <si>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</si>
  <si>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</si>
  <si>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</si>
  <si>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</si>
  <si>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</si>
  <si>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</si>
  <si>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</si>
  <si>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</si>
  <si>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</si>
  <si>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</si>
  <si>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</si>
  <si>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</si>
  <si>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</si>
  <si>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</si>
  <si>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2 Informes de seguimiento al programa específico de documentos electronicos de archivo.</t>
  </si>
  <si>
    <t xml:space="preserve">Nº de reportes de seguimiento </t>
  </si>
  <si>
    <t>01/06/02021</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</si>
  <si>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</si>
  <si>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</si>
  <si>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</si>
  <si>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</si>
  <si>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</si>
  <si>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</si>
  <si>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</si>
  <si>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</si>
  <si>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</si>
  <si>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</si>
  <si>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</si>
  <si>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</si>
  <si>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</si>
  <si>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</si>
  <si>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</si>
  <si>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</si>
  <si>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</si>
  <si>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</si>
  <si>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</si>
  <si>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</si>
  <si>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</si>
  <si>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</si>
  <si>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</si>
  <si>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</si>
  <si>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</si>
  <si>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</si>
  <si>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</si>
  <si>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</si>
  <si>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</si>
  <si>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</si>
  <si>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</si>
  <si>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</si>
  <si>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</si>
  <si>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</si>
  <si>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</si>
  <si>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</si>
  <si>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</si>
  <si>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</si>
  <si>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</si>
  <si>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</si>
  <si>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</si>
  <si>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</si>
  <si>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</si>
  <si>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</si>
  <si>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</si>
  <si>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</si>
  <si>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</si>
  <si>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</si>
  <si>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</si>
  <si>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</si>
  <si>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</si>
  <si>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</si>
  <si>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</si>
  <si>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</si>
  <si>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</si>
  <si>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</si>
  <si>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</si>
  <si>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</si>
  <si>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</si>
  <si>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</si>
  <si>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</si>
  <si>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</si>
  <si>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</si>
  <si>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</si>
  <si>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</si>
  <si>
    <t>3  Piezas gráficas de divulgación de capacitaciones</t>
  </si>
  <si>
    <t># Piezas gráficas divulgadas /
 # Piezas gráficas programadas</t>
  </si>
  <si>
    <t>Divulgar las capacitaciones de Gestión documental que se  ealicen en la vigencia</t>
  </si>
  <si>
    <t xml:space="preserve"> Este periodo se realizó la divulgación por correo electónico a funcionarios y contratistas de la capacitación en Gestión del Cambio con los temas de Orfeo.
Evidencias: Pieza comunicativa de invitación a capacitación. 
Pantallazo de correo electrónico enviado.</t>
  </si>
  <si>
    <t>Este periodo se realizó la capacitación en Gestión del Cambio en Orfeo, con los siguientes temas:  
- Reinducción general
- Módulo de pagos
- Módulo de resoluciones
- Presentación de la declaración de Bienes y rentas (SIDEAP)</t>
  </si>
  <si>
    <t xml:space="preserve"> Este periodo se compartio una carpeta en Drive con el Funcionario Yesid Caicedo donde se carga la propuesta de la pieza comunicativa  para revisión, en este sentido revisado y aprovado se socializa la pieza por correo electónico. 
Evidencias: link drive https://drive.google.com/drive/folders/1zqlaOMUm70pHvXTpDak_rtrlvxn3UxL9
Correo de la socialización de la pieza comunicativa.</t>
  </si>
  <si>
    <t xml:space="preserve"> 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</si>
  <si>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</si>
  <si>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este periodo se realizó seguimientos a radicados por usuarios de las buenas practicas del aplicativo Orfeo, por dependencias en el mes de Abril. 
Evidencias: Correo y matriz de reporte enviado desde la subdirección de gestión corporativa con reporte mes Abril.
REPORTE MAYO: En cumplimiento a la actividad se realizó seguimientos a radicados por usuarios de las buenas practicas del aplicativo Orfeo, por dependencias en el mes de Mayo.
Evidencias: Correo y matriz de reporte enviado desde la subdirección de gestión corporativa con reporte mes Mayo.
REPORTE JUNIO: En cumplimiento a la actividad se realizó seguimientos a radicados por usuarios de las buenas practicas del aplicativo Orfeo, por dependencias en este mes.
Evidencias: Correo y matriz de reporte enviado desde la subdirección de gestión corporativa con reporte mes Junio</t>
  </si>
  <si>
    <t>En cumplimiento a esta actividad se realizó un informe donde se evidencia el avance en la documentación intervenida del FDA de la Corporación la Candelaria y el proceso realizado, durante el mes de abril de  2021.
Evidencias: Informe Fondo Documental Acumulado Corporación La Candelaria_ 1980_2006
REPORTE MAYO: En este periodo se realizó el informe correspondiente al mes en mención donde se evidencia el avance en la documentación intervenida del FDA de la Corporación la Candelaria y el proceso realizado.
Evidencias: Informe Fondo Documental Acumulado Corporación La Candelaria_ 1980_2006 mes de Mayo
Reporte Junio: En cumplimiento a esta actividad se realizó un informe donde se evidencia el total de la documentación a intervenir del FDA de la Corporación la Candelaria y el proceso que tiene en avance los 5 periodos, durante el segundo trimestre de la vigencia 2021.
Evidencias: Informe Fondo Documental Acumulado Corporación La Candelaria_ 1980_2006</t>
  </si>
  <si>
    <t xml:space="preserve">En cumplimiento a esta actividad se realizarón las actividades mencionadas a continuación:
•  1 informe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Subdirección de Gestión Corporativa del grupo de trabajo de Gestión de Atención al Cliente y Gestión Documental.
• 1 Acta de eliminación de documentos presentada, socializada y aprobada en comité institucional de Gestión y desempeño del 28 de abril de 2021
• 1 Cronograma de transferencias documentales primarias  socializado y aprobado en comité institucional de Gestión y desempeño del 28 de abril de 2021
Evidencias: 1.Informe de Transferencias Documentales Vigencia 2021 Instituto Distrital De Patrimonio Cultural – IDPC
2..Actas de Transferencia documental primaria y Inventarios FUID Gestión documental y Atención al cliente
3. Acta de eliminación documental
4. Cronograma transferencia documental primaria Circular 9
5. Correo electrónico Comité Institucional de Gestión y Desempeño apertura, cierre y lista de asistencia.
REPORTE MAYO: En cumplimiento a esta actividad se realizarón las actividades mencionadas a continuación:
•  1 informe del mes de mayo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Control Interno Disciplinario y Oficina Asesora de Planeación.
Evidencias: 1.Informe de Transferencias Documentales Vigencia 2021 Instituto Distrital De Patrimonio Cultural – IDPC mes Mayo
2..Actas de Transferencia documental primaria y Inventarios FUID Control Interno Disciplinario y Oficina Asesora de Planeación
REPORTE JUNIO: En cumplimiento a esta actividad se realizarón las actividades mencionadas a continuación:
•  1 informe del mes de Junio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1 transferencia documental con acta y FUID al archivo central de los expedientes del grupo de trabajo de Bienes e Infrastructura de la Subdirección de Gestión Corporativa. 
Evidencias:
1.Informe de Transferencias Documentales Vigencia 2021 Instituto Distrital De Patrimonio Cultural – IDPC mes Junio
2. Acta de Transferencia documental primaria y Inventarios FUID del grupo de trabajo de Bienes e Infrastructura de la Subdirección de Gestión Corporativa. </t>
  </si>
  <si>
    <t>En cumplimiento a esta actividad se divulgo la pieza comunicativa sobre la capacitación en gestión del cambio de  Documentos electrónicos y de archivo, los cuales hacen parte de los programa especificos del PGD, con el fin de tener claro los proccesos de firma electrónica y el manejo del Sistema de Gestión de Documentos Electronicos de Archivo - SGDEA en el sistema de la entidad Orfeo.
Evidencias: Pieza comunicativa de capacitación en gestión del cambio.</t>
  </si>
  <si>
    <t>En cumplimiento a esta actividad para este periodo se realizó el informe donde se evidencia el avance en la ejecución del programa especifico  de documentos electrónicos donde se contemplan el desarrollo del Modelo de Requisitos de Documentos electronicos del Archivo de Bogotá aplicado al sistema de gestión documental Orfeo.
Evidencias: Informe De Avance Implementación Del Programa De Gestión De Documentos Electrónicos</t>
  </si>
  <si>
    <t>En cumplimiento a esta actividad  se realiza un informe sobre las visitas de inspección en cuanto a las instalaciones fisicas y espacios de almacenamiento de los acervos documentales de la sede Palomar del Principe donde se ecuentra el archivo de BIC. 
Evidencia: Informe de Inspección de Instalaciones Físicas</t>
  </si>
  <si>
    <t>Para el mes de Junio se realizó la limpieza general  con todas las actividades que ello requiere para fortalecer la limpieza rutinaria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Junio</t>
  </si>
  <si>
    <t>Para el mes de Abril se realizó la limpieza de rutina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Abril</t>
  </si>
  <si>
    <t xml:space="preserve">Para el primer semestre de la vigencia actual se realizó una fumigación en el mes de abril de control de insectos voladores y rastreros en las Sedes Casas Gemelas y Palomar del Pricipe donde se encuentran los acervos documentales de la entidad, con el fin de proteger y conservar la documentación en optimas condiciones.
Evidencias: CERTIFICADO No. 019-M de Fumigación. </t>
  </si>
  <si>
    <t>En cumplimiento a la actividad se realizó la descarga de los dataloggers para el mes de Abril en los espacios de almacenamiento dispuestos en la sede Palomar, Archivo de BIC y sede Casa Gemelas Archivo Central. 
Evidencia: Descargas de dataloggers en formato Excel mes  Abril.
REPORTE MAYO: En cumplimiento a la actividad se realizó la descarga de los dataloggers para el mes de Mayo en los espacios de almacenamiento dispuestos en la sede Palomar, Archivo de BIC y sede Casa Gemelas Archivo Central. 
Evidencia: Descargas de dataloggers en formato Excel mes  Mayo.
REPORTE JUNIO: En cumplimiento a la actividad se realizó la descarga de los dataloggers para el mes de Junio en los espacios de almacenamiento dispuestos en la sede Palomar, Archivo de BIC y sede Casa Gemelas Archivo Central. 
Evidencia: Descargas de dataloggers en formato Excel mes Junio.</t>
  </si>
  <si>
    <t>En cumplimiento a esta actividad se realizó el concepto climatico con los datos obtenidos de la medición de los datalogger en cuanto a humedad y temperatura relaitiva, asi como el resultado de las MEDICIONES DE ILUMINACIÓN Y CO2.
Evidencia: Concepto Climático Depósitos de archivo IDPC - Periodo: Abril a Junio de 2021</t>
  </si>
  <si>
    <t>Para el mes de junio se realizo la divulgación por correo electónico de tips de uso eficiente del papel. 
Evidencias: Correo de la socialización de la pieza comunicativa.</t>
  </si>
  <si>
    <t xml:space="preserve">Para el periodo en mención se realiza el reporte  abril-junio donde se evidencia el consumo de papel de la entidad.
Evidencias:INFORME DE SEGUIMIENTO AL CONSUMO DE RESMAS DE PAPEL DEL SEGUNDO TRIMESTRE DE 2021
</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</si>
  <si>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</si>
  <si>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</si>
  <si>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Se observa que la evidencia no es suficiente para evidenciar la ejecución de la actividad</t>
  </si>
  <si>
    <t>Intervención archivística del archivo de gestión periodo documental que inicia desde el 2007 hasta el 2020, (sistemas, atención a la ciudadanía, gestión documental, control disciplinario, financiera, talento humano, almacen, planeación) en Intervención archivística del archivo de gestión periodo documental que inicia desde el 2018 hasta el 2020 de la Oficina asesora jurídica, subdirección de gestión territorial, subdirección de divulgación y la subdirección de intervención), FURAG (324-344)</t>
  </si>
  <si>
    <t>10 Informes de producción consolidada mensual (mar-dic)
1 cronograma de transferencias primarias y socializados en el comite de gestión y desempeño (abr)
10 Actas de transferencia documental primaria (mar-dic).
2 Actas de eliminacion (abr y dic)
14 Formato único de Inventario Documental (mar-dic), incluyendo documentos (video, audio, fotográficos), en cualquier soporte y medio
(análogo, digital, electrónico)</t>
  </si>
  <si>
    <t>Adoptar las Tablas de retención documental, ajuntar el
Orfeo tablas de Retención Documental y actualizar cuadro de Clasificación Documental. (FURAG 322, 323,347 )</t>
  </si>
  <si>
    <t>1 Tablas de Retención Documental adoptadas (dic)
1 Orfeo ajustado con TRD (dic)
1 Cuadro de Clasificación (dic)Documental actualizado de acuerdo a las Tablas de Retención Documental.</t>
  </si>
  <si>
    <t>Realizar seguimiento al programa especifico de documentos electronicos de archivo. (FURAG 348)</t>
  </si>
  <si>
    <t>Ejecutar actividades del MOREQ y realizar reporte Archivo de Bogotá (FURAG 348)</t>
  </si>
  <si>
    <t>Implementación del indice electrónico en el Orfeo (FURAG 342)</t>
  </si>
  <si>
    <t>1 Modulo de indice electrónico en producción</t>
  </si>
  <si>
    <t># modulos ejecutados/ # modulos programados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</si>
</sst>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32"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9"/>
      <color indexed="81"/>
      <name val="Tahoma"/>
      <family val="2"/>
    </font>
    <font>
      <b/>
      <sz val="9"/>
      <color indexed="81"/>
      <name val="Tahoma"/>
      <family val="2"/>
    </font>
    <font>
      <sz val="10"/>
      <name val="Calibri"/>
      <family val="2"/>
      <scheme val="minor"/>
    </font>
    <font>
      <sz val="10"/>
      <name val="Calibri"/>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45">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2">
    <xf numFmtId="0" fontId="0" fillId="0" borderId="0"/>
    <xf numFmtId="9" fontId="26" fillId="0" borderId="0" applyFont="0" applyFill="0" applyBorder="0" applyAlignment="0" applyProtection="0"/>
  </cellStyleXfs>
  <cellXfs count="36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18" fillId="0" borderId="126" xfId="0" applyFont="1" applyBorder="1" applyAlignment="1">
      <alignment vertical="center" wrapText="1"/>
    </xf>
    <xf numFmtId="0" fontId="18" fillId="0" borderId="127" xfId="0" applyFont="1" applyBorder="1" applyAlignment="1">
      <alignment vertical="center" wrapText="1"/>
    </xf>
    <xf numFmtId="0" fontId="11" fillId="0" borderId="128" xfId="0" applyFont="1" applyBorder="1" applyAlignment="1">
      <alignment vertical="center" wrapText="1"/>
    </xf>
    <xf numFmtId="0" fontId="18" fillId="0" borderId="129" xfId="0" applyFont="1" applyBorder="1" applyAlignment="1">
      <alignment horizontal="center" vertical="center" wrapText="1"/>
    </xf>
    <xf numFmtId="10" fontId="18" fillId="0" borderId="129" xfId="0" applyNumberFormat="1" applyFont="1" applyBorder="1" applyAlignment="1">
      <alignment horizontal="center" vertical="center" wrapText="1"/>
    </xf>
    <xf numFmtId="167" fontId="18" fillId="0" borderId="129" xfId="0" applyNumberFormat="1" applyFont="1" applyBorder="1" applyAlignment="1">
      <alignment horizontal="center" vertical="center"/>
    </xf>
    <xf numFmtId="167" fontId="18" fillId="0" borderId="128" xfId="0" applyNumberFormat="1" applyFont="1" applyBorder="1" applyAlignment="1">
      <alignment horizontal="center" vertical="center"/>
    </xf>
    <xf numFmtId="0" fontId="18" fillId="0" borderId="130" xfId="0" applyFont="1" applyBorder="1" applyAlignment="1">
      <alignment horizontal="center" vertical="center" wrapText="1"/>
    </xf>
    <xf numFmtId="168" fontId="18" fillId="0" borderId="129"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31" xfId="0" applyNumberFormat="1" applyFont="1" applyFill="1" applyBorder="1" applyAlignment="1">
      <alignment vertical="center" wrapText="1"/>
    </xf>
    <xf numFmtId="0" fontId="18" fillId="0" borderId="128" xfId="0" applyFont="1" applyBorder="1" applyAlignment="1">
      <alignment horizontal="left" vertical="center" wrapText="1"/>
    </xf>
    <xf numFmtId="0" fontId="18" fillId="0" borderId="13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29" xfId="0" applyFont="1" applyBorder="1" applyAlignment="1">
      <alignment horizontal="center" vertical="center" wrapText="1"/>
    </xf>
    <xf numFmtId="168" fontId="18" fillId="3" borderId="131" xfId="0" applyNumberFormat="1" applyFont="1" applyFill="1" applyBorder="1" applyAlignment="1">
      <alignment horizontal="center" vertical="center" wrapText="1"/>
    </xf>
    <xf numFmtId="165" fontId="18" fillId="3" borderId="132" xfId="0" applyNumberFormat="1" applyFont="1" applyFill="1" applyBorder="1" applyAlignment="1">
      <alignment horizontal="center" vertical="center" wrapText="1"/>
    </xf>
    <xf numFmtId="0" fontId="3" fillId="0" borderId="133" xfId="0" applyFont="1" applyBorder="1" applyAlignment="1">
      <alignment vertical="center" wrapText="1"/>
    </xf>
    <xf numFmtId="0" fontId="3" fillId="0" borderId="133" xfId="0" applyFont="1" applyBorder="1" applyAlignment="1">
      <alignment horizontal="center" vertical="center" wrapText="1"/>
    </xf>
    <xf numFmtId="10" fontId="3" fillId="0" borderId="133" xfId="0" applyNumberFormat="1" applyFont="1" applyBorder="1" applyAlignment="1">
      <alignment horizontal="center" vertical="center" wrapText="1"/>
    </xf>
    <xf numFmtId="167" fontId="3" fillId="0" borderId="133" xfId="0" applyNumberFormat="1" applyFont="1" applyBorder="1" applyAlignment="1">
      <alignment horizontal="center" vertical="center"/>
    </xf>
    <xf numFmtId="168" fontId="3" fillId="0" borderId="133" xfId="0" applyNumberFormat="1" applyFont="1" applyBorder="1" applyAlignment="1">
      <alignment vertical="center" wrapText="1"/>
    </xf>
    <xf numFmtId="0" fontId="3" fillId="0" borderId="133" xfId="0" applyFont="1" applyBorder="1" applyAlignment="1">
      <alignment horizontal="left" vertical="center" wrapText="1"/>
    </xf>
    <xf numFmtId="168" fontId="3" fillId="0" borderId="133" xfId="0" applyNumberFormat="1" applyFont="1" applyBorder="1" applyAlignment="1">
      <alignment horizontal="center" vertical="center" wrapText="1"/>
    </xf>
    <xf numFmtId="0" fontId="27" fillId="0" borderId="133" xfId="0" applyFont="1" applyBorder="1" applyAlignment="1">
      <alignment vertical="center" wrapText="1"/>
    </xf>
    <xf numFmtId="0" fontId="3" fillId="2" borderId="133" xfId="0" applyFont="1" applyFill="1" applyBorder="1" applyAlignment="1">
      <alignment horizontal="left" vertical="center" wrapText="1"/>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135" xfId="0" applyFont="1" applyBorder="1" applyAlignment="1">
      <alignment horizontal="center" vertical="center" wrapText="1"/>
    </xf>
    <xf numFmtId="10" fontId="3" fillId="0" borderId="135" xfId="0" applyNumberFormat="1" applyFont="1" applyBorder="1" applyAlignment="1">
      <alignment horizontal="center" vertical="center" wrapText="1"/>
    </xf>
    <xf numFmtId="167" fontId="3" fillId="0" borderId="135" xfId="0" applyNumberFormat="1" applyFont="1" applyBorder="1" applyAlignment="1">
      <alignment horizontal="center" vertical="center"/>
    </xf>
    <xf numFmtId="168" fontId="3" fillId="0" borderId="135" xfId="0" applyNumberFormat="1" applyFont="1" applyBorder="1" applyAlignment="1">
      <alignment vertical="center" wrapText="1"/>
    </xf>
    <xf numFmtId="0" fontId="3" fillId="0" borderId="135" xfId="0" applyFont="1" applyBorder="1" applyAlignment="1">
      <alignment horizontal="left" vertical="center" wrapText="1"/>
    </xf>
    <xf numFmtId="0" fontId="3" fillId="2" borderId="135" xfId="0" applyFont="1" applyFill="1" applyBorder="1" applyAlignment="1">
      <alignment horizontal="center" vertical="center" wrapText="1"/>
    </xf>
    <xf numFmtId="9" fontId="3" fillId="0" borderId="135" xfId="0" applyNumberFormat="1" applyFont="1" applyBorder="1" applyAlignment="1">
      <alignment horizontal="center" vertical="center" wrapText="1"/>
    </xf>
    <xf numFmtId="168" fontId="3" fillId="0" borderId="135" xfId="0" applyNumberFormat="1" applyFont="1" applyBorder="1" applyAlignment="1">
      <alignment horizontal="center" vertical="center" wrapText="1"/>
    </xf>
    <xf numFmtId="165" fontId="3" fillId="0" borderId="136" xfId="0" applyNumberFormat="1" applyFont="1" applyBorder="1" applyAlignment="1">
      <alignment horizontal="center" vertical="center" wrapText="1"/>
    </xf>
    <xf numFmtId="0" fontId="27" fillId="0" borderId="137" xfId="0" applyFont="1" applyBorder="1" applyAlignment="1">
      <alignment vertical="center" wrapText="1"/>
    </xf>
    <xf numFmtId="165" fontId="3" fillId="0" borderId="138" xfId="0" applyNumberFormat="1" applyFont="1" applyBorder="1" applyAlignment="1">
      <alignment horizontal="center" vertical="center" wrapText="1"/>
    </xf>
    <xf numFmtId="0" fontId="3" fillId="0" borderId="137" xfId="0" applyFont="1" applyBorder="1" applyAlignment="1">
      <alignment vertical="center" wrapText="1"/>
    </xf>
    <xf numFmtId="0" fontId="3" fillId="0" borderId="139" xfId="0" applyFont="1" applyBorder="1" applyAlignment="1">
      <alignment vertical="center" wrapText="1"/>
    </xf>
    <xf numFmtId="0" fontId="3" fillId="0" borderId="140" xfId="0" applyFont="1" applyBorder="1" applyAlignment="1">
      <alignment vertical="center" wrapText="1"/>
    </xf>
    <xf numFmtId="0" fontId="3" fillId="0" borderId="140" xfId="0" applyFont="1" applyBorder="1" applyAlignment="1">
      <alignment horizontal="center" vertical="center" wrapText="1"/>
    </xf>
    <xf numFmtId="10" fontId="3" fillId="0" borderId="140" xfId="0" applyNumberFormat="1" applyFont="1" applyBorder="1" applyAlignment="1">
      <alignment horizontal="center" vertical="center" wrapText="1"/>
    </xf>
    <xf numFmtId="167" fontId="3" fillId="0" borderId="140" xfId="0" applyNumberFormat="1" applyFont="1" applyBorder="1" applyAlignment="1">
      <alignment horizontal="center" vertical="center"/>
    </xf>
    <xf numFmtId="168" fontId="3" fillId="0" borderId="140" xfId="0" applyNumberFormat="1" applyFont="1" applyBorder="1" applyAlignment="1">
      <alignment vertical="center" wrapText="1"/>
    </xf>
    <xf numFmtId="0" fontId="3" fillId="0" borderId="140" xfId="0" applyFont="1" applyBorder="1" applyAlignment="1">
      <alignment horizontal="left" vertical="center" wrapText="1"/>
    </xf>
    <xf numFmtId="0" fontId="3" fillId="2" borderId="140" xfId="0" applyFont="1" applyFill="1" applyBorder="1" applyAlignment="1">
      <alignment horizontal="left" vertical="center" wrapText="1"/>
    </xf>
    <xf numFmtId="168" fontId="3" fillId="0" borderId="140" xfId="0" applyNumberFormat="1" applyFont="1" applyBorder="1" applyAlignment="1">
      <alignment horizontal="center" vertical="center" wrapText="1"/>
    </xf>
    <xf numFmtId="165" fontId="3" fillId="0" borderId="141" xfId="0" applyNumberFormat="1" applyFont="1" applyBorder="1" applyAlignment="1">
      <alignment horizontal="center" vertical="center" wrapText="1"/>
    </xf>
    <xf numFmtId="0" fontId="3" fillId="0" borderId="133" xfId="0" applyFont="1" applyFill="1" applyBorder="1" applyAlignment="1">
      <alignment horizontal="center" vertical="center" wrapText="1"/>
    </xf>
    <xf numFmtId="0" fontId="27" fillId="0" borderId="133" xfId="0" applyFont="1" applyBorder="1" applyAlignment="1">
      <alignment horizontal="left" vertical="center" wrapText="1"/>
    </xf>
    <xf numFmtId="0" fontId="27" fillId="2" borderId="133" xfId="0" applyFont="1" applyFill="1" applyBorder="1" applyAlignment="1">
      <alignment horizontal="left" vertical="center" wrapText="1"/>
    </xf>
    <xf numFmtId="0" fontId="3" fillId="7" borderId="133" xfId="0" applyFont="1" applyFill="1" applyBorder="1" applyAlignment="1">
      <alignment horizontal="center" vertical="center" wrapText="1"/>
    </xf>
    <xf numFmtId="0" fontId="3" fillId="7" borderId="133" xfId="0" applyFont="1" applyFill="1" applyBorder="1" applyAlignment="1">
      <alignment horizontal="left" vertical="center" wrapText="1"/>
    </xf>
    <xf numFmtId="0" fontId="3" fillId="2" borderId="135" xfId="0" applyFont="1" applyFill="1" applyBorder="1" applyAlignment="1">
      <alignment horizontal="left" vertical="center" wrapText="1"/>
    </xf>
    <xf numFmtId="0" fontId="18" fillId="0" borderId="139" xfId="0" applyFont="1" applyBorder="1" applyAlignment="1">
      <alignment vertical="center" wrapText="1"/>
    </xf>
    <xf numFmtId="0" fontId="18" fillId="0" borderId="140" xfId="0" applyFont="1" applyBorder="1" applyAlignment="1">
      <alignment vertical="center" wrapText="1"/>
    </xf>
    <xf numFmtId="0" fontId="11" fillId="0" borderId="140" xfId="0" applyFont="1" applyBorder="1" applyAlignment="1">
      <alignment vertical="center" wrapText="1"/>
    </xf>
    <xf numFmtId="0" fontId="18" fillId="0" borderId="140" xfId="0" applyFont="1" applyBorder="1" applyAlignment="1">
      <alignment horizontal="center" vertical="center" wrapText="1"/>
    </xf>
    <xf numFmtId="10" fontId="18" fillId="0" borderId="140" xfId="0" applyNumberFormat="1" applyFont="1" applyBorder="1" applyAlignment="1">
      <alignment horizontal="center" vertical="center" wrapText="1"/>
    </xf>
    <xf numFmtId="167" fontId="18" fillId="0" borderId="140" xfId="0" applyNumberFormat="1" applyFont="1" applyBorder="1" applyAlignment="1">
      <alignment horizontal="center" vertical="center"/>
    </xf>
    <xf numFmtId="168" fontId="18" fillId="0" borderId="140" xfId="0" applyNumberFormat="1" applyFont="1" applyBorder="1" applyAlignment="1">
      <alignment vertical="center" wrapText="1"/>
    </xf>
    <xf numFmtId="2" fontId="18" fillId="0" borderId="140" xfId="0" applyNumberFormat="1" applyFont="1" applyBorder="1" applyAlignment="1">
      <alignment vertical="center" wrapText="1"/>
    </xf>
    <xf numFmtId="2" fontId="18" fillId="2" borderId="140" xfId="0" applyNumberFormat="1" applyFont="1" applyFill="1" applyBorder="1" applyAlignment="1">
      <alignment vertical="center" wrapText="1"/>
    </xf>
    <xf numFmtId="0" fontId="18" fillId="0" borderId="140" xfId="0" applyFont="1" applyBorder="1" applyAlignment="1">
      <alignment horizontal="left" vertical="center" wrapText="1"/>
    </xf>
    <xf numFmtId="168" fontId="18" fillId="3" borderId="140" xfId="0" applyNumberFormat="1" applyFont="1" applyFill="1" applyBorder="1" applyAlignment="1">
      <alignment horizontal="center" vertical="center" wrapText="1"/>
    </xf>
    <xf numFmtId="165" fontId="18" fillId="3" borderId="141" xfId="0" applyNumberFormat="1" applyFont="1" applyFill="1" applyBorder="1" applyAlignment="1">
      <alignment horizontal="center" vertical="center" wrapText="1"/>
    </xf>
    <xf numFmtId="0" fontId="30" fillId="0" borderId="133" xfId="0" applyFont="1" applyBorder="1" applyAlignment="1" applyProtection="1">
      <alignment horizontal="center" vertical="center" wrapText="1"/>
      <protection locked="0"/>
    </xf>
    <xf numFmtId="0" fontId="0" fillId="0" borderId="0" xfId="0" applyFont="1" applyAlignment="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5" fontId="13" fillId="5" borderId="50" xfId="0" applyNumberFormat="1" applyFont="1" applyFill="1" applyBorder="1" applyAlignment="1">
      <alignment horizontal="center" vertical="center" wrapText="1"/>
    </xf>
    <xf numFmtId="0" fontId="5" fillId="0" borderId="64"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1" fillId="0" borderId="0" xfId="0" applyFont="1" applyAlignment="1">
      <alignment horizontal="center" vertical="center" wrapText="1"/>
    </xf>
    <xf numFmtId="0" fontId="0" fillId="0" borderId="0" xfId="0" applyFont="1" applyAlignment="1"/>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9" fillId="0" borderId="14" xfId="0" applyFont="1" applyBorder="1" applyAlignment="1">
      <alignment horizontal="left" vertical="center" wrapText="1"/>
    </xf>
    <xf numFmtId="0" fontId="13" fillId="5" borderId="45" xfId="0" applyFont="1" applyFill="1" applyBorder="1" applyAlignment="1">
      <alignment horizontal="center" vertical="center" wrapText="1"/>
    </xf>
    <xf numFmtId="0" fontId="5" fillId="0" borderId="57"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5" fillId="0" borderId="61"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89" xfId="0" applyFont="1" applyBorder="1"/>
    <xf numFmtId="0" fontId="5" fillId="0" borderId="90" xfId="0" applyFont="1" applyBorder="1"/>
    <xf numFmtId="0" fontId="13" fillId="5" borderId="92" xfId="0" applyFont="1" applyFill="1" applyBorder="1" applyAlignment="1">
      <alignment horizontal="center" vertical="center" wrapText="1"/>
    </xf>
    <xf numFmtId="0" fontId="5" fillId="0" borderId="94" xfId="0" applyFont="1" applyBorder="1"/>
    <xf numFmtId="0" fontId="5" fillId="0" borderId="93" xfId="0" applyFont="1" applyBorder="1"/>
    <xf numFmtId="0" fontId="13" fillId="0" borderId="14" xfId="0" applyFont="1" applyBorder="1" applyAlignment="1">
      <alignment horizontal="left" vertical="center" wrapText="1"/>
    </xf>
    <xf numFmtId="0" fontId="5" fillId="0" borderId="97" xfId="0" applyFont="1" applyBorder="1"/>
    <xf numFmtId="0" fontId="5" fillId="0" borderId="100" xfId="0" applyFont="1" applyBorder="1"/>
    <xf numFmtId="0" fontId="13" fillId="5" borderId="120" xfId="0" applyFont="1" applyFill="1" applyBorder="1" applyAlignment="1">
      <alignment horizontal="center" vertical="center" wrapText="1"/>
    </xf>
    <xf numFmtId="0" fontId="5" fillId="0" borderId="32" xfId="0" applyFont="1" applyBorder="1"/>
    <xf numFmtId="0" fontId="17" fillId="0" borderId="25" xfId="0" applyFont="1" applyBorder="1" applyAlignment="1">
      <alignment horizontal="center" vertical="center" wrapText="1"/>
    </xf>
    <xf numFmtId="0" fontId="5" fillId="0" borderId="121" xfId="0" applyFont="1" applyBorder="1"/>
    <xf numFmtId="0" fontId="5" fillId="0" borderId="122" xfId="0" applyFont="1" applyBorder="1"/>
    <xf numFmtId="0" fontId="5" fillId="0" borderId="123" xfId="0" applyFont="1" applyBorder="1"/>
    <xf numFmtId="0" fontId="5" fillId="0" borderId="124" xfId="0" applyFont="1" applyBorder="1"/>
    <xf numFmtId="0" fontId="5" fillId="0" borderId="125" xfId="0" applyFont="1" applyBorder="1"/>
    <xf numFmtId="0" fontId="31" fillId="0" borderId="70" xfId="0" applyFont="1" applyBorder="1" applyAlignment="1">
      <alignment vertical="center" wrapText="1"/>
    </xf>
    <xf numFmtId="0" fontId="31" fillId="0" borderId="70" xfId="0" applyFont="1" applyBorder="1" applyAlignment="1">
      <alignment horizontal="center" vertical="center" wrapText="1"/>
    </xf>
    <xf numFmtId="0" fontId="3" fillId="0" borderId="142" xfId="0" applyFont="1" applyBorder="1" applyAlignment="1">
      <alignment vertical="center" wrapText="1"/>
    </xf>
    <xf numFmtId="0" fontId="3" fillId="0" borderId="143" xfId="0" applyFont="1" applyBorder="1" applyAlignment="1">
      <alignment vertical="center" wrapText="1"/>
    </xf>
    <xf numFmtId="0" fontId="3" fillId="0" borderId="143" xfId="0" applyFont="1" applyBorder="1" applyAlignment="1">
      <alignment horizontal="center" vertical="center" wrapText="1"/>
    </xf>
    <xf numFmtId="10" fontId="3" fillId="0" borderId="143" xfId="0" applyNumberFormat="1" applyFont="1" applyBorder="1" applyAlignment="1">
      <alignment horizontal="center" vertical="center" wrapText="1"/>
    </xf>
    <xf numFmtId="167" fontId="3" fillId="0" borderId="143" xfId="0" applyNumberFormat="1" applyFont="1" applyBorder="1" applyAlignment="1">
      <alignment horizontal="center" vertical="center"/>
    </xf>
    <xf numFmtId="168" fontId="3" fillId="0" borderId="143" xfId="0" applyNumberFormat="1" applyFont="1" applyBorder="1" applyAlignment="1">
      <alignment vertical="center" wrapText="1"/>
    </xf>
    <xf numFmtId="0" fontId="3" fillId="0" borderId="143" xfId="0" applyFont="1" applyBorder="1" applyAlignment="1">
      <alignment horizontal="left" vertical="center" wrapText="1"/>
    </xf>
    <xf numFmtId="0" fontId="3" fillId="2" borderId="143" xfId="0" applyFont="1" applyFill="1" applyBorder="1" applyAlignment="1">
      <alignment horizontal="left" vertical="center" wrapText="1"/>
    </xf>
    <xf numFmtId="168" fontId="3" fillId="0" borderId="143" xfId="0" applyNumberFormat="1" applyFont="1" applyBorder="1" applyAlignment="1">
      <alignment horizontal="center" vertical="center" wrapText="1"/>
    </xf>
    <xf numFmtId="165" fontId="3" fillId="0" borderId="144" xfId="0" applyNumberFormat="1" applyFont="1" applyBorder="1" applyAlignment="1">
      <alignment horizontal="center" vertical="center" wrapText="1"/>
    </xf>
    <xf numFmtId="2" fontId="3" fillId="2" borderId="102" xfId="0" applyNumberFormat="1" applyFont="1" applyFill="1" applyBorder="1" applyAlignment="1">
      <alignment vertical="center" wrapText="1"/>
    </xf>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L84" zoomScale="80" zoomScaleNormal="80" workbookViewId="0">
      <selection activeCell="L87" sqref="L87"/>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hidden="1" customWidth="1" outlineLevel="1"/>
    <col min="19" max="19" width="6" hidden="1" customWidth="1" outlineLevel="1"/>
    <col min="20" max="20" width="24.375" hidden="1" customWidth="1" outlineLevel="1"/>
    <col min="21" max="21" width="10.25" customWidth="1" collapsed="1"/>
    <col min="22" max="22" width="10.125" customWidth="1"/>
    <col min="23" max="23" width="53.375" hidden="1"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0" width="4.625" customWidth="1" outlineLevel="1"/>
    <col min="41" max="41" width="7.125" customWidth="1" outlineLevel="1"/>
    <col min="42"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89"/>
      <c r="D1" s="272"/>
      <c r="E1" s="292" t="s">
        <v>202</v>
      </c>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4"/>
      <c r="BJ1" s="7"/>
      <c r="BK1" s="8"/>
      <c r="BL1" s="8"/>
      <c r="BM1" s="8"/>
      <c r="BN1" s="8"/>
      <c r="BO1" s="8"/>
      <c r="BP1" s="8"/>
      <c r="BQ1" s="8"/>
      <c r="BR1" s="8"/>
      <c r="BS1" s="8"/>
      <c r="BT1" s="8"/>
      <c r="BU1" s="8"/>
      <c r="BV1" s="8"/>
      <c r="BW1" s="8"/>
      <c r="BX1" s="8"/>
      <c r="BY1" s="8"/>
      <c r="BZ1" s="8"/>
    </row>
    <row r="2" spans="1:78" ht="43.5" customHeight="1" x14ac:dyDescent="0.25">
      <c r="A2" s="5"/>
      <c r="B2" s="8"/>
      <c r="C2" s="290"/>
      <c r="D2" s="291"/>
      <c r="E2" s="295" t="s">
        <v>203</v>
      </c>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4"/>
      <c r="BJ2" s="7"/>
      <c r="BK2" s="8"/>
      <c r="BL2" s="8"/>
      <c r="BM2" s="8"/>
      <c r="BN2" s="8"/>
      <c r="BO2" s="8"/>
      <c r="BP2" s="8"/>
      <c r="BQ2" s="8"/>
      <c r="BR2" s="8"/>
      <c r="BS2" s="8"/>
      <c r="BT2" s="8"/>
      <c r="BU2" s="8"/>
      <c r="BV2" s="8"/>
      <c r="BW2" s="8"/>
      <c r="BX2" s="8"/>
      <c r="BY2" s="8"/>
      <c r="BZ2" s="8"/>
    </row>
    <row r="3" spans="1:78" ht="43.5" customHeight="1" x14ac:dyDescent="0.25">
      <c r="A3" s="5"/>
      <c r="B3" s="8"/>
      <c r="C3" s="273"/>
      <c r="D3" s="275"/>
      <c r="E3" s="295" t="s">
        <v>204</v>
      </c>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4"/>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96" t="s">
        <v>205</v>
      </c>
      <c r="D5" s="297"/>
      <c r="E5" s="297"/>
      <c r="F5" s="284"/>
      <c r="G5" s="298" t="s">
        <v>30</v>
      </c>
      <c r="H5" s="297"/>
      <c r="I5" s="297"/>
      <c r="J5" s="297"/>
      <c r="K5" s="297"/>
      <c r="L5" s="297"/>
      <c r="M5" s="299"/>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302" t="s">
        <v>206</v>
      </c>
      <c r="D6" s="293"/>
      <c r="E6" s="293"/>
      <c r="F6" s="294"/>
      <c r="G6" s="300" t="s">
        <v>100</v>
      </c>
      <c r="H6" s="293"/>
      <c r="I6" s="293"/>
      <c r="J6" s="293"/>
      <c r="K6" s="293"/>
      <c r="L6" s="293"/>
      <c r="M6" s="30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303" t="s">
        <v>207</v>
      </c>
      <c r="D7" s="304"/>
      <c r="E7" s="304"/>
      <c r="F7" s="305"/>
      <c r="G7" s="306">
        <v>2021</v>
      </c>
      <c r="H7" s="304"/>
      <c r="I7" s="304"/>
      <c r="J7" s="304"/>
      <c r="K7" s="304"/>
      <c r="L7" s="304"/>
      <c r="M7" s="307"/>
      <c r="N7" s="18">
        <f>SUM(N15:N31,N39:N47,N55:N63,N71:N75,N85:N91)</f>
        <v>23</v>
      </c>
      <c r="O7" s="11"/>
      <c r="P7" s="11"/>
      <c r="Q7" s="11"/>
      <c r="R7" s="11"/>
      <c r="S7" s="11"/>
      <c r="T7" s="11"/>
      <c r="U7" s="18">
        <f>SUM(U15:U104)</f>
        <v>22</v>
      </c>
      <c r="V7" s="11"/>
      <c r="W7" s="13"/>
      <c r="X7" s="13"/>
      <c r="Y7" s="18">
        <f>SUM(Y14:Y105)</f>
        <v>39</v>
      </c>
      <c r="Z7" s="14"/>
      <c r="AA7" s="14"/>
      <c r="AB7" s="14"/>
      <c r="AC7" s="14"/>
      <c r="AD7" s="14"/>
      <c r="AE7" s="14"/>
      <c r="AF7" s="18">
        <f>SUM(AF14:AF105)</f>
        <v>39</v>
      </c>
      <c r="AG7" s="11"/>
      <c r="AH7" s="11"/>
      <c r="AI7" s="13"/>
      <c r="AJ7" s="18">
        <f>SUM(AJ14:AJ105)</f>
        <v>35</v>
      </c>
      <c r="AK7" s="14"/>
      <c r="AL7" s="14"/>
      <c r="AM7" s="14"/>
      <c r="AN7" s="14"/>
      <c r="AO7" s="14"/>
      <c r="AP7" s="14"/>
      <c r="AQ7" s="18">
        <f>SUM(AQ14:AQ105)</f>
        <v>0</v>
      </c>
      <c r="AR7" s="11"/>
      <c r="AS7" s="11"/>
      <c r="AT7" s="13"/>
      <c r="AU7" s="18">
        <f>SUM(AU14:AU105)</f>
        <v>41</v>
      </c>
      <c r="AV7" s="14"/>
      <c r="AW7" s="14"/>
      <c r="AX7" s="14"/>
      <c r="AY7" s="14"/>
      <c r="AZ7" s="14"/>
      <c r="BA7" s="14"/>
      <c r="BB7" s="18">
        <f>SUM(BB14:BB105)</f>
        <v>0</v>
      </c>
      <c r="BC7" s="11"/>
      <c r="BD7" s="11"/>
      <c r="BE7" s="13"/>
      <c r="BF7" s="18">
        <f t="shared" ref="BF7:BG7" si="0">SUM(BF14:BF105)</f>
        <v>138</v>
      </c>
      <c r="BG7" s="18">
        <f t="shared" si="0"/>
        <v>61</v>
      </c>
      <c r="BH7" s="11"/>
      <c r="BI7" s="15"/>
      <c r="BJ7" s="16"/>
      <c r="BK7" s="8"/>
      <c r="BL7" s="8"/>
      <c r="BM7" s="13"/>
      <c r="BN7" s="13"/>
      <c r="BO7" s="13"/>
      <c r="BP7" s="13"/>
      <c r="BQ7" s="13"/>
      <c r="BR7" s="13"/>
      <c r="BS7" s="13"/>
      <c r="BT7" s="13"/>
      <c r="BU7" s="13"/>
      <c r="BV7" s="13"/>
      <c r="BW7" s="13"/>
      <c r="BX7" s="13"/>
      <c r="BY7" s="11"/>
      <c r="BZ7" s="11"/>
    </row>
    <row r="8" spans="1:78" ht="14.25" x14ac:dyDescent="0.2">
      <c r="A8" s="19"/>
      <c r="B8" s="308"/>
      <c r="C8" s="309"/>
      <c r="D8" s="309"/>
      <c r="E8" s="309"/>
      <c r="F8" s="309"/>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96" t="s">
        <v>208</v>
      </c>
      <c r="D9" s="297"/>
      <c r="E9" s="297"/>
      <c r="F9" s="284"/>
      <c r="G9" s="310" t="s">
        <v>43</v>
      </c>
      <c r="H9" s="293"/>
      <c r="I9" s="293"/>
      <c r="J9" s="293"/>
      <c r="K9" s="293"/>
      <c r="L9" s="293"/>
      <c r="M9" s="301"/>
      <c r="N9" s="311" t="s">
        <v>209</v>
      </c>
      <c r="O9" s="297"/>
      <c r="P9" s="297"/>
      <c r="Q9" s="297"/>
      <c r="R9" s="297"/>
      <c r="S9" s="297"/>
      <c r="T9" s="297"/>
      <c r="U9" s="297"/>
      <c r="V9" s="297"/>
      <c r="W9" s="297"/>
      <c r="X9" s="299"/>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302" t="s">
        <v>210</v>
      </c>
      <c r="D10" s="293"/>
      <c r="E10" s="293"/>
      <c r="F10" s="294"/>
      <c r="G10" s="310" t="str">
        <f>+VLOOKUP(G9,LISTAS!$H$3:$I$10,2,FALSE)</f>
        <v>Proyecto 7597 - Fortalecer la capacidad administrativa para el desarrollo de la gestión institucional</v>
      </c>
      <c r="H10" s="293"/>
      <c r="I10" s="293"/>
      <c r="J10" s="293"/>
      <c r="K10" s="293"/>
      <c r="L10" s="293"/>
      <c r="M10" s="301"/>
      <c r="N10" s="312" t="s">
        <v>211</v>
      </c>
      <c r="O10" s="293"/>
      <c r="P10" s="293"/>
      <c r="Q10" s="293"/>
      <c r="R10" s="294"/>
      <c r="S10" s="313" t="s">
        <v>212</v>
      </c>
      <c r="T10" s="293"/>
      <c r="U10" s="293"/>
      <c r="V10" s="294"/>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302" t="s">
        <v>215</v>
      </c>
      <c r="D11" s="293"/>
      <c r="E11" s="293"/>
      <c r="F11" s="294"/>
      <c r="G11" s="314" t="s">
        <v>162</v>
      </c>
      <c r="H11" s="293"/>
      <c r="I11" s="293"/>
      <c r="J11" s="293"/>
      <c r="K11" s="293"/>
      <c r="L11" s="293"/>
      <c r="M11" s="301"/>
      <c r="N11" s="315">
        <v>3837341310</v>
      </c>
      <c r="O11" s="271"/>
      <c r="P11" s="271"/>
      <c r="Q11" s="271"/>
      <c r="R11" s="272"/>
      <c r="S11" s="270" t="s">
        <v>216</v>
      </c>
      <c r="T11" s="271"/>
      <c r="U11" s="271"/>
      <c r="V11" s="272"/>
      <c r="W11" s="276" t="s">
        <v>217</v>
      </c>
      <c r="X11" s="278"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80" t="s">
        <v>219</v>
      </c>
      <c r="BN11" s="281"/>
      <c r="BO11" s="281"/>
      <c r="BP11" s="281"/>
      <c r="BQ11" s="281"/>
      <c r="BR11" s="281"/>
      <c r="BS11" s="281"/>
      <c r="BT11" s="281"/>
      <c r="BU11" s="281"/>
      <c r="BV11" s="281"/>
      <c r="BW11" s="281"/>
      <c r="BX11" s="281"/>
      <c r="BY11" s="281"/>
      <c r="BZ11" s="282"/>
    </row>
    <row r="12" spans="1:78" ht="24" customHeight="1" x14ac:dyDescent="0.25">
      <c r="A12" s="6"/>
      <c r="B12" s="17" t="str">
        <f>+VLOOKUP($G$11,LISTAS!$B$112:$D$132,2,FALSE)</f>
        <v>PROD_OBJ_6</v>
      </c>
      <c r="C12" s="317" t="s">
        <v>220</v>
      </c>
      <c r="D12" s="318"/>
      <c r="E12" s="318"/>
      <c r="F12" s="319"/>
      <c r="G12" s="320" t="s">
        <v>199</v>
      </c>
      <c r="H12" s="309"/>
      <c r="I12" s="309"/>
      <c r="J12" s="309"/>
      <c r="K12" s="309"/>
      <c r="L12" s="309"/>
      <c r="M12" s="321"/>
      <c r="N12" s="316"/>
      <c r="O12" s="274"/>
      <c r="P12" s="274"/>
      <c r="Q12" s="274"/>
      <c r="R12" s="275"/>
      <c r="S12" s="273"/>
      <c r="T12" s="274"/>
      <c r="U12" s="274"/>
      <c r="V12" s="275"/>
      <c r="W12" s="277"/>
      <c r="X12" s="279"/>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325" t="s">
        <v>221</v>
      </c>
      <c r="D13" s="323" t="s">
        <v>221</v>
      </c>
      <c r="E13" s="323" t="s">
        <v>222</v>
      </c>
      <c r="F13" s="323" t="s">
        <v>223</v>
      </c>
      <c r="G13" s="323" t="s">
        <v>224</v>
      </c>
      <c r="H13" s="323" t="s">
        <v>225</v>
      </c>
      <c r="I13" s="323" t="s">
        <v>226</v>
      </c>
      <c r="J13" s="323" t="s">
        <v>227</v>
      </c>
      <c r="K13" s="323" t="s">
        <v>228</v>
      </c>
      <c r="L13" s="327" t="s">
        <v>229</v>
      </c>
      <c r="M13" s="285"/>
      <c r="N13" s="33"/>
      <c r="O13" s="283" t="s">
        <v>230</v>
      </c>
      <c r="P13" s="285"/>
      <c r="Q13" s="283" t="s">
        <v>231</v>
      </c>
      <c r="R13" s="285"/>
      <c r="S13" s="283" t="s">
        <v>232</v>
      </c>
      <c r="T13" s="284"/>
      <c r="U13" s="34"/>
      <c r="V13" s="34"/>
      <c r="W13" s="35" t="s">
        <v>233</v>
      </c>
      <c r="X13" s="36" t="s">
        <v>234</v>
      </c>
      <c r="Y13" s="33"/>
      <c r="Z13" s="283" t="s">
        <v>235</v>
      </c>
      <c r="AA13" s="284"/>
      <c r="AB13" s="283" t="s">
        <v>236</v>
      </c>
      <c r="AC13" s="284"/>
      <c r="AD13" s="283" t="s">
        <v>237</v>
      </c>
      <c r="AE13" s="284"/>
      <c r="AF13" s="34"/>
      <c r="AG13" s="34"/>
      <c r="AH13" s="34" t="s">
        <v>238</v>
      </c>
      <c r="AI13" s="36"/>
      <c r="AJ13" s="33"/>
      <c r="AK13" s="283" t="s">
        <v>239</v>
      </c>
      <c r="AL13" s="284"/>
      <c r="AM13" s="283" t="s">
        <v>240</v>
      </c>
      <c r="AN13" s="284"/>
      <c r="AO13" s="283" t="s">
        <v>241</v>
      </c>
      <c r="AP13" s="284"/>
      <c r="AQ13" s="34"/>
      <c r="AR13" s="34"/>
      <c r="AS13" s="34" t="s">
        <v>242</v>
      </c>
      <c r="AT13" s="36"/>
      <c r="AU13" s="34"/>
      <c r="AV13" s="283" t="s">
        <v>243</v>
      </c>
      <c r="AW13" s="285"/>
      <c r="AX13" s="283" t="s">
        <v>244</v>
      </c>
      <c r="AY13" s="285"/>
      <c r="AZ13" s="283" t="s">
        <v>245</v>
      </c>
      <c r="BA13" s="284"/>
      <c r="BB13" s="34"/>
      <c r="BC13" s="34"/>
      <c r="BD13" s="34" t="s">
        <v>246</v>
      </c>
      <c r="BE13" s="36"/>
      <c r="BF13" s="33"/>
      <c r="BG13" s="34"/>
      <c r="BH13" s="34" t="s">
        <v>247</v>
      </c>
      <c r="BI13" s="287" t="s">
        <v>248</v>
      </c>
      <c r="BJ13" s="37"/>
      <c r="BK13" s="8"/>
      <c r="BL13" s="8"/>
      <c r="BM13" s="266" t="s">
        <v>233</v>
      </c>
      <c r="BN13" s="267"/>
      <c r="BO13" s="268"/>
      <c r="BP13" s="269" t="s">
        <v>238</v>
      </c>
      <c r="BQ13" s="267"/>
      <c r="BR13" s="268"/>
      <c r="BS13" s="269" t="s">
        <v>242</v>
      </c>
      <c r="BT13" s="267"/>
      <c r="BU13" s="268"/>
      <c r="BV13" s="269" t="s">
        <v>246</v>
      </c>
      <c r="BW13" s="267"/>
      <c r="BX13" s="268"/>
      <c r="BY13" s="269" t="s">
        <v>247</v>
      </c>
      <c r="BZ13" s="286"/>
    </row>
    <row r="14" spans="1:78" ht="22.5" customHeight="1" x14ac:dyDescent="0.25">
      <c r="A14" s="32"/>
      <c r="B14" s="17"/>
      <c r="C14" s="326"/>
      <c r="D14" s="324"/>
      <c r="E14" s="324"/>
      <c r="F14" s="324"/>
      <c r="G14" s="324"/>
      <c r="H14" s="324"/>
      <c r="I14" s="324"/>
      <c r="J14" s="324"/>
      <c r="K14" s="324"/>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288"/>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84" customHeight="1" x14ac:dyDescent="0.25">
      <c r="A15" s="32"/>
      <c r="B15" s="17"/>
      <c r="C15" s="53" t="s">
        <v>261</v>
      </c>
      <c r="D15" s="53" t="s">
        <v>103</v>
      </c>
      <c r="E15" s="54">
        <v>1</v>
      </c>
      <c r="F15" s="53" t="s">
        <v>382</v>
      </c>
      <c r="G15" s="54" t="s">
        <v>380</v>
      </c>
      <c r="H15" s="54" t="s">
        <v>381</v>
      </c>
      <c r="I15" s="54" t="s">
        <v>40</v>
      </c>
      <c r="J15" s="54" t="s">
        <v>76</v>
      </c>
      <c r="K15" s="54" t="s">
        <v>262</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363</v>
      </c>
      <c r="X15" s="72" t="s">
        <v>378</v>
      </c>
      <c r="Y15" s="54">
        <f t="shared" ref="Y15:Y31" si="4">SUM(Z15,AB15,AD15)</f>
        <v>1</v>
      </c>
      <c r="Z15" s="54"/>
      <c r="AA15" s="54"/>
      <c r="AB15" s="54"/>
      <c r="AC15" s="54"/>
      <c r="AD15" s="54">
        <v>1</v>
      </c>
      <c r="AE15" s="54">
        <v>1</v>
      </c>
      <c r="AF15" s="54">
        <f t="shared" ref="AF15:AF28" si="5">SUM(AA15,AC15,AE15)</f>
        <v>1</v>
      </c>
      <c r="AG15" s="56">
        <f t="shared" ref="AG15:AG31" si="6">IFERROR(AF15/Y15,"")</f>
        <v>1</v>
      </c>
      <c r="AH15" s="54" t="s">
        <v>383</v>
      </c>
      <c r="AI15" s="58" t="s">
        <v>378</v>
      </c>
      <c r="AJ15" s="54">
        <f t="shared" ref="AJ15:AJ31" si="7">SUM(AK15,AM15,AO15)</f>
        <v>1</v>
      </c>
      <c r="AK15" s="54"/>
      <c r="AL15" s="54"/>
      <c r="AM15" s="54"/>
      <c r="AN15" s="54"/>
      <c r="AO15" s="54">
        <v>1</v>
      </c>
      <c r="AP15" s="54"/>
      <c r="AQ15" s="54">
        <f t="shared" ref="AQ15:AQ31" si="8">SUM(AL15,AN15,AP15)</f>
        <v>0</v>
      </c>
      <c r="AR15" s="56">
        <f t="shared" ref="AR15:AR31" si="9">IFERROR(AQ15/AJ15,"")</f>
        <v>0</v>
      </c>
      <c r="AS15" s="59"/>
      <c r="AT15" s="58"/>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2</v>
      </c>
      <c r="BH15" s="61">
        <f t="shared" ref="BH15:BH31" si="15">IFERROR(BG15/BF15,"")</f>
        <v>0.66666666666666663</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84" customHeight="1" x14ac:dyDescent="0.25">
      <c r="A16" s="6"/>
      <c r="B16" s="17"/>
      <c r="C16" s="53" t="s">
        <v>261</v>
      </c>
      <c r="D16" s="53"/>
      <c r="E16" s="54">
        <v>2</v>
      </c>
      <c r="F16" s="53" t="s">
        <v>263</v>
      </c>
      <c r="G16" s="54" t="s">
        <v>264</v>
      </c>
      <c r="H16" s="71" t="s">
        <v>265</v>
      </c>
      <c r="I16" s="54" t="s">
        <v>40</v>
      </c>
      <c r="J16" s="54" t="s">
        <v>76</v>
      </c>
      <c r="K16" s="54" t="s">
        <v>262</v>
      </c>
      <c r="L16" s="55">
        <v>44256</v>
      </c>
      <c r="M16" s="55">
        <v>44469</v>
      </c>
      <c r="N16" s="54">
        <f t="shared" si="1"/>
        <v>1</v>
      </c>
      <c r="O16" s="54"/>
      <c r="P16" s="54"/>
      <c r="Q16" s="54"/>
      <c r="R16" s="54"/>
      <c r="S16" s="54">
        <v>1</v>
      </c>
      <c r="T16" s="54">
        <v>1</v>
      </c>
      <c r="U16" s="54">
        <f t="shared" si="2"/>
        <v>1</v>
      </c>
      <c r="V16" s="56">
        <f t="shared" si="3"/>
        <v>1</v>
      </c>
      <c r="W16" s="57" t="s">
        <v>364</v>
      </c>
      <c r="X16" s="72" t="s">
        <v>378</v>
      </c>
      <c r="Y16" s="54">
        <f t="shared" si="4"/>
        <v>1</v>
      </c>
      <c r="Z16" s="54"/>
      <c r="AA16" s="54"/>
      <c r="AB16" s="54"/>
      <c r="AC16" s="54"/>
      <c r="AD16" s="54">
        <v>1</v>
      </c>
      <c r="AE16" s="54">
        <v>1</v>
      </c>
      <c r="AF16" s="54">
        <f t="shared" si="5"/>
        <v>1</v>
      </c>
      <c r="AG16" s="56">
        <f t="shared" si="6"/>
        <v>1</v>
      </c>
      <c r="AH16" s="57" t="s">
        <v>384</v>
      </c>
      <c r="AI16" s="58" t="s">
        <v>378</v>
      </c>
      <c r="AJ16" s="54">
        <f t="shared" si="7"/>
        <v>1</v>
      </c>
      <c r="AK16" s="54"/>
      <c r="AL16" s="54"/>
      <c r="AM16" s="54"/>
      <c r="AN16" s="54"/>
      <c r="AO16" s="54">
        <v>1</v>
      </c>
      <c r="AP16" s="54"/>
      <c r="AQ16" s="54">
        <f t="shared" si="8"/>
        <v>0</v>
      </c>
      <c r="AR16" s="56">
        <f t="shared" si="9"/>
        <v>0</v>
      </c>
      <c r="AS16" s="57"/>
      <c r="AT16" s="72"/>
      <c r="AU16" s="60">
        <f t="shared" si="10"/>
        <v>0</v>
      </c>
      <c r="AV16" s="54"/>
      <c r="AW16" s="54"/>
      <c r="AX16" s="54"/>
      <c r="AY16" s="54"/>
      <c r="AZ16" s="59"/>
      <c r="BA16" s="54"/>
      <c r="BB16" s="54">
        <f t="shared" si="11"/>
        <v>0</v>
      </c>
      <c r="BC16" s="56" t="str">
        <f t="shared" si="12"/>
        <v/>
      </c>
      <c r="BD16" s="54"/>
      <c r="BE16" s="72"/>
      <c r="BF16" s="54">
        <f t="shared" si="13"/>
        <v>3</v>
      </c>
      <c r="BG16" s="54">
        <f t="shared" si="14"/>
        <v>2</v>
      </c>
      <c r="BH16" s="61">
        <f t="shared" si="15"/>
        <v>0.66666666666666663</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266</v>
      </c>
      <c r="G17" s="54" t="s">
        <v>267</v>
      </c>
      <c r="H17" s="71" t="s">
        <v>268</v>
      </c>
      <c r="I17" s="54" t="s">
        <v>40</v>
      </c>
      <c r="J17" s="54" t="s">
        <v>76</v>
      </c>
      <c r="K17" s="54" t="s">
        <v>262</v>
      </c>
      <c r="L17" s="55">
        <v>44256</v>
      </c>
      <c r="M17" s="55">
        <v>44469</v>
      </c>
      <c r="N17" s="54">
        <f t="shared" si="1"/>
        <v>1</v>
      </c>
      <c r="O17" s="54"/>
      <c r="P17" s="54"/>
      <c r="Q17" s="54"/>
      <c r="R17" s="54"/>
      <c r="S17" s="54">
        <v>1</v>
      </c>
      <c r="T17" s="54">
        <v>1</v>
      </c>
      <c r="U17" s="54">
        <f t="shared" si="2"/>
        <v>1</v>
      </c>
      <c r="V17" s="56">
        <f t="shared" si="3"/>
        <v>1</v>
      </c>
      <c r="W17" s="57" t="s">
        <v>365</v>
      </c>
      <c r="X17" s="72" t="s">
        <v>378</v>
      </c>
      <c r="Y17" s="54">
        <f t="shared" si="4"/>
        <v>1</v>
      </c>
      <c r="Z17" s="54"/>
      <c r="AA17" s="54"/>
      <c r="AB17" s="54"/>
      <c r="AC17" s="54"/>
      <c r="AD17" s="54">
        <v>1</v>
      </c>
      <c r="AE17" s="54">
        <v>1</v>
      </c>
      <c r="AF17" s="54">
        <f t="shared" si="5"/>
        <v>1</v>
      </c>
      <c r="AG17" s="56">
        <f t="shared" si="6"/>
        <v>1</v>
      </c>
      <c r="AH17" s="57" t="s">
        <v>385</v>
      </c>
      <c r="AI17" s="72" t="s">
        <v>378</v>
      </c>
      <c r="AJ17" s="54">
        <f t="shared" si="7"/>
        <v>1</v>
      </c>
      <c r="AK17" s="54"/>
      <c r="AL17" s="54"/>
      <c r="AM17" s="54"/>
      <c r="AN17" s="54"/>
      <c r="AO17" s="54">
        <v>1</v>
      </c>
      <c r="AP17" s="54"/>
      <c r="AQ17" s="54">
        <f t="shared" si="8"/>
        <v>0</v>
      </c>
      <c r="AR17" s="56">
        <f t="shared" si="9"/>
        <v>0</v>
      </c>
      <c r="AS17" s="57"/>
      <c r="AT17" s="72"/>
      <c r="AU17" s="60">
        <f t="shared" si="10"/>
        <v>0</v>
      </c>
      <c r="AV17" s="54"/>
      <c r="AW17" s="54"/>
      <c r="AX17" s="54"/>
      <c r="AY17" s="54"/>
      <c r="AZ17" s="59"/>
      <c r="BA17" s="54"/>
      <c r="BB17" s="54">
        <f t="shared" si="11"/>
        <v>0</v>
      </c>
      <c r="BC17" s="56" t="str">
        <f t="shared" si="12"/>
        <v/>
      </c>
      <c r="BD17" s="54"/>
      <c r="BE17" s="72"/>
      <c r="BF17" s="54">
        <f t="shared" si="13"/>
        <v>3</v>
      </c>
      <c r="BG17" s="54">
        <f t="shared" si="14"/>
        <v>2</v>
      </c>
      <c r="BH17" s="61">
        <f t="shared" si="15"/>
        <v>0.66666666666666663</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61.5" customHeight="1" x14ac:dyDescent="0.25">
      <c r="A18" s="6"/>
      <c r="B18" s="17"/>
      <c r="C18" s="53" t="s">
        <v>261</v>
      </c>
      <c r="D18" s="53"/>
      <c r="E18" s="54">
        <v>4</v>
      </c>
      <c r="F18" s="53" t="s">
        <v>269</v>
      </c>
      <c r="G18" s="54" t="s">
        <v>270</v>
      </c>
      <c r="H18" s="71" t="s">
        <v>271</v>
      </c>
      <c r="I18" s="54" t="s">
        <v>40</v>
      </c>
      <c r="J18" s="54" t="s">
        <v>76</v>
      </c>
      <c r="K18" s="54" t="s">
        <v>262</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c r="AQ18" s="54">
        <f t="shared" si="8"/>
        <v>0</v>
      </c>
      <c r="AR18" s="56">
        <f t="shared" si="9"/>
        <v>0</v>
      </c>
      <c r="AS18" s="57"/>
      <c r="AT18" s="72"/>
      <c r="AU18" s="60">
        <f t="shared" si="10"/>
        <v>0</v>
      </c>
      <c r="AV18" s="54"/>
      <c r="AW18" s="54"/>
      <c r="AX18" s="54"/>
      <c r="AY18" s="54"/>
      <c r="AZ18" s="59"/>
      <c r="BA18" s="54"/>
      <c r="BB18" s="54">
        <f t="shared" si="11"/>
        <v>0</v>
      </c>
      <c r="BC18" s="56" t="str">
        <f t="shared" si="12"/>
        <v/>
      </c>
      <c r="BD18" s="54"/>
      <c r="BE18" s="72"/>
      <c r="BF18" s="54">
        <f t="shared" si="13"/>
        <v>1</v>
      </c>
      <c r="BG18" s="54">
        <f t="shared" si="14"/>
        <v>0</v>
      </c>
      <c r="BH18" s="61">
        <f t="shared" si="15"/>
        <v>0</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272</v>
      </c>
      <c r="G19" s="54" t="s">
        <v>273</v>
      </c>
      <c r="H19" s="71" t="s">
        <v>274</v>
      </c>
      <c r="I19" s="54" t="s">
        <v>40</v>
      </c>
      <c r="J19" s="54" t="s">
        <v>76</v>
      </c>
      <c r="K19" s="54" t="s">
        <v>262</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80.25" customHeight="1" x14ac:dyDescent="0.25">
      <c r="A20" s="6"/>
      <c r="B20" s="17"/>
      <c r="C20" s="53" t="s">
        <v>261</v>
      </c>
      <c r="D20" s="53"/>
      <c r="E20" s="54">
        <v>6</v>
      </c>
      <c r="F20" s="53" t="s">
        <v>275</v>
      </c>
      <c r="G20" s="54" t="s">
        <v>276</v>
      </c>
      <c r="H20" s="71" t="s">
        <v>274</v>
      </c>
      <c r="I20" s="54" t="s">
        <v>40</v>
      </c>
      <c r="J20" s="54" t="s">
        <v>76</v>
      </c>
      <c r="K20" s="54" t="s">
        <v>262</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54" customHeight="1" x14ac:dyDescent="0.25">
      <c r="A21" s="6"/>
      <c r="B21" s="17"/>
      <c r="C21" s="53" t="s">
        <v>277</v>
      </c>
      <c r="D21" s="53"/>
      <c r="E21" s="54">
        <v>7</v>
      </c>
      <c r="F21" s="53" t="s">
        <v>278</v>
      </c>
      <c r="G21" s="54" t="s">
        <v>279</v>
      </c>
      <c r="H21" s="71" t="s">
        <v>280</v>
      </c>
      <c r="I21" s="54" t="s">
        <v>40</v>
      </c>
      <c r="J21" s="54" t="s">
        <v>76</v>
      </c>
      <c r="K21" s="54" t="s">
        <v>262</v>
      </c>
      <c r="L21" s="55">
        <v>44197</v>
      </c>
      <c r="M21" s="55">
        <v>44469</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1</v>
      </c>
      <c r="AK21" s="54"/>
      <c r="AL21" s="54"/>
      <c r="AM21" s="54"/>
      <c r="AN21" s="54"/>
      <c r="AO21" s="54">
        <v>1</v>
      </c>
      <c r="AP21" s="54"/>
      <c r="AQ21" s="54">
        <f t="shared" si="8"/>
        <v>0</v>
      </c>
      <c r="AR21" s="56">
        <f t="shared" si="9"/>
        <v>0</v>
      </c>
      <c r="AS21" s="57"/>
      <c r="AT21" s="72"/>
      <c r="AU21" s="60">
        <f t="shared" si="10"/>
        <v>0</v>
      </c>
      <c r="AV21" s="54"/>
      <c r="AW21" s="54"/>
      <c r="AX21" s="54"/>
      <c r="AY21" s="54"/>
      <c r="AZ21" s="59"/>
      <c r="BA21" s="54"/>
      <c r="BB21" s="54">
        <f t="shared" si="11"/>
        <v>0</v>
      </c>
      <c r="BC21" s="56" t="str">
        <f t="shared" si="12"/>
        <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62.25" customHeight="1" x14ac:dyDescent="0.25">
      <c r="A22" s="6"/>
      <c r="B22" s="17"/>
      <c r="C22" s="53" t="s">
        <v>277</v>
      </c>
      <c r="D22" s="53"/>
      <c r="E22" s="54">
        <v>8</v>
      </c>
      <c r="F22" s="53" t="s">
        <v>281</v>
      </c>
      <c r="G22" s="54" t="s">
        <v>282</v>
      </c>
      <c r="H22" s="71" t="s">
        <v>280</v>
      </c>
      <c r="I22" s="54" t="s">
        <v>40</v>
      </c>
      <c r="J22" s="54" t="s">
        <v>76</v>
      </c>
      <c r="K22" s="54" t="s">
        <v>262</v>
      </c>
      <c r="L22" s="55">
        <v>44197</v>
      </c>
      <c r="M22" s="55">
        <v>44469</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1</v>
      </c>
      <c r="AK22" s="54"/>
      <c r="AL22" s="54"/>
      <c r="AM22" s="54"/>
      <c r="AN22" s="54"/>
      <c r="AO22" s="54">
        <v>1</v>
      </c>
      <c r="AP22" s="54"/>
      <c r="AQ22" s="54">
        <f t="shared" si="8"/>
        <v>0</v>
      </c>
      <c r="AR22" s="56">
        <f t="shared" si="9"/>
        <v>0</v>
      </c>
      <c r="AS22" s="57"/>
      <c r="AT22" s="72"/>
      <c r="AU22" s="60">
        <f t="shared" si="10"/>
        <v>0</v>
      </c>
      <c r="AV22" s="54"/>
      <c r="AW22" s="54"/>
      <c r="AX22" s="54"/>
      <c r="AY22" s="54"/>
      <c r="AZ22" s="59"/>
      <c r="BA22" s="54"/>
      <c r="BB22" s="54">
        <f t="shared" si="11"/>
        <v>0</v>
      </c>
      <c r="BC22" s="56" t="str">
        <f t="shared" si="12"/>
        <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76.25" customHeight="1" x14ac:dyDescent="0.25">
      <c r="A23" s="6"/>
      <c r="B23" s="17"/>
      <c r="C23" s="53" t="s">
        <v>277</v>
      </c>
      <c r="D23" s="53"/>
      <c r="E23" s="54">
        <v>9</v>
      </c>
      <c r="F23" s="53" t="s">
        <v>283</v>
      </c>
      <c r="G23" s="54" t="s">
        <v>284</v>
      </c>
      <c r="H23" s="71" t="s">
        <v>285</v>
      </c>
      <c r="I23" s="54" t="s">
        <v>40</v>
      </c>
      <c r="J23" s="54" t="s">
        <v>76</v>
      </c>
      <c r="K23" s="54" t="s">
        <v>262</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v>2</v>
      </c>
      <c r="AF23" s="54">
        <f t="shared" si="5"/>
        <v>2</v>
      </c>
      <c r="AG23" s="56">
        <f t="shared" si="6"/>
        <v>1</v>
      </c>
      <c r="AH23" s="57" t="s">
        <v>386</v>
      </c>
      <c r="AI23" s="72" t="s">
        <v>378</v>
      </c>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2</v>
      </c>
      <c r="BH23" s="61">
        <f t="shared" si="15"/>
        <v>1</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277</v>
      </c>
      <c r="D24" s="53" t="s">
        <v>103</v>
      </c>
      <c r="E24" s="54">
        <v>10</v>
      </c>
      <c r="F24" s="53" t="s">
        <v>286</v>
      </c>
      <c r="G24" s="54" t="s">
        <v>287</v>
      </c>
      <c r="H24" s="71" t="s">
        <v>280</v>
      </c>
      <c r="I24" s="54" t="s">
        <v>40</v>
      </c>
      <c r="J24" s="54" t="s">
        <v>76</v>
      </c>
      <c r="K24" s="54" t="s">
        <v>262</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277</v>
      </c>
      <c r="D25" s="53" t="s">
        <v>103</v>
      </c>
      <c r="E25" s="54">
        <v>11</v>
      </c>
      <c r="F25" s="53" t="s">
        <v>288</v>
      </c>
      <c r="G25" s="54" t="s">
        <v>289</v>
      </c>
      <c r="H25" s="71" t="s">
        <v>290</v>
      </c>
      <c r="I25" s="54" t="s">
        <v>40</v>
      </c>
      <c r="J25" s="54" t="s">
        <v>76</v>
      </c>
      <c r="K25" s="54" t="s">
        <v>262</v>
      </c>
      <c r="L25" s="55">
        <v>44287</v>
      </c>
      <c r="M25" s="55">
        <v>44561</v>
      </c>
      <c r="N25" s="54">
        <f t="shared" si="1"/>
        <v>1</v>
      </c>
      <c r="O25" s="54"/>
      <c r="P25" s="54"/>
      <c r="Q25" s="54"/>
      <c r="R25" s="54"/>
      <c r="S25" s="54">
        <v>1</v>
      </c>
      <c r="T25" s="54">
        <v>1</v>
      </c>
      <c r="U25" s="54">
        <f t="shared" si="2"/>
        <v>1</v>
      </c>
      <c r="V25" s="56">
        <f t="shared" si="3"/>
        <v>1</v>
      </c>
      <c r="W25" s="57" t="s">
        <v>366</v>
      </c>
      <c r="X25" s="72" t="s">
        <v>378</v>
      </c>
      <c r="Y25" s="54">
        <f t="shared" si="4"/>
        <v>1</v>
      </c>
      <c r="Z25" s="54"/>
      <c r="AA25" s="54"/>
      <c r="AB25" s="54"/>
      <c r="AC25" s="54"/>
      <c r="AD25" s="54">
        <v>1</v>
      </c>
      <c r="AE25" s="54">
        <v>1</v>
      </c>
      <c r="AF25" s="54">
        <f t="shared" si="5"/>
        <v>1</v>
      </c>
      <c r="AG25" s="56">
        <f t="shared" si="6"/>
        <v>1</v>
      </c>
      <c r="AH25" s="57" t="s">
        <v>387</v>
      </c>
      <c r="AI25" s="72" t="s">
        <v>378</v>
      </c>
      <c r="AJ25" s="54">
        <f t="shared" si="7"/>
        <v>1</v>
      </c>
      <c r="AK25" s="54"/>
      <c r="AL25" s="54"/>
      <c r="AM25" s="54"/>
      <c r="AN25" s="54"/>
      <c r="AO25" s="54">
        <v>1</v>
      </c>
      <c r="AP25" s="54"/>
      <c r="AQ25" s="54">
        <f t="shared" si="8"/>
        <v>0</v>
      </c>
      <c r="AR25" s="56">
        <f t="shared" si="9"/>
        <v>0</v>
      </c>
      <c r="AS25" s="57"/>
      <c r="AT25" s="72"/>
      <c r="AU25" s="60">
        <f t="shared" si="10"/>
        <v>1</v>
      </c>
      <c r="AV25" s="54"/>
      <c r="AW25" s="54"/>
      <c r="AX25" s="54"/>
      <c r="AY25" s="54"/>
      <c r="AZ25" s="54">
        <v>1</v>
      </c>
      <c r="BA25" s="54"/>
      <c r="BB25" s="54">
        <f t="shared" si="11"/>
        <v>0</v>
      </c>
      <c r="BC25" s="56">
        <f t="shared" si="12"/>
        <v>0</v>
      </c>
      <c r="BD25" s="54"/>
      <c r="BE25" s="72"/>
      <c r="BF25" s="54">
        <f t="shared" si="13"/>
        <v>4</v>
      </c>
      <c r="BG25" s="54">
        <f t="shared" si="14"/>
        <v>2</v>
      </c>
      <c r="BH25" s="61">
        <f t="shared" si="15"/>
        <v>0.5</v>
      </c>
      <c r="BI25" s="62"/>
      <c r="BJ25" s="28"/>
      <c r="BK25" s="8"/>
      <c r="BL25" s="8"/>
      <c r="BM25" s="73"/>
      <c r="BN25" s="74"/>
      <c r="BO25" s="75"/>
      <c r="BP25" s="76"/>
      <c r="BQ25" s="74"/>
      <c r="BR25" s="75"/>
      <c r="BS25" s="76"/>
      <c r="BT25" s="74"/>
      <c r="BU25" s="75"/>
      <c r="BV25" s="77"/>
      <c r="BW25" s="74"/>
      <c r="BX25" s="78"/>
      <c r="BY25" s="79"/>
      <c r="BZ25" s="80"/>
    </row>
    <row r="26" spans="1:78" ht="251.25" customHeight="1" x14ac:dyDescent="0.25">
      <c r="A26" s="6"/>
      <c r="B26" s="17"/>
      <c r="C26" s="53" t="s">
        <v>74</v>
      </c>
      <c r="D26" s="53"/>
      <c r="E26" s="54">
        <v>12</v>
      </c>
      <c r="F26" s="53" t="s">
        <v>291</v>
      </c>
      <c r="G26" s="54" t="s">
        <v>292</v>
      </c>
      <c r="H26" s="71" t="s">
        <v>293</v>
      </c>
      <c r="I26" s="54" t="s">
        <v>40</v>
      </c>
      <c r="J26" s="54" t="s">
        <v>76</v>
      </c>
      <c r="K26" s="54" t="s">
        <v>262</v>
      </c>
      <c r="L26" s="55">
        <v>44228</v>
      </c>
      <c r="M26" s="55">
        <v>44561</v>
      </c>
      <c r="N26" s="54">
        <f t="shared" si="1"/>
        <v>3</v>
      </c>
      <c r="O26" s="54">
        <v>1</v>
      </c>
      <c r="P26" s="54">
        <v>1</v>
      </c>
      <c r="Q26" s="54">
        <v>1</v>
      </c>
      <c r="R26" s="192">
        <v>1</v>
      </c>
      <c r="S26" s="54">
        <v>1</v>
      </c>
      <c r="T26" s="54">
        <v>1</v>
      </c>
      <c r="U26" s="54">
        <f t="shared" si="2"/>
        <v>3</v>
      </c>
      <c r="V26" s="56">
        <f t="shared" si="3"/>
        <v>1</v>
      </c>
      <c r="W26" s="193" t="s">
        <v>367</v>
      </c>
      <c r="X26" s="72" t="s">
        <v>378</v>
      </c>
      <c r="Y26" s="54">
        <f t="shared" si="4"/>
        <v>3</v>
      </c>
      <c r="Z26" s="54">
        <v>1</v>
      </c>
      <c r="AA26" s="54">
        <v>1</v>
      </c>
      <c r="AB26" s="54">
        <v>1</v>
      </c>
      <c r="AC26" s="54">
        <v>1</v>
      </c>
      <c r="AD26" s="54">
        <v>1</v>
      </c>
      <c r="AE26" s="54">
        <v>1</v>
      </c>
      <c r="AF26" s="54">
        <f t="shared" si="5"/>
        <v>3</v>
      </c>
      <c r="AG26" s="56">
        <f t="shared" si="6"/>
        <v>1</v>
      </c>
      <c r="AH26" s="57" t="s">
        <v>388</v>
      </c>
      <c r="AI26" s="72" t="s">
        <v>378</v>
      </c>
      <c r="AJ26" s="54">
        <f t="shared" si="7"/>
        <v>3</v>
      </c>
      <c r="AK26" s="54">
        <v>1</v>
      </c>
      <c r="AL26" s="54"/>
      <c r="AM26" s="54">
        <v>1</v>
      </c>
      <c r="AN26" s="54"/>
      <c r="AO26" s="54">
        <v>1</v>
      </c>
      <c r="AP26" s="54"/>
      <c r="AQ26" s="54">
        <f t="shared" si="8"/>
        <v>0</v>
      </c>
      <c r="AR26" s="56">
        <f t="shared" si="9"/>
        <v>0</v>
      </c>
      <c r="AS26" s="57"/>
      <c r="AT26" s="72"/>
      <c r="AU26" s="60">
        <f t="shared" si="10"/>
        <v>2</v>
      </c>
      <c r="AV26" s="54">
        <v>1</v>
      </c>
      <c r="AW26" s="54"/>
      <c r="AX26" s="54">
        <v>1</v>
      </c>
      <c r="AY26" s="54"/>
      <c r="AZ26" s="59"/>
      <c r="BA26" s="54"/>
      <c r="BB26" s="54">
        <f t="shared" si="11"/>
        <v>0</v>
      </c>
      <c r="BC26" s="56">
        <f t="shared" si="12"/>
        <v>0</v>
      </c>
      <c r="BD26" s="54"/>
      <c r="BE26" s="72"/>
      <c r="BF26" s="54">
        <f t="shared" si="13"/>
        <v>11</v>
      </c>
      <c r="BG26" s="54">
        <f t="shared" si="14"/>
        <v>6</v>
      </c>
      <c r="BH26" s="61">
        <f t="shared" si="15"/>
        <v>0.54545454545454541</v>
      </c>
      <c r="BI26" s="62"/>
      <c r="BJ26" s="28"/>
      <c r="BK26" s="8"/>
      <c r="BL26" s="8"/>
      <c r="BM26" s="73"/>
      <c r="BN26" s="74"/>
      <c r="BO26" s="75"/>
      <c r="BP26" s="76"/>
      <c r="BQ26" s="74"/>
      <c r="BR26" s="75"/>
      <c r="BS26" s="76"/>
      <c r="BT26" s="74"/>
      <c r="BU26" s="75"/>
      <c r="BV26" s="77"/>
      <c r="BW26" s="74"/>
      <c r="BX26" s="78"/>
      <c r="BY26" s="79"/>
      <c r="BZ26" s="80"/>
    </row>
    <row r="27" spans="1:78" ht="344.25" customHeight="1" x14ac:dyDescent="0.25">
      <c r="A27" s="6"/>
      <c r="B27" s="17"/>
      <c r="C27" s="53" t="s">
        <v>78</v>
      </c>
      <c r="D27" s="53" t="s">
        <v>103</v>
      </c>
      <c r="E27" s="54">
        <v>13</v>
      </c>
      <c r="F27" s="53" t="s">
        <v>294</v>
      </c>
      <c r="G27" s="54" t="s">
        <v>295</v>
      </c>
      <c r="H27" s="71" t="s">
        <v>296</v>
      </c>
      <c r="I27" s="54" t="s">
        <v>40</v>
      </c>
      <c r="J27" s="54" t="s">
        <v>76</v>
      </c>
      <c r="K27" s="54" t="s">
        <v>262</v>
      </c>
      <c r="L27" s="55">
        <v>44256</v>
      </c>
      <c r="M27" s="55">
        <v>44561</v>
      </c>
      <c r="N27" s="54">
        <f t="shared" si="1"/>
        <v>1</v>
      </c>
      <c r="O27" s="54"/>
      <c r="P27" s="54"/>
      <c r="Q27" s="54"/>
      <c r="R27" s="54"/>
      <c r="S27" s="54">
        <v>1</v>
      </c>
      <c r="T27" s="54">
        <v>1</v>
      </c>
      <c r="U27" s="54">
        <f t="shared" si="2"/>
        <v>1</v>
      </c>
      <c r="V27" s="56">
        <f t="shared" si="3"/>
        <v>1</v>
      </c>
      <c r="W27" s="57" t="s">
        <v>368</v>
      </c>
      <c r="X27" s="72" t="s">
        <v>378</v>
      </c>
      <c r="Y27" s="54">
        <f t="shared" si="4"/>
        <v>3</v>
      </c>
      <c r="Z27" s="54">
        <v>1</v>
      </c>
      <c r="AA27" s="54">
        <v>1</v>
      </c>
      <c r="AB27" s="54">
        <v>1</v>
      </c>
      <c r="AC27" s="54">
        <v>1</v>
      </c>
      <c r="AD27" s="54">
        <v>1</v>
      </c>
      <c r="AE27" s="54">
        <v>1</v>
      </c>
      <c r="AF27" s="54">
        <f t="shared" si="5"/>
        <v>3</v>
      </c>
      <c r="AG27" s="56">
        <f t="shared" si="6"/>
        <v>1</v>
      </c>
      <c r="AH27" s="57" t="s">
        <v>389</v>
      </c>
      <c r="AI27" s="72" t="s">
        <v>378</v>
      </c>
      <c r="AJ27" s="54">
        <f t="shared" si="7"/>
        <v>3</v>
      </c>
      <c r="AK27" s="54">
        <v>1</v>
      </c>
      <c r="AL27" s="54"/>
      <c r="AM27" s="54">
        <v>1</v>
      </c>
      <c r="AN27" s="54"/>
      <c r="AO27" s="54">
        <v>1</v>
      </c>
      <c r="AP27" s="54"/>
      <c r="AQ27" s="54">
        <f t="shared" si="8"/>
        <v>0</v>
      </c>
      <c r="AR27" s="56">
        <f t="shared" si="9"/>
        <v>0</v>
      </c>
      <c r="AS27" s="57"/>
      <c r="AT27" s="72"/>
      <c r="AU27" s="60">
        <f t="shared" si="10"/>
        <v>3</v>
      </c>
      <c r="AV27" s="54">
        <v>1</v>
      </c>
      <c r="AW27" s="54"/>
      <c r="AX27" s="54">
        <v>1</v>
      </c>
      <c r="AY27" s="54"/>
      <c r="AZ27" s="54">
        <v>1</v>
      </c>
      <c r="BA27" s="54"/>
      <c r="BB27" s="54">
        <f t="shared" si="11"/>
        <v>0</v>
      </c>
      <c r="BC27" s="56">
        <f t="shared" si="12"/>
        <v>0</v>
      </c>
      <c r="BD27" s="54"/>
      <c r="BE27" s="72"/>
      <c r="BF27" s="54">
        <f t="shared" si="13"/>
        <v>10</v>
      </c>
      <c r="BG27" s="54">
        <f t="shared" si="14"/>
        <v>4</v>
      </c>
      <c r="BH27" s="61">
        <f t="shared" si="15"/>
        <v>0.4</v>
      </c>
      <c r="BI27" s="62"/>
      <c r="BJ27" s="28"/>
      <c r="BK27" s="8"/>
      <c r="BL27" s="8"/>
      <c r="BM27" s="73"/>
      <c r="BN27" s="74"/>
      <c r="BO27" s="75"/>
      <c r="BP27" s="76"/>
      <c r="BQ27" s="74"/>
      <c r="BR27" s="75"/>
      <c r="BS27" s="76"/>
      <c r="BT27" s="74"/>
      <c r="BU27" s="75"/>
      <c r="BV27" s="77"/>
      <c r="BW27" s="74"/>
      <c r="BX27" s="78"/>
      <c r="BY27" s="79"/>
      <c r="BZ27" s="80"/>
    </row>
    <row r="28" spans="1:78" ht="409.5" customHeight="1" x14ac:dyDescent="0.25">
      <c r="A28" s="6"/>
      <c r="B28" s="17"/>
      <c r="C28" s="53" t="s">
        <v>78</v>
      </c>
      <c r="D28" s="53" t="s">
        <v>103</v>
      </c>
      <c r="E28" s="54">
        <v>14</v>
      </c>
      <c r="F28" s="349" t="s">
        <v>404</v>
      </c>
      <c r="G28" s="350" t="s">
        <v>405</v>
      </c>
      <c r="H28" s="71" t="s">
        <v>297</v>
      </c>
      <c r="I28" s="54" t="s">
        <v>40</v>
      </c>
      <c r="J28" s="54" t="s">
        <v>76</v>
      </c>
      <c r="K28" s="54" t="s">
        <v>262</v>
      </c>
      <c r="L28" s="55">
        <v>44256</v>
      </c>
      <c r="M28" s="55">
        <v>44561</v>
      </c>
      <c r="N28" s="54">
        <f t="shared" si="1"/>
        <v>3</v>
      </c>
      <c r="O28" s="54"/>
      <c r="P28" s="54"/>
      <c r="Q28" s="54"/>
      <c r="R28" s="54"/>
      <c r="S28" s="54">
        <v>3</v>
      </c>
      <c r="T28" s="54">
        <v>3</v>
      </c>
      <c r="U28" s="54">
        <f t="shared" si="2"/>
        <v>3</v>
      </c>
      <c r="V28" s="56">
        <f t="shared" si="3"/>
        <v>1</v>
      </c>
      <c r="W28" s="57" t="s">
        <v>369</v>
      </c>
      <c r="X28" s="72" t="s">
        <v>378</v>
      </c>
      <c r="Y28" s="54">
        <f t="shared" si="4"/>
        <v>11</v>
      </c>
      <c r="Z28" s="54">
        <v>5</v>
      </c>
      <c r="AA28" s="54">
        <v>5</v>
      </c>
      <c r="AB28" s="54">
        <v>3</v>
      </c>
      <c r="AC28" s="54">
        <v>3</v>
      </c>
      <c r="AD28" s="54">
        <v>3</v>
      </c>
      <c r="AE28" s="54">
        <v>3</v>
      </c>
      <c r="AF28" s="54">
        <f t="shared" si="5"/>
        <v>11</v>
      </c>
      <c r="AG28" s="56">
        <f t="shared" si="6"/>
        <v>1</v>
      </c>
      <c r="AH28" s="57" t="s">
        <v>390</v>
      </c>
      <c r="AI28" s="72" t="s">
        <v>378</v>
      </c>
      <c r="AJ28" s="54">
        <f t="shared" si="7"/>
        <v>10</v>
      </c>
      <c r="AK28" s="54">
        <v>3</v>
      </c>
      <c r="AL28" s="54"/>
      <c r="AM28" s="54">
        <v>3</v>
      </c>
      <c r="AN28" s="54"/>
      <c r="AO28" s="54">
        <v>4</v>
      </c>
      <c r="AP28" s="54"/>
      <c r="AQ28" s="54">
        <f t="shared" si="8"/>
        <v>0</v>
      </c>
      <c r="AR28" s="56">
        <f t="shared" si="9"/>
        <v>0</v>
      </c>
      <c r="AS28" s="57"/>
      <c r="AT28" s="72"/>
      <c r="AU28" s="60">
        <f t="shared" si="10"/>
        <v>13</v>
      </c>
      <c r="AV28" s="54">
        <v>4</v>
      </c>
      <c r="AW28" s="54"/>
      <c r="AX28" s="54">
        <v>4</v>
      </c>
      <c r="AY28" s="54"/>
      <c r="AZ28" s="54">
        <v>5</v>
      </c>
      <c r="BA28" s="54"/>
      <c r="BB28" s="54">
        <f t="shared" si="11"/>
        <v>0</v>
      </c>
      <c r="BC28" s="56">
        <f t="shared" si="12"/>
        <v>0</v>
      </c>
      <c r="BD28" s="54"/>
      <c r="BE28" s="72"/>
      <c r="BF28" s="54">
        <f t="shared" si="13"/>
        <v>37</v>
      </c>
      <c r="BG28" s="54">
        <f t="shared" si="14"/>
        <v>14</v>
      </c>
      <c r="BH28" s="61">
        <f t="shared" si="15"/>
        <v>0.3783783783783784</v>
      </c>
      <c r="BI28" s="62"/>
      <c r="BJ28" s="28"/>
      <c r="BK28" s="8"/>
      <c r="BL28" s="8"/>
      <c r="BM28" s="73"/>
      <c r="BN28" s="74"/>
      <c r="BO28" s="75"/>
      <c r="BP28" s="76"/>
      <c r="BQ28" s="74"/>
      <c r="BR28" s="75"/>
      <c r="BS28" s="76"/>
      <c r="BT28" s="74"/>
      <c r="BU28" s="75"/>
      <c r="BV28" s="77"/>
      <c r="BW28" s="74"/>
      <c r="BX28" s="78"/>
      <c r="BY28" s="79"/>
      <c r="BZ28" s="80"/>
    </row>
    <row r="29" spans="1:78" ht="112.5" customHeight="1" x14ac:dyDescent="0.25">
      <c r="A29" s="6"/>
      <c r="B29" s="17"/>
      <c r="C29" s="53" t="s">
        <v>277</v>
      </c>
      <c r="D29" s="53" t="s">
        <v>103</v>
      </c>
      <c r="E29" s="54">
        <v>15</v>
      </c>
      <c r="F29" s="349" t="s">
        <v>406</v>
      </c>
      <c r="G29" s="350" t="s">
        <v>407</v>
      </c>
      <c r="H29" s="71" t="s">
        <v>297</v>
      </c>
      <c r="I29" s="54" t="s">
        <v>40</v>
      </c>
      <c r="J29" s="54" t="s">
        <v>76</v>
      </c>
      <c r="K29" s="54" t="s">
        <v>262</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0</v>
      </c>
      <c r="AK29" s="54"/>
      <c r="AL29" s="54"/>
      <c r="AM29" s="54"/>
      <c r="AN29" s="54"/>
      <c r="AO29" s="54"/>
      <c r="AP29" s="54"/>
      <c r="AQ29" s="54">
        <f t="shared" si="8"/>
        <v>0</v>
      </c>
      <c r="AR29" s="56" t="str">
        <f t="shared" si="9"/>
        <v/>
      </c>
      <c r="AS29" s="57"/>
      <c r="AT29" s="72"/>
      <c r="AU29" s="60">
        <f t="shared" si="10"/>
        <v>3</v>
      </c>
      <c r="AV29" s="54"/>
      <c r="AW29" s="54"/>
      <c r="AX29" s="54"/>
      <c r="AY29" s="54"/>
      <c r="AZ29" s="54">
        <v>3</v>
      </c>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298</v>
      </c>
      <c r="G30" s="54" t="s">
        <v>299</v>
      </c>
      <c r="H30" s="71" t="s">
        <v>296</v>
      </c>
      <c r="I30" s="54" t="s">
        <v>40</v>
      </c>
      <c r="J30" s="54" t="s">
        <v>76</v>
      </c>
      <c r="K30" s="54" t="s">
        <v>262</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thickBot="1" x14ac:dyDescent="0.3">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296" t="s">
        <v>208</v>
      </c>
      <c r="D33" s="297"/>
      <c r="E33" s="297"/>
      <c r="F33" s="284"/>
      <c r="G33" s="322" t="s">
        <v>43</v>
      </c>
      <c r="H33" s="297"/>
      <c r="I33" s="297"/>
      <c r="J33" s="297"/>
      <c r="K33" s="297"/>
      <c r="L33" s="297"/>
      <c r="M33" s="299"/>
      <c r="N33" s="311" t="s">
        <v>209</v>
      </c>
      <c r="O33" s="297"/>
      <c r="P33" s="297"/>
      <c r="Q33" s="297"/>
      <c r="R33" s="297"/>
      <c r="S33" s="297"/>
      <c r="T33" s="297"/>
      <c r="U33" s="297"/>
      <c r="V33" s="297"/>
      <c r="W33" s="297"/>
      <c r="X33" s="299"/>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302" t="s">
        <v>210</v>
      </c>
      <c r="D34" s="293"/>
      <c r="E34" s="293"/>
      <c r="F34" s="294"/>
      <c r="G34" s="310" t="str">
        <f>+VLOOKUP(G33,LISTAS!$H$3:$I$10,2,FALSE)</f>
        <v>Proyecto 7597 - Fortalecer la capacidad administrativa para el desarrollo de la gestión institucional</v>
      </c>
      <c r="H34" s="293"/>
      <c r="I34" s="293"/>
      <c r="J34" s="293"/>
      <c r="K34" s="293"/>
      <c r="L34" s="293"/>
      <c r="M34" s="301"/>
      <c r="N34" s="312" t="s">
        <v>211</v>
      </c>
      <c r="O34" s="293"/>
      <c r="P34" s="293"/>
      <c r="Q34" s="293"/>
      <c r="R34" s="294"/>
      <c r="S34" s="313" t="s">
        <v>212</v>
      </c>
      <c r="T34" s="293"/>
      <c r="U34" s="293"/>
      <c r="V34" s="294"/>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SUM(BM38:BM48)</f>
        <v>0</v>
      </c>
      <c r="BN34" s="18"/>
      <c r="BO34" s="18"/>
      <c r="BP34" s="18">
        <f>SUM(BP38:BP48)</f>
        <v>0</v>
      </c>
      <c r="BQ34" s="18"/>
      <c r="BR34" s="18"/>
      <c r="BS34" s="18">
        <f>SUM(BS38:BS48)</f>
        <v>0</v>
      </c>
      <c r="BT34" s="18"/>
      <c r="BU34" s="18"/>
      <c r="BV34" s="18">
        <f>SUM(BV38:BV48)</f>
        <v>0</v>
      </c>
      <c r="BW34" s="18"/>
      <c r="BX34" s="18"/>
      <c r="BY34" s="18">
        <f>SUM(BY38:BY48)</f>
        <v>0</v>
      </c>
      <c r="BZ34" s="18"/>
    </row>
    <row r="35" spans="1:78" ht="24" customHeight="1" x14ac:dyDescent="0.25">
      <c r="A35" s="6"/>
      <c r="B35" s="17" t="str">
        <f>+VLOOKUP($G$10,LISTAS!$B$47:$D$65,2,FALSE)</f>
        <v>OBJ_6</v>
      </c>
      <c r="C35" s="302" t="s">
        <v>215</v>
      </c>
      <c r="D35" s="293"/>
      <c r="E35" s="293"/>
      <c r="F35" s="294"/>
      <c r="G35" s="314" t="s">
        <v>162</v>
      </c>
      <c r="H35" s="293"/>
      <c r="I35" s="293"/>
      <c r="J35" s="293"/>
      <c r="K35" s="293"/>
      <c r="L35" s="293"/>
      <c r="M35" s="301"/>
      <c r="N35" s="315">
        <v>3837341310</v>
      </c>
      <c r="O35" s="271"/>
      <c r="P35" s="271"/>
      <c r="Q35" s="271"/>
      <c r="R35" s="272"/>
      <c r="S35" s="270" t="s">
        <v>216</v>
      </c>
      <c r="T35" s="271"/>
      <c r="U35" s="271"/>
      <c r="V35" s="272"/>
      <c r="W35" s="276" t="s">
        <v>217</v>
      </c>
      <c r="X35" s="278" t="s">
        <v>300</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80" t="s">
        <v>219</v>
      </c>
      <c r="BN35" s="281"/>
      <c r="BO35" s="281"/>
      <c r="BP35" s="281"/>
      <c r="BQ35" s="281"/>
      <c r="BR35" s="281"/>
      <c r="BS35" s="281"/>
      <c r="BT35" s="281"/>
      <c r="BU35" s="281"/>
      <c r="BV35" s="281"/>
      <c r="BW35" s="281"/>
      <c r="BX35" s="281"/>
      <c r="BY35" s="281"/>
      <c r="BZ35" s="282"/>
    </row>
    <row r="36" spans="1:78" ht="24" customHeight="1" x14ac:dyDescent="0.25">
      <c r="A36" s="6"/>
      <c r="B36" s="17" t="str">
        <f>+VLOOKUP($G$11,LISTAS!$B$112:$D$132,2,FALSE)</f>
        <v>PROD_OBJ_6</v>
      </c>
      <c r="C36" s="329" t="s">
        <v>220</v>
      </c>
      <c r="D36" s="330"/>
      <c r="E36" s="330"/>
      <c r="F36" s="331"/>
      <c r="G36" s="332" t="s">
        <v>199</v>
      </c>
      <c r="H36" s="333"/>
      <c r="I36" s="333"/>
      <c r="J36" s="333"/>
      <c r="K36" s="333"/>
      <c r="L36" s="333"/>
      <c r="M36" s="334"/>
      <c r="N36" s="316"/>
      <c r="O36" s="274"/>
      <c r="P36" s="274"/>
      <c r="Q36" s="274"/>
      <c r="R36" s="275"/>
      <c r="S36" s="273"/>
      <c r="T36" s="274"/>
      <c r="U36" s="274"/>
      <c r="V36" s="275"/>
      <c r="W36" s="277"/>
      <c r="X36" s="279"/>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325" t="s">
        <v>221</v>
      </c>
      <c r="D37" s="323" t="s">
        <v>221</v>
      </c>
      <c r="E37" s="323" t="s">
        <v>222</v>
      </c>
      <c r="F37" s="323" t="s">
        <v>223</v>
      </c>
      <c r="G37" s="323" t="s">
        <v>224</v>
      </c>
      <c r="H37" s="323" t="s">
        <v>225</v>
      </c>
      <c r="I37" s="323" t="s">
        <v>226</v>
      </c>
      <c r="J37" s="323" t="s">
        <v>227</v>
      </c>
      <c r="K37" s="323" t="s">
        <v>228</v>
      </c>
      <c r="L37" s="327" t="s">
        <v>229</v>
      </c>
      <c r="M37" s="285"/>
      <c r="N37" s="92"/>
      <c r="O37" s="335" t="s">
        <v>230</v>
      </c>
      <c r="P37" s="337"/>
      <c r="Q37" s="335" t="s">
        <v>231</v>
      </c>
      <c r="R37" s="337"/>
      <c r="S37" s="335" t="s">
        <v>232</v>
      </c>
      <c r="T37" s="336"/>
      <c r="U37" s="93"/>
      <c r="V37" s="93"/>
      <c r="W37" s="94" t="s">
        <v>233</v>
      </c>
      <c r="X37" s="95"/>
      <c r="Y37" s="33"/>
      <c r="Z37" s="283" t="s">
        <v>235</v>
      </c>
      <c r="AA37" s="284"/>
      <c r="AB37" s="283" t="s">
        <v>236</v>
      </c>
      <c r="AC37" s="284"/>
      <c r="AD37" s="283" t="s">
        <v>237</v>
      </c>
      <c r="AE37" s="284"/>
      <c r="AF37" s="34"/>
      <c r="AG37" s="34"/>
      <c r="AH37" s="34" t="s">
        <v>238</v>
      </c>
      <c r="AI37" s="36"/>
      <c r="AJ37" s="33"/>
      <c r="AK37" s="335" t="s">
        <v>239</v>
      </c>
      <c r="AL37" s="336"/>
      <c r="AM37" s="335" t="s">
        <v>240</v>
      </c>
      <c r="AN37" s="336"/>
      <c r="AO37" s="335" t="s">
        <v>241</v>
      </c>
      <c r="AP37" s="336"/>
      <c r="AQ37" s="34"/>
      <c r="AR37" s="34"/>
      <c r="AS37" s="34" t="s">
        <v>242</v>
      </c>
      <c r="AT37" s="36"/>
      <c r="AU37" s="34"/>
      <c r="AV37" s="283" t="s">
        <v>243</v>
      </c>
      <c r="AW37" s="285"/>
      <c r="AX37" s="283" t="s">
        <v>244</v>
      </c>
      <c r="AY37" s="285"/>
      <c r="AZ37" s="283" t="s">
        <v>245</v>
      </c>
      <c r="BA37" s="284"/>
      <c r="BB37" s="34"/>
      <c r="BC37" s="34"/>
      <c r="BD37" s="34" t="s">
        <v>246</v>
      </c>
      <c r="BE37" s="36"/>
      <c r="BF37" s="33"/>
      <c r="BG37" s="34"/>
      <c r="BH37" s="34" t="s">
        <v>247</v>
      </c>
      <c r="BI37" s="287" t="s">
        <v>248</v>
      </c>
      <c r="BJ37" s="37"/>
      <c r="BK37" s="8"/>
      <c r="BL37" s="8"/>
      <c r="BM37" s="266" t="s">
        <v>233</v>
      </c>
      <c r="BN37" s="267"/>
      <c r="BO37" s="268"/>
      <c r="BP37" s="269" t="s">
        <v>238</v>
      </c>
      <c r="BQ37" s="267"/>
      <c r="BR37" s="268"/>
      <c r="BS37" s="269" t="s">
        <v>242</v>
      </c>
      <c r="BT37" s="267"/>
      <c r="BU37" s="268"/>
      <c r="BV37" s="269" t="s">
        <v>246</v>
      </c>
      <c r="BW37" s="267"/>
      <c r="BX37" s="268"/>
      <c r="BY37" s="269" t="s">
        <v>247</v>
      </c>
      <c r="BZ37" s="286"/>
    </row>
    <row r="38" spans="1:78" ht="15.75" customHeight="1" thickBot="1" x14ac:dyDescent="0.3">
      <c r="A38" s="32"/>
      <c r="B38" s="17"/>
      <c r="C38" s="326"/>
      <c r="D38" s="328"/>
      <c r="E38" s="328"/>
      <c r="F38" s="328"/>
      <c r="G38" s="328"/>
      <c r="H38" s="328"/>
      <c r="I38" s="328"/>
      <c r="J38" s="328"/>
      <c r="K38" s="328"/>
      <c r="L38" s="38" t="s">
        <v>249</v>
      </c>
      <c r="M38" s="39" t="s">
        <v>250</v>
      </c>
      <c r="N38" s="40" t="s">
        <v>251</v>
      </c>
      <c r="O38" s="41" t="s">
        <v>252</v>
      </c>
      <c r="P38" s="41" t="s">
        <v>253</v>
      </c>
      <c r="Q38" s="41" t="s">
        <v>252</v>
      </c>
      <c r="R38" s="41" t="s">
        <v>253</v>
      </c>
      <c r="S38" s="42" t="s">
        <v>252</v>
      </c>
      <c r="T38" s="42" t="s">
        <v>253</v>
      </c>
      <c r="U38" s="41" t="s">
        <v>254</v>
      </c>
      <c r="V38" s="43" t="s">
        <v>255</v>
      </c>
      <c r="W38" s="41" t="s">
        <v>256</v>
      </c>
      <c r="X38" s="44" t="s">
        <v>234</v>
      </c>
      <c r="Y38" s="40" t="s">
        <v>251</v>
      </c>
      <c r="Z38" s="42" t="s">
        <v>252</v>
      </c>
      <c r="AA38" s="42" t="s">
        <v>253</v>
      </c>
      <c r="AB38" s="42" t="s">
        <v>252</v>
      </c>
      <c r="AC38" s="42" t="s">
        <v>253</v>
      </c>
      <c r="AD38" s="42" t="s">
        <v>252</v>
      </c>
      <c r="AE38" s="42" t="s">
        <v>253</v>
      </c>
      <c r="AF38" s="41" t="s">
        <v>254</v>
      </c>
      <c r="AG38" s="43" t="s">
        <v>255</v>
      </c>
      <c r="AH38" s="41" t="s">
        <v>256</v>
      </c>
      <c r="AI38" s="44" t="s">
        <v>234</v>
      </c>
      <c r="AJ38" s="40" t="s">
        <v>251</v>
      </c>
      <c r="AK38" s="42" t="s">
        <v>252</v>
      </c>
      <c r="AL38" s="42" t="s">
        <v>253</v>
      </c>
      <c r="AM38" s="42" t="s">
        <v>252</v>
      </c>
      <c r="AN38" s="42" t="s">
        <v>253</v>
      </c>
      <c r="AO38" s="42" t="s">
        <v>252</v>
      </c>
      <c r="AP38" s="42" t="s">
        <v>253</v>
      </c>
      <c r="AQ38" s="41" t="s">
        <v>254</v>
      </c>
      <c r="AR38" s="43" t="s">
        <v>255</v>
      </c>
      <c r="AS38" s="44" t="s">
        <v>234</v>
      </c>
      <c r="AT38" s="44" t="s">
        <v>234</v>
      </c>
      <c r="AU38" s="45" t="s">
        <v>251</v>
      </c>
      <c r="AV38" s="41" t="s">
        <v>252</v>
      </c>
      <c r="AW38" s="41" t="s">
        <v>253</v>
      </c>
      <c r="AX38" s="41" t="s">
        <v>252</v>
      </c>
      <c r="AY38" s="41" t="s">
        <v>253</v>
      </c>
      <c r="AZ38" s="41" t="s">
        <v>252</v>
      </c>
      <c r="BA38" s="41" t="s">
        <v>253</v>
      </c>
      <c r="BB38" s="41" t="s">
        <v>254</v>
      </c>
      <c r="BC38" s="43" t="s">
        <v>255</v>
      </c>
      <c r="BD38" s="41" t="s">
        <v>256</v>
      </c>
      <c r="BE38" s="44" t="s">
        <v>234</v>
      </c>
      <c r="BF38" s="40" t="s">
        <v>251</v>
      </c>
      <c r="BG38" s="46" t="s">
        <v>254</v>
      </c>
      <c r="BH38" s="43" t="s">
        <v>255</v>
      </c>
      <c r="BI38" s="288"/>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222" t="s">
        <v>82</v>
      </c>
      <c r="D39" s="223" t="s">
        <v>82</v>
      </c>
      <c r="E39" s="224">
        <v>1</v>
      </c>
      <c r="F39" s="223" t="s">
        <v>301</v>
      </c>
      <c r="G39" s="224" t="s">
        <v>302</v>
      </c>
      <c r="H39" s="225" t="s">
        <v>303</v>
      </c>
      <c r="I39" s="224" t="s">
        <v>40</v>
      </c>
      <c r="J39" s="224" t="s">
        <v>76</v>
      </c>
      <c r="K39" s="224" t="s">
        <v>304</v>
      </c>
      <c r="L39" s="226">
        <v>44217</v>
      </c>
      <c r="M39" s="226">
        <v>44239</v>
      </c>
      <c r="N39" s="224">
        <f t="shared" ref="N39:N46" si="25">SUM(O39,Q39,S39)</f>
        <v>1</v>
      </c>
      <c r="O39" s="224"/>
      <c r="P39" s="224"/>
      <c r="Q39" s="224">
        <v>1</v>
      </c>
      <c r="R39" s="224"/>
      <c r="S39" s="224"/>
      <c r="T39" s="224">
        <v>1</v>
      </c>
      <c r="U39" s="224">
        <f t="shared" ref="U39:U46" si="26">SUM(P39,R39,T39)</f>
        <v>1</v>
      </c>
      <c r="V39" s="227">
        <f t="shared" ref="V39:V47" si="27">IFERROR(U39/N39,"")</f>
        <v>1</v>
      </c>
      <c r="W39" s="228" t="s">
        <v>370</v>
      </c>
      <c r="X39" s="229" t="s">
        <v>378</v>
      </c>
      <c r="Y39" s="224">
        <f t="shared" ref="Y39:Y46" si="28">SUM(Z39,AB39,AD39)</f>
        <v>0</v>
      </c>
      <c r="Z39" s="224"/>
      <c r="AA39" s="224"/>
      <c r="AB39" s="224"/>
      <c r="AC39" s="224"/>
      <c r="AD39" s="224"/>
      <c r="AE39" s="224"/>
      <c r="AF39" s="224">
        <f t="shared" ref="AF39:AF46" si="29">SUM(AA39,AC39,AE39)</f>
        <v>0</v>
      </c>
      <c r="AG39" s="227" t="str">
        <f t="shared" ref="AG39:AG47" si="30">IFERROR(AF39/Y39,"")</f>
        <v/>
      </c>
      <c r="AH39" s="224"/>
      <c r="AI39" s="229"/>
      <c r="AJ39" s="224">
        <f>SUM(AK39,AM39,AO39)</f>
        <v>0</v>
      </c>
      <c r="AK39" s="224"/>
      <c r="AL39" s="224"/>
      <c r="AM39" s="224"/>
      <c r="AN39" s="224"/>
      <c r="AO39" s="224"/>
      <c r="AP39" s="224"/>
      <c r="AQ39" s="224">
        <f t="shared" ref="AQ39:AQ46" si="31">SUM(AL39,AN39,AP39)</f>
        <v>0</v>
      </c>
      <c r="AR39" s="227" t="str">
        <f t="shared" ref="AR39:AR47" si="32">IFERROR(AQ39/AJ39,"")</f>
        <v/>
      </c>
      <c r="AS39" s="230"/>
      <c r="AT39" s="229"/>
      <c r="AU39" s="224">
        <f t="shared" ref="AU39:AU46" si="33">SUM(AV39,AX39,AZ39)</f>
        <v>0</v>
      </c>
      <c r="AV39" s="224"/>
      <c r="AW39" s="224"/>
      <c r="AX39" s="224"/>
      <c r="AY39" s="224"/>
      <c r="AZ39" s="224"/>
      <c r="BA39" s="224"/>
      <c r="BB39" s="224">
        <f t="shared" ref="BB39:BB46" si="34">SUM(AW39,AY39,BA39)</f>
        <v>0</v>
      </c>
      <c r="BC39" s="227" t="str">
        <f t="shared" ref="BC39:BC47" si="35">IFERROR(BB39/AU39,"")</f>
        <v/>
      </c>
      <c r="BD39" s="224"/>
      <c r="BE39" s="229"/>
      <c r="BF39" s="224">
        <f t="shared" ref="BF39:BF47" si="36">+SUM(N39,Y39,AJ39,AU39)</f>
        <v>1</v>
      </c>
      <c r="BG39" s="224">
        <f t="shared" ref="BG39:BG47" si="37">+SUM(U39,AF39,AQ39,BB39)</f>
        <v>1</v>
      </c>
      <c r="BH39" s="231">
        <f t="shared" ref="BH39:BH47" si="38">IFERROR(BG39/BF39,"")</f>
        <v>1</v>
      </c>
      <c r="BI39" s="232"/>
      <c r="BJ39" s="37"/>
      <c r="BK39" s="8"/>
      <c r="BL39" s="8"/>
      <c r="BM39" s="63"/>
      <c r="BN39" s="64">
        <f t="shared" ref="BN39:BN47" si="39">IFERROR(BM39/N39,"")</f>
        <v>0</v>
      </c>
      <c r="BO39" s="65"/>
      <c r="BP39" s="66">
        <f t="shared" ref="BP39:BP47" si="40">IFERROR(BO39/Q39,"")</f>
        <v>0</v>
      </c>
      <c r="BQ39" s="64" t="str">
        <f t="shared" ref="BQ39:BQ47" si="41">IFERROR(BP39/Y39,"")</f>
        <v/>
      </c>
      <c r="BR39" s="65" t="str">
        <f t="shared" ref="BR39:BR47" si="42">IFERROR(BQ39/U39,"")</f>
        <v/>
      </c>
      <c r="BS39" s="66"/>
      <c r="BT39" s="64" t="str">
        <f t="shared" ref="BT39:BT47" si="43">IFERROR(BS39/AJ39,"")</f>
        <v/>
      </c>
      <c r="BU39" s="65"/>
      <c r="BV39" s="67" t="str">
        <f t="shared" ref="BV39:BV47" si="44">IFERROR(BU39/Y39,"")</f>
        <v/>
      </c>
      <c r="BW39" s="64" t="str">
        <f t="shared" ref="BW39:BW47" si="45">IFERROR(BV39/AU39,"")</f>
        <v/>
      </c>
      <c r="BX39" s="68" t="str">
        <f>IFERROR(BW39/AB39,"")</f>
        <v/>
      </c>
      <c r="BY39" s="69">
        <f t="shared" ref="BY39:BY46" si="46">SUM(BM39,BP39,BS39,BV39)</f>
        <v>0</v>
      </c>
      <c r="BZ39" s="70">
        <f t="shared" ref="BZ39:BZ47" si="47">IFERROR(BY39/BF39,"")</f>
        <v>0</v>
      </c>
    </row>
    <row r="40" spans="1:78" ht="148.5" customHeight="1" x14ac:dyDescent="0.25">
      <c r="A40" s="6"/>
      <c r="B40" s="17"/>
      <c r="C40" s="233" t="s">
        <v>82</v>
      </c>
      <c r="D40" s="213" t="s">
        <v>82</v>
      </c>
      <c r="E40" s="214">
        <v>2</v>
      </c>
      <c r="F40" s="213" t="s">
        <v>305</v>
      </c>
      <c r="G40" s="214" t="s">
        <v>306</v>
      </c>
      <c r="H40" s="215" t="s">
        <v>307</v>
      </c>
      <c r="I40" s="214" t="s">
        <v>40</v>
      </c>
      <c r="J40" s="214" t="s">
        <v>76</v>
      </c>
      <c r="K40" s="214" t="s">
        <v>304</v>
      </c>
      <c r="L40" s="216">
        <v>44246</v>
      </c>
      <c r="M40" s="216">
        <v>44530</v>
      </c>
      <c r="N40" s="214">
        <f t="shared" si="25"/>
        <v>0</v>
      </c>
      <c r="O40" s="214"/>
      <c r="P40" s="214"/>
      <c r="Q40" s="214"/>
      <c r="R40" s="214"/>
      <c r="S40" s="214"/>
      <c r="T40" s="214"/>
      <c r="U40" s="214">
        <f t="shared" si="26"/>
        <v>0</v>
      </c>
      <c r="V40" s="217" t="str">
        <f t="shared" si="27"/>
        <v/>
      </c>
      <c r="W40" s="218"/>
      <c r="X40" s="221"/>
      <c r="Y40" s="214">
        <f t="shared" si="28"/>
        <v>1</v>
      </c>
      <c r="Z40" s="214"/>
      <c r="AA40" s="214"/>
      <c r="AB40" s="214"/>
      <c r="AC40" s="214"/>
      <c r="AD40" s="214">
        <v>1</v>
      </c>
      <c r="AE40" s="214">
        <v>1</v>
      </c>
      <c r="AF40" s="214">
        <f t="shared" si="29"/>
        <v>1</v>
      </c>
      <c r="AG40" s="217">
        <f t="shared" si="30"/>
        <v>1</v>
      </c>
      <c r="AH40" s="218" t="s">
        <v>391</v>
      </c>
      <c r="AI40" s="221" t="s">
        <v>378</v>
      </c>
      <c r="AJ40" s="214">
        <v>1</v>
      </c>
      <c r="AK40" s="214"/>
      <c r="AL40" s="214"/>
      <c r="AM40" s="214"/>
      <c r="AN40" s="214"/>
      <c r="AO40" s="214">
        <v>1</v>
      </c>
      <c r="AP40" s="214"/>
      <c r="AQ40" s="214">
        <f t="shared" si="31"/>
        <v>0</v>
      </c>
      <c r="AR40" s="217">
        <f t="shared" si="32"/>
        <v>0</v>
      </c>
      <c r="AS40" s="218"/>
      <c r="AT40" s="221"/>
      <c r="AU40" s="214">
        <f t="shared" si="33"/>
        <v>0</v>
      </c>
      <c r="AV40" s="214"/>
      <c r="AW40" s="214"/>
      <c r="AX40" s="214"/>
      <c r="AY40" s="214"/>
      <c r="AZ40" s="214"/>
      <c r="BA40" s="214"/>
      <c r="BB40" s="214">
        <f t="shared" si="34"/>
        <v>0</v>
      </c>
      <c r="BC40" s="217" t="str">
        <f t="shared" si="35"/>
        <v/>
      </c>
      <c r="BD40" s="214"/>
      <c r="BE40" s="221"/>
      <c r="BF40" s="214">
        <f t="shared" si="36"/>
        <v>2</v>
      </c>
      <c r="BG40" s="214">
        <f t="shared" si="37"/>
        <v>1</v>
      </c>
      <c r="BH40" s="219">
        <f t="shared" si="38"/>
        <v>0.5</v>
      </c>
      <c r="BI40" s="234"/>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235" t="s">
        <v>308</v>
      </c>
      <c r="D41" s="213" t="s">
        <v>103</v>
      </c>
      <c r="E41" s="214">
        <v>3</v>
      </c>
      <c r="F41" s="213" t="s">
        <v>309</v>
      </c>
      <c r="G41" s="214" t="s">
        <v>310</v>
      </c>
      <c r="H41" s="215" t="s">
        <v>311</v>
      </c>
      <c r="I41" s="214" t="s">
        <v>40</v>
      </c>
      <c r="J41" s="214" t="s">
        <v>76</v>
      </c>
      <c r="K41" s="214" t="s">
        <v>304</v>
      </c>
      <c r="L41" s="216">
        <v>44256</v>
      </c>
      <c r="M41" s="216">
        <v>44561</v>
      </c>
      <c r="N41" s="214">
        <f t="shared" si="25"/>
        <v>1</v>
      </c>
      <c r="O41" s="214"/>
      <c r="P41" s="214"/>
      <c r="Q41" s="214"/>
      <c r="R41" s="214"/>
      <c r="S41" s="214">
        <v>1</v>
      </c>
      <c r="T41" s="214">
        <v>1</v>
      </c>
      <c r="U41" s="214">
        <f t="shared" si="26"/>
        <v>1</v>
      </c>
      <c r="V41" s="217">
        <f t="shared" si="27"/>
        <v>1</v>
      </c>
      <c r="W41" s="218" t="s">
        <v>371</v>
      </c>
      <c r="X41" s="221" t="s">
        <v>378</v>
      </c>
      <c r="Y41" s="214">
        <f t="shared" si="28"/>
        <v>1</v>
      </c>
      <c r="Z41" s="214"/>
      <c r="AA41" s="214"/>
      <c r="AB41" s="214"/>
      <c r="AC41" s="214"/>
      <c r="AD41" s="214">
        <v>1</v>
      </c>
      <c r="AE41" s="214">
        <v>1</v>
      </c>
      <c r="AF41" s="214">
        <f t="shared" si="29"/>
        <v>1</v>
      </c>
      <c r="AG41" s="217">
        <f t="shared" si="30"/>
        <v>1</v>
      </c>
      <c r="AH41" s="218" t="s">
        <v>392</v>
      </c>
      <c r="AI41" s="221" t="s">
        <v>378</v>
      </c>
      <c r="AJ41" s="214">
        <f t="shared" ref="AJ41:AJ46" si="48">SUM(AK41,AM41,AO41)</f>
        <v>1</v>
      </c>
      <c r="AK41" s="214"/>
      <c r="AL41" s="214"/>
      <c r="AM41" s="214"/>
      <c r="AN41" s="214"/>
      <c r="AO41" s="214">
        <v>1</v>
      </c>
      <c r="AP41" s="214"/>
      <c r="AQ41" s="214">
        <f t="shared" si="31"/>
        <v>0</v>
      </c>
      <c r="AR41" s="217">
        <f t="shared" si="32"/>
        <v>0</v>
      </c>
      <c r="AS41" s="218"/>
      <c r="AT41" s="221"/>
      <c r="AU41" s="214">
        <f t="shared" si="33"/>
        <v>1</v>
      </c>
      <c r="AV41" s="214"/>
      <c r="AW41" s="214"/>
      <c r="AX41" s="214"/>
      <c r="AY41" s="214"/>
      <c r="AZ41" s="214">
        <v>1</v>
      </c>
      <c r="BA41" s="214"/>
      <c r="BB41" s="214">
        <f t="shared" si="34"/>
        <v>0</v>
      </c>
      <c r="BC41" s="217">
        <f t="shared" si="35"/>
        <v>0</v>
      </c>
      <c r="BD41" s="214"/>
      <c r="BE41" s="221"/>
      <c r="BF41" s="214">
        <f t="shared" si="36"/>
        <v>4</v>
      </c>
      <c r="BG41" s="214">
        <f t="shared" si="37"/>
        <v>2</v>
      </c>
      <c r="BH41" s="219">
        <f t="shared" si="38"/>
        <v>0.5</v>
      </c>
      <c r="BI41" s="234"/>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51" customHeight="1" x14ac:dyDescent="0.25">
      <c r="A42" s="6"/>
      <c r="B42" s="17"/>
      <c r="C42" s="235" t="s">
        <v>308</v>
      </c>
      <c r="D42" s="213" t="s">
        <v>103</v>
      </c>
      <c r="E42" s="214">
        <v>4</v>
      </c>
      <c r="F42" s="213" t="s">
        <v>408</v>
      </c>
      <c r="G42" s="214" t="s">
        <v>312</v>
      </c>
      <c r="H42" s="215" t="s">
        <v>313</v>
      </c>
      <c r="I42" s="214" t="s">
        <v>40</v>
      </c>
      <c r="J42" s="214" t="s">
        <v>76</v>
      </c>
      <c r="K42" s="214" t="s">
        <v>304</v>
      </c>
      <c r="L42" s="216" t="s">
        <v>314</v>
      </c>
      <c r="M42" s="216">
        <v>44561</v>
      </c>
      <c r="N42" s="214">
        <f t="shared" si="25"/>
        <v>0</v>
      </c>
      <c r="O42" s="214"/>
      <c r="P42" s="214"/>
      <c r="Q42" s="214"/>
      <c r="R42" s="214"/>
      <c r="S42" s="214"/>
      <c r="T42" s="214"/>
      <c r="U42" s="214">
        <f t="shared" si="26"/>
        <v>0</v>
      </c>
      <c r="V42" s="217" t="str">
        <f t="shared" si="27"/>
        <v/>
      </c>
      <c r="W42" s="218"/>
      <c r="X42" s="221"/>
      <c r="Y42" s="214">
        <f t="shared" si="28"/>
        <v>0</v>
      </c>
      <c r="Z42" s="214"/>
      <c r="AA42" s="214"/>
      <c r="AB42" s="214"/>
      <c r="AC42" s="214"/>
      <c r="AD42" s="214"/>
      <c r="AE42" s="214"/>
      <c r="AF42" s="214">
        <f t="shared" si="29"/>
        <v>0</v>
      </c>
      <c r="AG42" s="217" t="str">
        <f t="shared" si="30"/>
        <v/>
      </c>
      <c r="AH42" s="218"/>
      <c r="AI42" s="221"/>
      <c r="AJ42" s="214">
        <f t="shared" si="48"/>
        <v>1</v>
      </c>
      <c r="AK42" s="214">
        <v>1</v>
      </c>
      <c r="AL42" s="214"/>
      <c r="AM42" s="214"/>
      <c r="AN42" s="214"/>
      <c r="AO42" s="214"/>
      <c r="AP42" s="214"/>
      <c r="AQ42" s="214">
        <f t="shared" si="31"/>
        <v>0</v>
      </c>
      <c r="AR42" s="217">
        <f t="shared" si="32"/>
        <v>0</v>
      </c>
      <c r="AS42" s="218"/>
      <c r="AT42" s="221"/>
      <c r="AU42" s="214">
        <f t="shared" si="33"/>
        <v>1</v>
      </c>
      <c r="AV42" s="214"/>
      <c r="AW42" s="214"/>
      <c r="AX42" s="214"/>
      <c r="AY42" s="214"/>
      <c r="AZ42" s="214">
        <v>1</v>
      </c>
      <c r="BA42" s="214"/>
      <c r="BB42" s="214">
        <f t="shared" si="34"/>
        <v>0</v>
      </c>
      <c r="BC42" s="217">
        <f t="shared" si="35"/>
        <v>0</v>
      </c>
      <c r="BD42" s="214"/>
      <c r="BE42" s="221"/>
      <c r="BF42" s="214">
        <f t="shared" si="36"/>
        <v>2</v>
      </c>
      <c r="BG42" s="214">
        <f t="shared" si="37"/>
        <v>0</v>
      </c>
      <c r="BH42" s="219">
        <f t="shared" si="38"/>
        <v>0</v>
      </c>
      <c r="BI42" s="234"/>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51" customHeight="1" x14ac:dyDescent="0.25">
      <c r="A43" s="6"/>
      <c r="B43" s="17"/>
      <c r="C43" s="235" t="s">
        <v>86</v>
      </c>
      <c r="D43" s="213" t="s">
        <v>103</v>
      </c>
      <c r="E43" s="214">
        <v>5</v>
      </c>
      <c r="F43" s="213" t="s">
        <v>409</v>
      </c>
      <c r="G43" s="214" t="s">
        <v>315</v>
      </c>
      <c r="H43" s="215" t="s">
        <v>316</v>
      </c>
      <c r="I43" s="214" t="s">
        <v>40</v>
      </c>
      <c r="J43" s="214" t="s">
        <v>76</v>
      </c>
      <c r="K43" s="214" t="s">
        <v>304</v>
      </c>
      <c r="L43" s="216">
        <v>44256</v>
      </c>
      <c r="M43" s="216">
        <v>44561</v>
      </c>
      <c r="N43" s="214">
        <f t="shared" si="25"/>
        <v>0</v>
      </c>
      <c r="O43" s="214"/>
      <c r="P43" s="214"/>
      <c r="Q43" s="214"/>
      <c r="R43" s="214"/>
      <c r="S43" s="214"/>
      <c r="T43" s="214"/>
      <c r="U43" s="214">
        <f t="shared" si="26"/>
        <v>0</v>
      </c>
      <c r="V43" s="217" t="str">
        <f t="shared" si="27"/>
        <v/>
      </c>
      <c r="W43" s="218"/>
      <c r="X43" s="221"/>
      <c r="Y43" s="214">
        <f t="shared" si="28"/>
        <v>0</v>
      </c>
      <c r="Z43" s="214"/>
      <c r="AA43" s="214"/>
      <c r="AB43" s="214"/>
      <c r="AC43" s="214"/>
      <c r="AD43" s="214"/>
      <c r="AE43" s="214"/>
      <c r="AF43" s="214">
        <f t="shared" si="29"/>
        <v>0</v>
      </c>
      <c r="AG43" s="217" t="str">
        <f t="shared" si="30"/>
        <v/>
      </c>
      <c r="AH43" s="218"/>
      <c r="AI43" s="221"/>
      <c r="AJ43" s="214">
        <f t="shared" si="48"/>
        <v>0</v>
      </c>
      <c r="AK43" s="214"/>
      <c r="AL43" s="214"/>
      <c r="AM43" s="214"/>
      <c r="AN43" s="214"/>
      <c r="AO43" s="214"/>
      <c r="AP43" s="214"/>
      <c r="AQ43" s="214">
        <f t="shared" si="31"/>
        <v>0</v>
      </c>
      <c r="AR43" s="217" t="str">
        <f t="shared" si="32"/>
        <v/>
      </c>
      <c r="AS43" s="218"/>
      <c r="AT43" s="221"/>
      <c r="AU43" s="214">
        <f t="shared" si="33"/>
        <v>1</v>
      </c>
      <c r="AV43" s="214"/>
      <c r="AW43" s="214"/>
      <c r="AX43" s="214">
        <v>1</v>
      </c>
      <c r="AY43" s="214"/>
      <c r="AZ43" s="214"/>
      <c r="BA43" s="214"/>
      <c r="BB43" s="214">
        <f t="shared" si="34"/>
        <v>0</v>
      </c>
      <c r="BC43" s="217">
        <f t="shared" si="35"/>
        <v>0</v>
      </c>
      <c r="BD43" s="214"/>
      <c r="BE43" s="221"/>
      <c r="BF43" s="214">
        <f t="shared" si="36"/>
        <v>1</v>
      </c>
      <c r="BG43" s="214">
        <f t="shared" si="37"/>
        <v>0</v>
      </c>
      <c r="BH43" s="219">
        <f t="shared" si="38"/>
        <v>0</v>
      </c>
      <c r="BI43" s="234"/>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s="265" customFormat="1" ht="51" customHeight="1" x14ac:dyDescent="0.25">
      <c r="A44" s="6"/>
      <c r="B44" s="17"/>
      <c r="C44" s="351" t="s">
        <v>86</v>
      </c>
      <c r="D44" s="352" t="s">
        <v>103</v>
      </c>
      <c r="E44" s="353">
        <v>6</v>
      </c>
      <c r="F44" s="349" t="s">
        <v>410</v>
      </c>
      <c r="G44" s="350" t="s">
        <v>411</v>
      </c>
      <c r="H44" s="354" t="s">
        <v>412</v>
      </c>
      <c r="I44" s="353" t="s">
        <v>40</v>
      </c>
      <c r="J44" s="214" t="s">
        <v>76</v>
      </c>
      <c r="K44" s="214" t="s">
        <v>304</v>
      </c>
      <c r="L44" s="355">
        <v>44531</v>
      </c>
      <c r="M44" s="355">
        <v>44561</v>
      </c>
      <c r="N44" s="353"/>
      <c r="O44" s="353"/>
      <c r="P44" s="353"/>
      <c r="Q44" s="353"/>
      <c r="R44" s="353"/>
      <c r="S44" s="353"/>
      <c r="T44" s="353"/>
      <c r="U44" s="353"/>
      <c r="V44" s="356"/>
      <c r="W44" s="357"/>
      <c r="X44" s="358"/>
      <c r="Y44" s="353"/>
      <c r="Z44" s="353"/>
      <c r="AA44" s="353"/>
      <c r="AB44" s="353"/>
      <c r="AC44" s="353"/>
      <c r="AD44" s="353"/>
      <c r="AE44" s="353"/>
      <c r="AF44" s="353"/>
      <c r="AG44" s="356"/>
      <c r="AH44" s="357"/>
      <c r="AI44" s="358"/>
      <c r="AJ44" s="353"/>
      <c r="AK44" s="353"/>
      <c r="AL44" s="353"/>
      <c r="AM44" s="353"/>
      <c r="AN44" s="353"/>
      <c r="AO44" s="353"/>
      <c r="AP44" s="353"/>
      <c r="AQ44" s="353"/>
      <c r="AR44" s="356"/>
      <c r="AS44" s="357"/>
      <c r="AT44" s="358"/>
      <c r="AU44" s="353"/>
      <c r="AV44" s="353"/>
      <c r="AW44" s="353"/>
      <c r="AX44" s="353"/>
      <c r="AY44" s="353"/>
      <c r="AZ44" s="353"/>
      <c r="BA44" s="353"/>
      <c r="BB44" s="353"/>
      <c r="BC44" s="356"/>
      <c r="BD44" s="353"/>
      <c r="BE44" s="358"/>
      <c r="BF44" s="353"/>
      <c r="BG44" s="353"/>
      <c r="BH44" s="359"/>
      <c r="BI44" s="360"/>
      <c r="BJ44" s="28"/>
      <c r="BK44" s="8"/>
      <c r="BL44" s="8"/>
      <c r="BM44" s="73"/>
      <c r="BN44" s="74"/>
      <c r="BO44" s="75"/>
      <c r="BP44" s="76"/>
      <c r="BQ44" s="74"/>
      <c r="BR44" s="75"/>
      <c r="BS44" s="76"/>
      <c r="BT44" s="74"/>
      <c r="BU44" s="75"/>
      <c r="BV44" s="77"/>
      <c r="BW44" s="74"/>
      <c r="BX44" s="361"/>
      <c r="BY44" s="79"/>
      <c r="BZ44" s="80"/>
    </row>
    <row r="45" spans="1:78" s="265" customFormat="1" ht="51" customHeight="1" x14ac:dyDescent="0.25">
      <c r="A45" s="6"/>
      <c r="B45" s="17"/>
      <c r="C45" s="351"/>
      <c r="D45" s="352"/>
      <c r="E45" s="353"/>
      <c r="F45" s="352"/>
      <c r="G45" s="353"/>
      <c r="H45" s="354"/>
      <c r="I45" s="353"/>
      <c r="J45" s="353"/>
      <c r="K45" s="353"/>
      <c r="L45" s="355"/>
      <c r="M45" s="355"/>
      <c r="N45" s="353"/>
      <c r="O45" s="353"/>
      <c r="P45" s="353"/>
      <c r="Q45" s="353"/>
      <c r="R45" s="353"/>
      <c r="S45" s="353"/>
      <c r="T45" s="353"/>
      <c r="U45" s="353"/>
      <c r="V45" s="356"/>
      <c r="W45" s="357"/>
      <c r="X45" s="358"/>
      <c r="Y45" s="353"/>
      <c r="Z45" s="353"/>
      <c r="AA45" s="353"/>
      <c r="AB45" s="353"/>
      <c r="AC45" s="353"/>
      <c r="AD45" s="353"/>
      <c r="AE45" s="353"/>
      <c r="AF45" s="353"/>
      <c r="AG45" s="356"/>
      <c r="AH45" s="357"/>
      <c r="AI45" s="358"/>
      <c r="AJ45" s="353"/>
      <c r="AK45" s="353"/>
      <c r="AL45" s="353"/>
      <c r="AM45" s="353"/>
      <c r="AN45" s="353"/>
      <c r="AO45" s="353"/>
      <c r="AP45" s="353"/>
      <c r="AQ45" s="353"/>
      <c r="AR45" s="356"/>
      <c r="AS45" s="357"/>
      <c r="AT45" s="358"/>
      <c r="AU45" s="353"/>
      <c r="AV45" s="353"/>
      <c r="AW45" s="353"/>
      <c r="AX45" s="353"/>
      <c r="AY45" s="353"/>
      <c r="AZ45" s="353"/>
      <c r="BA45" s="353"/>
      <c r="BB45" s="353"/>
      <c r="BC45" s="356"/>
      <c r="BD45" s="353"/>
      <c r="BE45" s="358"/>
      <c r="BF45" s="353"/>
      <c r="BG45" s="353"/>
      <c r="BH45" s="359"/>
      <c r="BI45" s="360"/>
      <c r="BJ45" s="28"/>
      <c r="BK45" s="8"/>
      <c r="BL45" s="8"/>
      <c r="BM45" s="73"/>
      <c r="BN45" s="74"/>
      <c r="BO45" s="75"/>
      <c r="BP45" s="76"/>
      <c r="BQ45" s="74"/>
      <c r="BR45" s="75"/>
      <c r="BS45" s="76"/>
      <c r="BT45" s="74"/>
      <c r="BU45" s="75"/>
      <c r="BV45" s="77"/>
      <c r="BW45" s="74"/>
      <c r="BX45" s="361"/>
      <c r="BY45" s="79"/>
      <c r="BZ45" s="80"/>
    </row>
    <row r="46" spans="1:78" ht="15.75" customHeight="1" thickBot="1" x14ac:dyDescent="0.3">
      <c r="A46" s="6"/>
      <c r="B46" s="17"/>
      <c r="C46" s="236"/>
      <c r="D46" s="237"/>
      <c r="E46" s="237"/>
      <c r="F46" s="237"/>
      <c r="G46" s="238"/>
      <c r="H46" s="239"/>
      <c r="I46" s="238"/>
      <c r="J46" s="238"/>
      <c r="K46" s="238"/>
      <c r="L46" s="240"/>
      <c r="M46" s="240"/>
      <c r="N46" s="238">
        <f t="shared" si="25"/>
        <v>0</v>
      </c>
      <c r="O46" s="238"/>
      <c r="P46" s="238"/>
      <c r="Q46" s="238"/>
      <c r="R46" s="238"/>
      <c r="S46" s="238"/>
      <c r="T46" s="238"/>
      <c r="U46" s="238">
        <f t="shared" si="26"/>
        <v>0</v>
      </c>
      <c r="V46" s="241" t="str">
        <f t="shared" si="27"/>
        <v/>
      </c>
      <c r="W46" s="242"/>
      <c r="X46" s="243"/>
      <c r="Y46" s="238">
        <f t="shared" si="28"/>
        <v>0</v>
      </c>
      <c r="Z46" s="238"/>
      <c r="AA46" s="238"/>
      <c r="AB46" s="238"/>
      <c r="AC46" s="238"/>
      <c r="AD46" s="238"/>
      <c r="AE46" s="238"/>
      <c r="AF46" s="238">
        <f t="shared" si="29"/>
        <v>0</v>
      </c>
      <c r="AG46" s="241" t="str">
        <f t="shared" si="30"/>
        <v/>
      </c>
      <c r="AH46" s="242"/>
      <c r="AI46" s="243"/>
      <c r="AJ46" s="238">
        <f t="shared" si="48"/>
        <v>0</v>
      </c>
      <c r="AK46" s="238"/>
      <c r="AL46" s="238"/>
      <c r="AM46" s="238"/>
      <c r="AN46" s="238"/>
      <c r="AO46" s="238"/>
      <c r="AP46" s="238"/>
      <c r="AQ46" s="238">
        <f t="shared" si="31"/>
        <v>0</v>
      </c>
      <c r="AR46" s="241" t="str">
        <f t="shared" si="32"/>
        <v/>
      </c>
      <c r="AS46" s="242"/>
      <c r="AT46" s="243"/>
      <c r="AU46" s="238">
        <f t="shared" si="33"/>
        <v>0</v>
      </c>
      <c r="AV46" s="238"/>
      <c r="AW46" s="238"/>
      <c r="AX46" s="238"/>
      <c r="AY46" s="238"/>
      <c r="AZ46" s="238"/>
      <c r="BA46" s="238"/>
      <c r="BB46" s="238">
        <f t="shared" si="34"/>
        <v>0</v>
      </c>
      <c r="BC46" s="241" t="str">
        <f t="shared" si="35"/>
        <v/>
      </c>
      <c r="BD46" s="238"/>
      <c r="BE46" s="243"/>
      <c r="BF46" s="238">
        <f t="shared" si="36"/>
        <v>0</v>
      </c>
      <c r="BG46" s="238">
        <f t="shared" si="37"/>
        <v>0</v>
      </c>
      <c r="BH46" s="244" t="str">
        <f t="shared" si="38"/>
        <v/>
      </c>
      <c r="BI46" s="245"/>
      <c r="BJ46" s="28"/>
      <c r="BK46" s="8"/>
      <c r="BL46" s="8"/>
      <c r="BM46" s="73"/>
      <c r="BN46" s="74" t="str">
        <f t="shared" si="39"/>
        <v/>
      </c>
      <c r="BO46" s="75"/>
      <c r="BP46" s="76" t="str">
        <f t="shared" si="40"/>
        <v/>
      </c>
      <c r="BQ46" s="74" t="str">
        <f t="shared" si="41"/>
        <v/>
      </c>
      <c r="BR46" s="75" t="str">
        <f t="shared" si="42"/>
        <v/>
      </c>
      <c r="BS46" s="76"/>
      <c r="BT46" s="74" t="str">
        <f t="shared" si="43"/>
        <v/>
      </c>
      <c r="BU46" s="75"/>
      <c r="BV46" s="77" t="str">
        <f t="shared" si="44"/>
        <v/>
      </c>
      <c r="BW46" s="74" t="str">
        <f t="shared" si="45"/>
        <v/>
      </c>
      <c r="BX46" s="78"/>
      <c r="BY46" s="79">
        <f t="shared" si="46"/>
        <v>0</v>
      </c>
      <c r="BZ46" s="80" t="str">
        <f t="shared" si="47"/>
        <v/>
      </c>
    </row>
    <row r="47" spans="1:78" ht="33" customHeight="1" thickBot="1" x14ac:dyDescent="0.3">
      <c r="A47" s="125"/>
      <c r="B47" s="17"/>
      <c r="C47" s="196"/>
      <c r="D47" s="197"/>
      <c r="E47" s="197"/>
      <c r="F47" s="198" t="s">
        <v>317</v>
      </c>
      <c r="G47" s="199"/>
      <c r="H47" s="200"/>
      <c r="I47" s="199"/>
      <c r="J47" s="199"/>
      <c r="K47" s="199"/>
      <c r="L47" s="201"/>
      <c r="M47" s="202"/>
      <c r="N47" s="203"/>
      <c r="O47" s="199"/>
      <c r="P47" s="199"/>
      <c r="Q47" s="199"/>
      <c r="R47" s="199"/>
      <c r="S47" s="199"/>
      <c r="T47" s="199"/>
      <c r="U47" s="199"/>
      <c r="V47" s="204" t="str">
        <f t="shared" si="27"/>
        <v/>
      </c>
      <c r="W47" s="205"/>
      <c r="X47" s="206"/>
      <c r="Y47" s="203"/>
      <c r="Z47" s="199"/>
      <c r="AA47" s="199"/>
      <c r="AB47" s="199"/>
      <c r="AC47" s="199"/>
      <c r="AD47" s="199"/>
      <c r="AE47" s="199"/>
      <c r="AF47" s="199"/>
      <c r="AG47" s="204" t="str">
        <f t="shared" si="30"/>
        <v/>
      </c>
      <c r="AH47" s="205"/>
      <c r="AI47" s="206"/>
      <c r="AJ47" s="203"/>
      <c r="AK47" s="199"/>
      <c r="AL47" s="199"/>
      <c r="AM47" s="199"/>
      <c r="AN47" s="199"/>
      <c r="AO47" s="199"/>
      <c r="AP47" s="199"/>
      <c r="AQ47" s="199"/>
      <c r="AR47" s="204" t="str">
        <f t="shared" si="32"/>
        <v/>
      </c>
      <c r="AS47" s="207"/>
      <c r="AT47" s="206"/>
      <c r="AU47" s="203"/>
      <c r="AV47" s="199"/>
      <c r="AW47" s="199"/>
      <c r="AX47" s="199"/>
      <c r="AY47" s="199"/>
      <c r="AZ47" s="199"/>
      <c r="BA47" s="199"/>
      <c r="BB47" s="199"/>
      <c r="BC47" s="204" t="str">
        <f t="shared" si="35"/>
        <v/>
      </c>
      <c r="BD47" s="208"/>
      <c r="BE47" s="206"/>
      <c r="BF47" s="209">
        <f t="shared" si="36"/>
        <v>0</v>
      </c>
      <c r="BG47" s="210">
        <f t="shared" si="37"/>
        <v>0</v>
      </c>
      <c r="BH47" s="211" t="str">
        <f t="shared" si="38"/>
        <v/>
      </c>
      <c r="BI47" s="212"/>
      <c r="BJ47" s="141"/>
      <c r="BK47" s="8"/>
      <c r="BL47" s="8"/>
      <c r="BM47" s="142"/>
      <c r="BN47" s="143" t="str">
        <f t="shared" si="39"/>
        <v/>
      </c>
      <c r="BO47" s="144"/>
      <c r="BP47" s="145" t="str">
        <f t="shared" si="40"/>
        <v/>
      </c>
      <c r="BQ47" s="143" t="str">
        <f t="shared" si="41"/>
        <v/>
      </c>
      <c r="BR47" s="144" t="str">
        <f t="shared" si="42"/>
        <v/>
      </c>
      <c r="BS47" s="145"/>
      <c r="BT47" s="143" t="str">
        <f t="shared" si="43"/>
        <v/>
      </c>
      <c r="BU47" s="144"/>
      <c r="BV47" s="146" t="str">
        <f t="shared" si="44"/>
        <v/>
      </c>
      <c r="BW47" s="143" t="str">
        <f t="shared" si="45"/>
        <v/>
      </c>
      <c r="BX47" s="147"/>
      <c r="BY47" s="148"/>
      <c r="BZ47" s="149" t="str">
        <f t="shared" si="47"/>
        <v/>
      </c>
    </row>
    <row r="48" spans="1:78" ht="15.75" customHeight="1" thickBot="1" x14ac:dyDescent="0.3">
      <c r="A48" s="5"/>
      <c r="B48" s="17"/>
      <c r="C48" s="87"/>
      <c r="D48" s="87"/>
      <c r="E48" s="87"/>
      <c r="F48" s="87"/>
      <c r="G48" s="87"/>
      <c r="H48" s="88"/>
      <c r="I48" s="87"/>
      <c r="J48" s="87"/>
      <c r="K48" s="87"/>
      <c r="L48" s="87"/>
      <c r="M48" s="87"/>
      <c r="N48" s="87"/>
      <c r="O48" s="87"/>
      <c r="P48" s="87"/>
      <c r="Q48" s="87"/>
      <c r="R48" s="87"/>
      <c r="S48" s="87"/>
      <c r="T48" s="87"/>
      <c r="U48" s="89"/>
      <c r="V48" s="89"/>
      <c r="W48" s="87"/>
      <c r="X48" s="87"/>
      <c r="Y48" s="87"/>
      <c r="Z48" s="19"/>
      <c r="AA48" s="19"/>
      <c r="AB48" s="19"/>
      <c r="AC48" s="19"/>
      <c r="AD48" s="19"/>
      <c r="AE48" s="19"/>
      <c r="AF48" s="89"/>
      <c r="AG48" s="89"/>
      <c r="AH48" s="90"/>
      <c r="AI48" s="87"/>
      <c r="AJ48" s="90"/>
      <c r="AK48" s="21"/>
      <c r="AL48" s="21"/>
      <c r="AM48" s="21"/>
      <c r="AN48" s="21"/>
      <c r="AO48" s="21"/>
      <c r="AP48" s="21"/>
      <c r="AQ48" s="89"/>
      <c r="AR48" s="89"/>
      <c r="AS48" s="90"/>
      <c r="AT48" s="87"/>
      <c r="AU48" s="90"/>
      <c r="AV48" s="21"/>
      <c r="AW48" s="21"/>
      <c r="AX48" s="21"/>
      <c r="AY48" s="21"/>
      <c r="AZ48" s="21"/>
      <c r="BA48" s="21"/>
      <c r="BB48" s="89"/>
      <c r="BC48" s="89"/>
      <c r="BD48" s="90"/>
      <c r="BE48" s="87"/>
      <c r="BF48" s="90"/>
      <c r="BG48" s="90"/>
      <c r="BH48" s="90"/>
      <c r="BI48" s="91"/>
      <c r="BJ48" s="7"/>
      <c r="BK48" s="8"/>
      <c r="BL48" s="8"/>
      <c r="BM48" s="91"/>
      <c r="BN48" s="91"/>
      <c r="BO48" s="91"/>
      <c r="BP48" s="91"/>
      <c r="BQ48" s="91"/>
      <c r="BR48" s="91"/>
      <c r="BS48" s="91"/>
      <c r="BT48" s="91"/>
      <c r="BU48" s="91"/>
      <c r="BV48" s="91"/>
      <c r="BW48" s="91"/>
      <c r="BX48" s="91"/>
      <c r="BY48" s="91"/>
      <c r="BZ48" s="91"/>
    </row>
    <row r="49" spans="1:78" ht="12.75" customHeight="1" x14ac:dyDescent="0.2">
      <c r="A49" s="19"/>
      <c r="B49" s="20"/>
      <c r="C49" s="296" t="s">
        <v>208</v>
      </c>
      <c r="D49" s="297"/>
      <c r="E49" s="297"/>
      <c r="F49" s="284"/>
      <c r="G49" s="338" t="s">
        <v>43</v>
      </c>
      <c r="H49" s="297"/>
      <c r="I49" s="297"/>
      <c r="J49" s="297"/>
      <c r="K49" s="297"/>
      <c r="L49" s="297"/>
      <c r="M49" s="299"/>
      <c r="N49" s="311" t="s">
        <v>209</v>
      </c>
      <c r="O49" s="297"/>
      <c r="P49" s="297"/>
      <c r="Q49" s="297"/>
      <c r="R49" s="297"/>
      <c r="S49" s="297"/>
      <c r="T49" s="297"/>
      <c r="U49" s="297"/>
      <c r="V49" s="297"/>
      <c r="W49" s="297"/>
      <c r="X49" s="299"/>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2"/>
      <c r="BH49" s="22"/>
      <c r="BI49" s="23"/>
      <c r="BJ49" s="21"/>
      <c r="BK49" s="24"/>
      <c r="BL49" s="24"/>
      <c r="BM49" s="20"/>
      <c r="BN49" s="20"/>
      <c r="BO49" s="20"/>
      <c r="BP49" s="20"/>
      <c r="BQ49" s="20"/>
      <c r="BR49" s="20"/>
      <c r="BS49" s="20"/>
      <c r="BT49" s="20"/>
      <c r="BU49" s="20"/>
      <c r="BV49" s="20"/>
      <c r="BW49" s="20"/>
      <c r="BX49" s="20"/>
      <c r="BY49" s="20"/>
      <c r="BZ49" s="22"/>
    </row>
    <row r="50" spans="1:78" ht="36.75" customHeight="1" x14ac:dyDescent="0.25">
      <c r="A50" s="6"/>
      <c r="B50" s="17"/>
      <c r="C50" s="302" t="s">
        <v>210</v>
      </c>
      <c r="D50" s="293"/>
      <c r="E50" s="293"/>
      <c r="F50" s="294"/>
      <c r="G50" s="310" t="str">
        <f>+VLOOKUP(G49,LISTAS!$H$3:$I$10,2,FALSE)</f>
        <v>Proyecto 7597 - Fortalecer la capacidad administrativa para el desarrollo de la gestión institucional</v>
      </c>
      <c r="H50" s="293"/>
      <c r="I50" s="293"/>
      <c r="J50" s="293"/>
      <c r="K50" s="293"/>
      <c r="L50" s="293"/>
      <c r="M50" s="301"/>
      <c r="N50" s="312" t="s">
        <v>211</v>
      </c>
      <c r="O50" s="293"/>
      <c r="P50" s="293"/>
      <c r="Q50" s="293"/>
      <c r="R50" s="294"/>
      <c r="S50" s="313" t="s">
        <v>212</v>
      </c>
      <c r="T50" s="293"/>
      <c r="U50" s="293"/>
      <c r="V50" s="294"/>
      <c r="W50" s="25" t="s">
        <v>213</v>
      </c>
      <c r="X50" s="26" t="s">
        <v>214</v>
      </c>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6"/>
      <c r="BI50" s="6"/>
      <c r="BJ50" s="8"/>
      <c r="BK50" s="8"/>
      <c r="BL50" s="8"/>
      <c r="BM50" s="18">
        <f>SUM(BM54:BM64)</f>
        <v>0</v>
      </c>
      <c r="BN50" s="18"/>
      <c r="BO50" s="18"/>
      <c r="BP50" s="18">
        <f>SUM(BP54:BP64)</f>
        <v>0</v>
      </c>
      <c r="BQ50" s="18"/>
      <c r="BR50" s="18"/>
      <c r="BS50" s="18">
        <f>SUM(BS54:BS64)</f>
        <v>0</v>
      </c>
      <c r="BT50" s="18"/>
      <c r="BU50" s="18"/>
      <c r="BV50" s="18">
        <f>SUM(BV54:BV64)</f>
        <v>0</v>
      </c>
      <c r="BW50" s="18"/>
      <c r="BX50" s="18"/>
      <c r="BY50" s="18">
        <f>SUM(BY54:BY64)</f>
        <v>0</v>
      </c>
      <c r="BZ50" s="18"/>
    </row>
    <row r="51" spans="1:78" ht="24" customHeight="1" x14ac:dyDescent="0.25">
      <c r="A51" s="6"/>
      <c r="B51" s="17" t="str">
        <f>+VLOOKUP($G$10,LISTAS!$B$47:$D$65,2,FALSE)</f>
        <v>OBJ_6</v>
      </c>
      <c r="C51" s="302" t="s">
        <v>215</v>
      </c>
      <c r="D51" s="293"/>
      <c r="E51" s="293"/>
      <c r="F51" s="294"/>
      <c r="G51" s="314" t="s">
        <v>162</v>
      </c>
      <c r="H51" s="293"/>
      <c r="I51" s="293"/>
      <c r="J51" s="293"/>
      <c r="K51" s="293"/>
      <c r="L51" s="293"/>
      <c r="M51" s="301"/>
      <c r="N51" s="315">
        <v>3837341310</v>
      </c>
      <c r="O51" s="271"/>
      <c r="P51" s="271"/>
      <c r="Q51" s="271"/>
      <c r="R51" s="272"/>
      <c r="S51" s="270" t="s">
        <v>216</v>
      </c>
      <c r="T51" s="271"/>
      <c r="U51" s="271"/>
      <c r="V51" s="272"/>
      <c r="W51" s="276" t="s">
        <v>217</v>
      </c>
      <c r="X51" s="278" t="s">
        <v>300</v>
      </c>
      <c r="Y51" s="27"/>
      <c r="Z51" s="27"/>
      <c r="AA51" s="27"/>
      <c r="AB51" s="27"/>
      <c r="AC51" s="27"/>
      <c r="AD51" s="27"/>
      <c r="AE51" s="27"/>
      <c r="AF51" s="5"/>
      <c r="AG51" s="27"/>
      <c r="AH51" s="27"/>
      <c r="AI51" s="27"/>
      <c r="AJ51" s="27"/>
      <c r="AK51" s="27"/>
      <c r="AL51" s="27"/>
      <c r="AM51" s="27"/>
      <c r="AN51" s="27"/>
      <c r="AO51" s="27"/>
      <c r="AP51" s="27"/>
      <c r="AQ51" s="5"/>
      <c r="AR51" s="27"/>
      <c r="AS51" s="27"/>
      <c r="AT51" s="27"/>
      <c r="AU51" s="27"/>
      <c r="AV51" s="27"/>
      <c r="AW51" s="27"/>
      <c r="AX51" s="27"/>
      <c r="AY51" s="27"/>
      <c r="AZ51" s="27"/>
      <c r="BA51" s="27"/>
      <c r="BB51" s="5"/>
      <c r="BC51" s="27"/>
      <c r="BD51" s="27"/>
      <c r="BE51" s="27"/>
      <c r="BF51" s="27"/>
      <c r="BG51" s="27"/>
      <c r="BH51" s="27"/>
      <c r="BI51" s="27"/>
      <c r="BJ51" s="28"/>
      <c r="BK51" s="8"/>
      <c r="BL51" s="8"/>
      <c r="BM51" s="280" t="s">
        <v>219</v>
      </c>
      <c r="BN51" s="281"/>
      <c r="BO51" s="281"/>
      <c r="BP51" s="281"/>
      <c r="BQ51" s="281"/>
      <c r="BR51" s="281"/>
      <c r="BS51" s="281"/>
      <c r="BT51" s="281"/>
      <c r="BU51" s="281"/>
      <c r="BV51" s="281"/>
      <c r="BW51" s="281"/>
      <c r="BX51" s="281"/>
      <c r="BY51" s="281"/>
      <c r="BZ51" s="282"/>
    </row>
    <row r="52" spans="1:78" ht="24" customHeight="1" x14ac:dyDescent="0.25">
      <c r="A52" s="6"/>
      <c r="B52" s="17" t="str">
        <f>+VLOOKUP($G$11,LISTAS!$B$112:$D$132,2,FALSE)</f>
        <v>PROD_OBJ_6</v>
      </c>
      <c r="C52" s="317" t="s">
        <v>220</v>
      </c>
      <c r="D52" s="318"/>
      <c r="E52" s="318"/>
      <c r="F52" s="319"/>
      <c r="G52" s="320" t="s">
        <v>199</v>
      </c>
      <c r="H52" s="309"/>
      <c r="I52" s="309"/>
      <c r="J52" s="309"/>
      <c r="K52" s="309"/>
      <c r="L52" s="309"/>
      <c r="M52" s="321"/>
      <c r="N52" s="316"/>
      <c r="O52" s="274"/>
      <c r="P52" s="274"/>
      <c r="Q52" s="274"/>
      <c r="R52" s="275"/>
      <c r="S52" s="273"/>
      <c r="T52" s="274"/>
      <c r="U52" s="274"/>
      <c r="V52" s="275"/>
      <c r="W52" s="277"/>
      <c r="X52" s="279"/>
      <c r="Y52" s="27"/>
      <c r="Z52" s="27"/>
      <c r="AA52" s="27"/>
      <c r="AB52" s="27"/>
      <c r="AC52" s="27"/>
      <c r="AD52" s="27"/>
      <c r="AE52" s="27"/>
      <c r="AF52" s="5"/>
      <c r="AG52" s="27"/>
      <c r="AH52" s="27"/>
      <c r="AI52" s="27"/>
      <c r="AJ52" s="27"/>
      <c r="AK52" s="27"/>
      <c r="AL52" s="27"/>
      <c r="AM52" s="27"/>
      <c r="AN52" s="27"/>
      <c r="AO52" s="27"/>
      <c r="AP52" s="27"/>
      <c r="AQ52" s="5"/>
      <c r="AR52" s="27"/>
      <c r="AS52" s="27"/>
      <c r="AT52" s="27"/>
      <c r="AU52" s="27"/>
      <c r="AV52" s="27"/>
      <c r="AW52" s="27"/>
      <c r="AX52" s="27"/>
      <c r="AY52" s="27"/>
      <c r="AZ52" s="27"/>
      <c r="BA52" s="27"/>
      <c r="BB52" s="5"/>
      <c r="BC52" s="27"/>
      <c r="BD52" s="27"/>
      <c r="BE52" s="27"/>
      <c r="BF52" s="27"/>
      <c r="BG52" s="27"/>
      <c r="BH52" s="27"/>
      <c r="BI52" s="27"/>
      <c r="BJ52" s="28"/>
      <c r="BK52" s="8"/>
      <c r="BL52" s="8"/>
      <c r="BM52" s="29"/>
      <c r="BN52" s="30"/>
      <c r="BO52" s="30"/>
      <c r="BP52" s="30"/>
      <c r="BQ52" s="30"/>
      <c r="BR52" s="30"/>
      <c r="BS52" s="30"/>
      <c r="BT52" s="30"/>
      <c r="BU52" s="30"/>
      <c r="BV52" s="30"/>
      <c r="BW52" s="30"/>
      <c r="BX52" s="30"/>
      <c r="BY52" s="30"/>
      <c r="BZ52" s="31"/>
    </row>
    <row r="53" spans="1:78" ht="23.25" customHeight="1" x14ac:dyDescent="0.25">
      <c r="A53" s="32"/>
      <c r="B53" s="17"/>
      <c r="C53" s="325" t="s">
        <v>221</v>
      </c>
      <c r="D53" s="323" t="s">
        <v>221</v>
      </c>
      <c r="E53" s="323" t="s">
        <v>222</v>
      </c>
      <c r="F53" s="323" t="s">
        <v>223</v>
      </c>
      <c r="G53" s="323" t="s">
        <v>224</v>
      </c>
      <c r="H53" s="323" t="s">
        <v>225</v>
      </c>
      <c r="I53" s="323" t="s">
        <v>226</v>
      </c>
      <c r="J53" s="323" t="s">
        <v>227</v>
      </c>
      <c r="K53" s="323" t="s">
        <v>228</v>
      </c>
      <c r="L53" s="327" t="s">
        <v>229</v>
      </c>
      <c r="M53" s="285"/>
      <c r="N53" s="33"/>
      <c r="O53" s="283" t="s">
        <v>230</v>
      </c>
      <c r="P53" s="285"/>
      <c r="Q53" s="283" t="s">
        <v>231</v>
      </c>
      <c r="R53" s="285"/>
      <c r="S53" s="283" t="s">
        <v>232</v>
      </c>
      <c r="T53" s="284"/>
      <c r="U53" s="34"/>
      <c r="V53" s="34"/>
      <c r="W53" s="35" t="s">
        <v>233</v>
      </c>
      <c r="X53" s="36"/>
      <c r="Y53" s="33"/>
      <c r="Z53" s="283" t="s">
        <v>235</v>
      </c>
      <c r="AA53" s="284"/>
      <c r="AB53" s="283" t="s">
        <v>236</v>
      </c>
      <c r="AC53" s="284"/>
      <c r="AD53" s="283" t="s">
        <v>237</v>
      </c>
      <c r="AE53" s="284"/>
      <c r="AF53" s="34"/>
      <c r="AG53" s="34"/>
      <c r="AH53" s="34" t="s">
        <v>238</v>
      </c>
      <c r="AI53" s="36"/>
      <c r="AJ53" s="33"/>
      <c r="AK53" s="283" t="s">
        <v>239</v>
      </c>
      <c r="AL53" s="284"/>
      <c r="AM53" s="283" t="s">
        <v>240</v>
      </c>
      <c r="AN53" s="284"/>
      <c r="AO53" s="283" t="s">
        <v>241</v>
      </c>
      <c r="AP53" s="284"/>
      <c r="AQ53" s="34"/>
      <c r="AR53" s="34"/>
      <c r="AS53" s="34" t="s">
        <v>242</v>
      </c>
      <c r="AT53" s="36"/>
      <c r="AU53" s="34"/>
      <c r="AV53" s="283" t="s">
        <v>243</v>
      </c>
      <c r="AW53" s="285"/>
      <c r="AX53" s="283" t="s">
        <v>244</v>
      </c>
      <c r="AY53" s="285"/>
      <c r="AZ53" s="283" t="s">
        <v>245</v>
      </c>
      <c r="BA53" s="284"/>
      <c r="BB53" s="34"/>
      <c r="BC53" s="34"/>
      <c r="BD53" s="34" t="s">
        <v>246</v>
      </c>
      <c r="BE53" s="36"/>
      <c r="BF53" s="33"/>
      <c r="BG53" s="34"/>
      <c r="BH53" s="34" t="s">
        <v>247</v>
      </c>
      <c r="BI53" s="287" t="s">
        <v>248</v>
      </c>
      <c r="BJ53" s="37"/>
      <c r="BK53" s="8"/>
      <c r="BL53" s="8"/>
      <c r="BM53" s="266" t="s">
        <v>233</v>
      </c>
      <c r="BN53" s="267"/>
      <c r="BO53" s="268"/>
      <c r="BP53" s="269" t="s">
        <v>238</v>
      </c>
      <c r="BQ53" s="267"/>
      <c r="BR53" s="268"/>
      <c r="BS53" s="269" t="s">
        <v>242</v>
      </c>
      <c r="BT53" s="267"/>
      <c r="BU53" s="268"/>
      <c r="BV53" s="269" t="s">
        <v>246</v>
      </c>
      <c r="BW53" s="267"/>
      <c r="BX53" s="268"/>
      <c r="BY53" s="269" t="s">
        <v>247</v>
      </c>
      <c r="BZ53" s="286"/>
    </row>
    <row r="54" spans="1:78" ht="27.75" customHeight="1" thickBot="1" x14ac:dyDescent="0.3">
      <c r="A54" s="32"/>
      <c r="B54" s="17"/>
      <c r="C54" s="326"/>
      <c r="D54" s="328"/>
      <c r="E54" s="328"/>
      <c r="F54" s="328"/>
      <c r="G54" s="328"/>
      <c r="H54" s="328"/>
      <c r="I54" s="328"/>
      <c r="J54" s="328"/>
      <c r="K54" s="328"/>
      <c r="L54" s="38" t="s">
        <v>249</v>
      </c>
      <c r="M54" s="39" t="s">
        <v>250</v>
      </c>
      <c r="N54" s="40" t="s">
        <v>251</v>
      </c>
      <c r="O54" s="41" t="s">
        <v>252</v>
      </c>
      <c r="P54" s="41" t="s">
        <v>253</v>
      </c>
      <c r="Q54" s="41" t="s">
        <v>252</v>
      </c>
      <c r="R54" s="41" t="s">
        <v>253</v>
      </c>
      <c r="S54" s="42" t="s">
        <v>252</v>
      </c>
      <c r="T54" s="42" t="s">
        <v>253</v>
      </c>
      <c r="U54" s="41" t="s">
        <v>254</v>
      </c>
      <c r="V54" s="43" t="s">
        <v>255</v>
      </c>
      <c r="W54" s="41" t="s">
        <v>256</v>
      </c>
      <c r="X54" s="44" t="s">
        <v>234</v>
      </c>
      <c r="Y54" s="40" t="s">
        <v>251</v>
      </c>
      <c r="Z54" s="42" t="s">
        <v>252</v>
      </c>
      <c r="AA54" s="42" t="s">
        <v>253</v>
      </c>
      <c r="AB54" s="42" t="s">
        <v>252</v>
      </c>
      <c r="AC54" s="42" t="s">
        <v>253</v>
      </c>
      <c r="AD54" s="42" t="s">
        <v>252</v>
      </c>
      <c r="AE54" s="42" t="s">
        <v>253</v>
      </c>
      <c r="AF54" s="41" t="s">
        <v>254</v>
      </c>
      <c r="AG54" s="43" t="s">
        <v>255</v>
      </c>
      <c r="AH54" s="41" t="s">
        <v>256</v>
      </c>
      <c r="AI54" s="44" t="s">
        <v>234</v>
      </c>
      <c r="AJ54" s="40" t="s">
        <v>251</v>
      </c>
      <c r="AK54" s="42" t="s">
        <v>252</v>
      </c>
      <c r="AL54" s="42" t="s">
        <v>253</v>
      </c>
      <c r="AM54" s="42" t="s">
        <v>252</v>
      </c>
      <c r="AN54" s="42" t="s">
        <v>253</v>
      </c>
      <c r="AO54" s="42" t="s">
        <v>252</v>
      </c>
      <c r="AP54" s="42" t="s">
        <v>253</v>
      </c>
      <c r="AQ54" s="41" t="s">
        <v>254</v>
      </c>
      <c r="AR54" s="43" t="s">
        <v>255</v>
      </c>
      <c r="AS54" s="44" t="s">
        <v>234</v>
      </c>
      <c r="AT54" s="44" t="s">
        <v>234</v>
      </c>
      <c r="AU54" s="45" t="s">
        <v>251</v>
      </c>
      <c r="AV54" s="41" t="s">
        <v>252</v>
      </c>
      <c r="AW54" s="41" t="s">
        <v>253</v>
      </c>
      <c r="AX54" s="41" t="s">
        <v>252</v>
      </c>
      <c r="AY54" s="41" t="s">
        <v>253</v>
      </c>
      <c r="AZ54" s="41" t="s">
        <v>252</v>
      </c>
      <c r="BA54" s="41" t="s">
        <v>253</v>
      </c>
      <c r="BB54" s="41" t="s">
        <v>254</v>
      </c>
      <c r="BC54" s="43" t="s">
        <v>255</v>
      </c>
      <c r="BD54" s="41" t="s">
        <v>256</v>
      </c>
      <c r="BE54" s="44" t="s">
        <v>234</v>
      </c>
      <c r="BF54" s="40" t="s">
        <v>251</v>
      </c>
      <c r="BG54" s="46" t="s">
        <v>254</v>
      </c>
      <c r="BH54" s="43" t="s">
        <v>255</v>
      </c>
      <c r="BI54" s="288"/>
      <c r="BJ54" s="37"/>
      <c r="BK54" s="8"/>
      <c r="BL54" s="8"/>
      <c r="BM54" s="47" t="s">
        <v>257</v>
      </c>
      <c r="BN54" s="48" t="s">
        <v>258</v>
      </c>
      <c r="BO54" s="49" t="s">
        <v>259</v>
      </c>
      <c r="BP54" s="48" t="s">
        <v>257</v>
      </c>
      <c r="BQ54" s="48" t="s">
        <v>258</v>
      </c>
      <c r="BR54" s="49" t="s">
        <v>259</v>
      </c>
      <c r="BS54" s="48" t="s">
        <v>257</v>
      </c>
      <c r="BT54" s="48" t="s">
        <v>258</v>
      </c>
      <c r="BU54" s="49" t="s">
        <v>259</v>
      </c>
      <c r="BV54" s="48" t="s">
        <v>257</v>
      </c>
      <c r="BW54" s="48" t="s">
        <v>258</v>
      </c>
      <c r="BX54" s="50" t="s">
        <v>259</v>
      </c>
      <c r="BY54" s="51" t="s">
        <v>257</v>
      </c>
      <c r="BZ54" s="52" t="s">
        <v>260</v>
      </c>
    </row>
    <row r="55" spans="1:78" ht="94.5" customHeight="1" x14ac:dyDescent="0.25">
      <c r="A55" s="32"/>
      <c r="B55" s="17"/>
      <c r="C55" s="222" t="s">
        <v>318</v>
      </c>
      <c r="D55" s="223"/>
      <c r="E55" s="224">
        <v>1</v>
      </c>
      <c r="F55" s="223" t="s">
        <v>319</v>
      </c>
      <c r="G55" s="224" t="s">
        <v>320</v>
      </c>
      <c r="H55" s="225" t="s">
        <v>303</v>
      </c>
      <c r="I55" s="224" t="s">
        <v>40</v>
      </c>
      <c r="J55" s="224" t="s">
        <v>76</v>
      </c>
      <c r="K55" s="224" t="s">
        <v>304</v>
      </c>
      <c r="L55" s="226">
        <v>44348</v>
      </c>
      <c r="M55" s="226">
        <v>44377</v>
      </c>
      <c r="N55" s="224">
        <f t="shared" ref="N55:N62" si="49">SUM(O55,Q55,S55)</f>
        <v>1</v>
      </c>
      <c r="O55" s="224"/>
      <c r="P55" s="224"/>
      <c r="Q55" s="224"/>
      <c r="R55" s="224"/>
      <c r="S55" s="224">
        <v>1</v>
      </c>
      <c r="T55" s="224">
        <v>1</v>
      </c>
      <c r="U55" s="224">
        <f t="shared" ref="U55:U62" si="50">SUM(P55,R55,T55)</f>
        <v>1</v>
      </c>
      <c r="V55" s="227">
        <f t="shared" ref="V55:V63" si="51">IFERROR(U55/N55,"")</f>
        <v>1</v>
      </c>
      <c r="W55" s="228" t="s">
        <v>372</v>
      </c>
      <c r="X55" s="251" t="s">
        <v>378</v>
      </c>
      <c r="Y55" s="224">
        <f t="shared" ref="Y55:Y62" si="52">SUM(Z55,AB55,AD55)</f>
        <v>0</v>
      </c>
      <c r="Z55" s="224"/>
      <c r="AA55" s="224"/>
      <c r="AB55" s="224"/>
      <c r="AC55" s="224"/>
      <c r="AD55" s="224"/>
      <c r="AE55" s="224"/>
      <c r="AF55" s="224">
        <f t="shared" ref="AF55:AF62" si="53">SUM(AA55,AC55,AE55)</f>
        <v>0</v>
      </c>
      <c r="AG55" s="227" t="str">
        <f t="shared" ref="AG55:AG63" si="54">IFERROR(AF55/Y55,"")</f>
        <v/>
      </c>
      <c r="AH55" s="224"/>
      <c r="AI55" s="229"/>
      <c r="AJ55" s="224">
        <f t="shared" ref="AJ55:AJ62" si="55">SUM(AK55,AM55,AO55)</f>
        <v>0</v>
      </c>
      <c r="AK55" s="224"/>
      <c r="AL55" s="224"/>
      <c r="AM55" s="224"/>
      <c r="AN55" s="224"/>
      <c r="AO55" s="224"/>
      <c r="AP55" s="224"/>
      <c r="AQ55" s="224">
        <f t="shared" ref="AQ55:AQ62" si="56">SUM(AL55,AN55,AP55)</f>
        <v>0</v>
      </c>
      <c r="AR55" s="227" t="str">
        <f t="shared" ref="AR55:AR63" si="57">IFERROR(AQ55/AJ55,"")</f>
        <v/>
      </c>
      <c r="AS55" s="230"/>
      <c r="AT55" s="229"/>
      <c r="AU55" s="224">
        <f t="shared" ref="AU55:AU61" si="58">SUM(AV55,AX55,AZ55)</f>
        <v>0</v>
      </c>
      <c r="AV55" s="224"/>
      <c r="AW55" s="224"/>
      <c r="AX55" s="224"/>
      <c r="AY55" s="224"/>
      <c r="AZ55" s="224"/>
      <c r="BA55" s="224"/>
      <c r="BB55" s="224">
        <f t="shared" ref="BB55:BB59" si="59">SUM(AW55,AY55,BA55)</f>
        <v>0</v>
      </c>
      <c r="BC55" s="227" t="str">
        <f t="shared" ref="BC55:BC63" si="60">IFERROR(BB55/AU55,"")</f>
        <v/>
      </c>
      <c r="BD55" s="224"/>
      <c r="BE55" s="229"/>
      <c r="BF55" s="224">
        <f t="shared" ref="BF55:BF63" si="61">+SUM(N55,Y55,AJ55,AU55)</f>
        <v>1</v>
      </c>
      <c r="BG55" s="224">
        <f t="shared" ref="BG55:BG63" si="62">+SUM(U55,AF55,AQ55,BB55)</f>
        <v>1</v>
      </c>
      <c r="BH55" s="231">
        <f t="shared" ref="BH55:BH63" si="63">IFERROR(BG55/BF55,"")</f>
        <v>1</v>
      </c>
      <c r="BI55" s="232"/>
      <c r="BJ55" s="37"/>
      <c r="BK55" s="8"/>
      <c r="BL55" s="8"/>
      <c r="BM55" s="63"/>
      <c r="BN55" s="64">
        <f t="shared" ref="BN55:BN59" si="64">IFERROR(BM55/N55,"")</f>
        <v>0</v>
      </c>
      <c r="BO55" s="65"/>
      <c r="BP55" s="66" t="str">
        <f t="shared" ref="BP55:BP59" si="65">IFERROR(BO55/Q55,"")</f>
        <v/>
      </c>
      <c r="BQ55" s="64" t="str">
        <f t="shared" ref="BQ55:BQ59" si="66">IFERROR(BP55/Y55,"")</f>
        <v/>
      </c>
      <c r="BR55" s="65" t="str">
        <f t="shared" ref="BR55:BR59" si="67">IFERROR(BQ55/U55,"")</f>
        <v/>
      </c>
      <c r="BS55" s="66"/>
      <c r="BT55" s="64" t="str">
        <f t="shared" ref="BT55:BT59" si="68">IFERROR(BS55/AJ55,"")</f>
        <v/>
      </c>
      <c r="BU55" s="65"/>
      <c r="BV55" s="67" t="str">
        <f t="shared" ref="BV55:BV59" si="69">IFERROR(BU55/Y55,"")</f>
        <v/>
      </c>
      <c r="BW55" s="64" t="str">
        <f t="shared" ref="BW55:BW59" si="70">IFERROR(BV55/AU55,"")</f>
        <v/>
      </c>
      <c r="BX55" s="68" t="str">
        <f>IFERROR(BW55/AB55,"")</f>
        <v/>
      </c>
      <c r="BY55" s="69">
        <f t="shared" ref="BY55:BY59" si="71">SUM(BM55,BP55,BS55,BV55)</f>
        <v>0</v>
      </c>
      <c r="BZ55" s="70">
        <f t="shared" ref="BZ55:BZ59" si="72">IFERROR(BY55/BF55,"")</f>
        <v>0</v>
      </c>
    </row>
    <row r="56" spans="1:78" ht="112.5" customHeight="1" x14ac:dyDescent="0.25">
      <c r="A56" s="6"/>
      <c r="B56" s="17"/>
      <c r="C56" s="235" t="s">
        <v>318</v>
      </c>
      <c r="D56" s="213"/>
      <c r="E56" s="214">
        <v>2</v>
      </c>
      <c r="F56" s="213" t="s">
        <v>321</v>
      </c>
      <c r="G56" s="214" t="s">
        <v>322</v>
      </c>
      <c r="H56" s="215" t="s">
        <v>303</v>
      </c>
      <c r="I56" s="214" t="s">
        <v>40</v>
      </c>
      <c r="J56" s="214" t="s">
        <v>76</v>
      </c>
      <c r="K56" s="214" t="s">
        <v>304</v>
      </c>
      <c r="L56" s="216">
        <v>44228</v>
      </c>
      <c r="M56" s="216">
        <v>44255</v>
      </c>
      <c r="N56" s="214">
        <f t="shared" si="49"/>
        <v>1</v>
      </c>
      <c r="O56" s="214"/>
      <c r="P56" s="214"/>
      <c r="Q56" s="214">
        <v>1</v>
      </c>
      <c r="R56" s="246">
        <v>0</v>
      </c>
      <c r="S56" s="214"/>
      <c r="T56" s="214"/>
      <c r="U56" s="214">
        <f t="shared" si="50"/>
        <v>0</v>
      </c>
      <c r="V56" s="217">
        <f t="shared" si="51"/>
        <v>0</v>
      </c>
      <c r="W56" s="247" t="s">
        <v>373</v>
      </c>
      <c r="X56" s="248" t="s">
        <v>379</v>
      </c>
      <c r="Y56" s="214">
        <f t="shared" si="52"/>
        <v>0</v>
      </c>
      <c r="Z56" s="214"/>
      <c r="AA56" s="214"/>
      <c r="AB56" s="214"/>
      <c r="AC56" s="214"/>
      <c r="AD56" s="214"/>
      <c r="AE56" s="214"/>
      <c r="AF56" s="214">
        <f t="shared" si="53"/>
        <v>0</v>
      </c>
      <c r="AG56" s="217" t="str">
        <f t="shared" si="54"/>
        <v/>
      </c>
      <c r="AH56" s="218"/>
      <c r="AI56" s="221"/>
      <c r="AJ56" s="214">
        <f t="shared" si="55"/>
        <v>0</v>
      </c>
      <c r="AK56" s="214"/>
      <c r="AL56" s="214"/>
      <c r="AM56" s="214"/>
      <c r="AN56" s="214"/>
      <c r="AO56" s="214"/>
      <c r="AP56" s="214"/>
      <c r="AQ56" s="214">
        <f t="shared" si="56"/>
        <v>0</v>
      </c>
      <c r="AR56" s="217" t="str">
        <f t="shared" si="57"/>
        <v/>
      </c>
      <c r="AS56" s="218"/>
      <c r="AT56" s="221"/>
      <c r="AU56" s="214">
        <f t="shared" si="58"/>
        <v>0</v>
      </c>
      <c r="AV56" s="214"/>
      <c r="AW56" s="214"/>
      <c r="AX56" s="214"/>
      <c r="AY56" s="214"/>
      <c r="AZ56" s="214"/>
      <c r="BA56" s="214"/>
      <c r="BB56" s="214">
        <f t="shared" si="59"/>
        <v>0</v>
      </c>
      <c r="BC56" s="217" t="str">
        <f t="shared" si="60"/>
        <v/>
      </c>
      <c r="BD56" s="214"/>
      <c r="BE56" s="221"/>
      <c r="BF56" s="214">
        <f t="shared" si="61"/>
        <v>1</v>
      </c>
      <c r="BG56" s="214">
        <f t="shared" si="62"/>
        <v>0</v>
      </c>
      <c r="BH56" s="219">
        <f t="shared" si="63"/>
        <v>0</v>
      </c>
      <c r="BI56" s="234"/>
      <c r="BJ56" s="28"/>
      <c r="BK56" s="8"/>
      <c r="BL56" s="8"/>
      <c r="BM56" s="73"/>
      <c r="BN56" s="74">
        <f t="shared" si="64"/>
        <v>0</v>
      </c>
      <c r="BO56" s="75"/>
      <c r="BP56" s="76">
        <f t="shared" si="65"/>
        <v>0</v>
      </c>
      <c r="BQ56" s="74" t="str">
        <f t="shared" si="66"/>
        <v/>
      </c>
      <c r="BR56" s="75" t="str">
        <f t="shared" si="67"/>
        <v/>
      </c>
      <c r="BS56" s="76"/>
      <c r="BT56" s="74" t="str">
        <f t="shared" si="68"/>
        <v/>
      </c>
      <c r="BU56" s="75"/>
      <c r="BV56" s="77" t="str">
        <f t="shared" si="69"/>
        <v/>
      </c>
      <c r="BW56" s="74" t="str">
        <f t="shared" si="70"/>
        <v/>
      </c>
      <c r="BX56" s="78"/>
      <c r="BY56" s="79">
        <f t="shared" si="71"/>
        <v>0</v>
      </c>
      <c r="BZ56" s="80">
        <f t="shared" si="72"/>
        <v>0</v>
      </c>
    </row>
    <row r="57" spans="1:78" ht="100.5" customHeight="1" x14ac:dyDescent="0.25">
      <c r="A57" s="6"/>
      <c r="B57" s="17"/>
      <c r="C57" s="235" t="s">
        <v>97</v>
      </c>
      <c r="D57" s="213" t="s">
        <v>103</v>
      </c>
      <c r="E57" s="214">
        <v>3</v>
      </c>
      <c r="F57" s="213" t="s">
        <v>323</v>
      </c>
      <c r="G57" s="214" t="s">
        <v>324</v>
      </c>
      <c r="H57" s="215" t="s">
        <v>296</v>
      </c>
      <c r="I57" s="214" t="s">
        <v>40</v>
      </c>
      <c r="J57" s="214" t="s">
        <v>76</v>
      </c>
      <c r="K57" s="214" t="s">
        <v>304</v>
      </c>
      <c r="L57" s="216">
        <v>44377</v>
      </c>
      <c r="M57" s="216">
        <v>44561</v>
      </c>
      <c r="N57" s="214">
        <f t="shared" si="49"/>
        <v>0</v>
      </c>
      <c r="O57" s="214"/>
      <c r="P57" s="214"/>
      <c r="Q57" s="214"/>
      <c r="R57" s="214"/>
      <c r="S57" s="214"/>
      <c r="T57" s="214"/>
      <c r="U57" s="214">
        <f t="shared" si="50"/>
        <v>0</v>
      </c>
      <c r="V57" s="217" t="str">
        <f t="shared" si="51"/>
        <v/>
      </c>
      <c r="W57" s="218"/>
      <c r="X57" s="221"/>
      <c r="Y57" s="214">
        <f t="shared" si="52"/>
        <v>1</v>
      </c>
      <c r="Z57" s="214"/>
      <c r="AA57" s="214"/>
      <c r="AB57" s="214"/>
      <c r="AC57" s="214"/>
      <c r="AD57" s="214">
        <v>1</v>
      </c>
      <c r="AE57" s="214">
        <v>1</v>
      </c>
      <c r="AF57" s="214">
        <f t="shared" si="53"/>
        <v>1</v>
      </c>
      <c r="AG57" s="217">
        <f t="shared" si="54"/>
        <v>1</v>
      </c>
      <c r="AH57" s="218" t="s">
        <v>393</v>
      </c>
      <c r="AI57" s="221" t="s">
        <v>378</v>
      </c>
      <c r="AJ57" s="214">
        <f t="shared" si="55"/>
        <v>0</v>
      </c>
      <c r="AK57" s="214"/>
      <c r="AL57" s="214"/>
      <c r="AM57" s="214"/>
      <c r="AN57" s="214"/>
      <c r="AO57" s="214"/>
      <c r="AP57" s="214"/>
      <c r="AQ57" s="214">
        <f t="shared" si="56"/>
        <v>0</v>
      </c>
      <c r="AR57" s="217" t="str">
        <f t="shared" si="57"/>
        <v/>
      </c>
      <c r="AS57" s="218"/>
      <c r="AT57" s="221"/>
      <c r="AU57" s="214">
        <f t="shared" si="58"/>
        <v>1</v>
      </c>
      <c r="AV57" s="214"/>
      <c r="AW57" s="214"/>
      <c r="AX57" s="214"/>
      <c r="AY57" s="214"/>
      <c r="AZ57" s="214">
        <v>1</v>
      </c>
      <c r="BA57" s="214"/>
      <c r="BB57" s="214">
        <f t="shared" si="59"/>
        <v>0</v>
      </c>
      <c r="BC57" s="217">
        <f t="shared" si="60"/>
        <v>0</v>
      </c>
      <c r="BD57" s="214"/>
      <c r="BE57" s="221"/>
      <c r="BF57" s="214">
        <f t="shared" si="61"/>
        <v>2</v>
      </c>
      <c r="BG57" s="214">
        <f t="shared" si="62"/>
        <v>1</v>
      </c>
      <c r="BH57" s="219">
        <f t="shared" si="63"/>
        <v>0.5</v>
      </c>
      <c r="BI57" s="234"/>
      <c r="BJ57" s="28"/>
      <c r="BK57" s="8"/>
      <c r="BL57" s="8"/>
      <c r="BM57" s="73"/>
      <c r="BN57" s="74" t="str">
        <f t="shared" si="64"/>
        <v/>
      </c>
      <c r="BO57" s="81"/>
      <c r="BP57" s="82" t="str">
        <f t="shared" si="65"/>
        <v/>
      </c>
      <c r="BQ57" s="74" t="str">
        <f t="shared" si="66"/>
        <v/>
      </c>
      <c r="BR57" s="81" t="str">
        <f t="shared" si="67"/>
        <v/>
      </c>
      <c r="BS57" s="82"/>
      <c r="BT57" s="74" t="str">
        <f t="shared" si="68"/>
        <v/>
      </c>
      <c r="BU57" s="81"/>
      <c r="BV57" s="83">
        <f t="shared" si="69"/>
        <v>0</v>
      </c>
      <c r="BW57" s="74">
        <f t="shared" si="70"/>
        <v>0</v>
      </c>
      <c r="BX57" s="84"/>
      <c r="BY57" s="79">
        <f t="shared" si="71"/>
        <v>0</v>
      </c>
      <c r="BZ57" s="80">
        <f t="shared" si="72"/>
        <v>0</v>
      </c>
    </row>
    <row r="58" spans="1:78" ht="128.25" customHeight="1" x14ac:dyDescent="0.25">
      <c r="A58" s="6"/>
      <c r="B58" s="17"/>
      <c r="C58" s="235" t="s">
        <v>99</v>
      </c>
      <c r="D58" s="213" t="s">
        <v>103</v>
      </c>
      <c r="E58" s="214">
        <v>4</v>
      </c>
      <c r="F58" s="213" t="s">
        <v>325</v>
      </c>
      <c r="G58" s="214" t="s">
        <v>326</v>
      </c>
      <c r="H58" s="215" t="s">
        <v>327</v>
      </c>
      <c r="I58" s="214" t="s">
        <v>40</v>
      </c>
      <c r="J58" s="214" t="s">
        <v>76</v>
      </c>
      <c r="K58" s="214" t="s">
        <v>304</v>
      </c>
      <c r="L58" s="216">
        <v>44348</v>
      </c>
      <c r="M58" s="216">
        <v>44377</v>
      </c>
      <c r="N58" s="214">
        <f t="shared" si="49"/>
        <v>0</v>
      </c>
      <c r="O58" s="214"/>
      <c r="P58" s="214"/>
      <c r="Q58" s="214"/>
      <c r="R58" s="214"/>
      <c r="S58" s="214"/>
      <c r="T58" s="214"/>
      <c r="U58" s="214">
        <f t="shared" si="50"/>
        <v>0</v>
      </c>
      <c r="V58" s="217" t="str">
        <f t="shared" si="51"/>
        <v/>
      </c>
      <c r="W58" s="218"/>
      <c r="X58" s="221"/>
      <c r="Y58" s="214">
        <f t="shared" si="52"/>
        <v>1</v>
      </c>
      <c r="Z58" s="214"/>
      <c r="AA58" s="214"/>
      <c r="AB58" s="214"/>
      <c r="AC58" s="214"/>
      <c r="AD58" s="214">
        <v>1</v>
      </c>
      <c r="AE58" s="214">
        <v>1</v>
      </c>
      <c r="AF58" s="214">
        <f t="shared" si="53"/>
        <v>1</v>
      </c>
      <c r="AG58" s="217">
        <f t="shared" si="54"/>
        <v>1</v>
      </c>
      <c r="AH58" s="218" t="s">
        <v>394</v>
      </c>
      <c r="AI58" s="221" t="s">
        <v>378</v>
      </c>
      <c r="AJ58" s="214">
        <f t="shared" si="55"/>
        <v>0</v>
      </c>
      <c r="AK58" s="214"/>
      <c r="AL58" s="214"/>
      <c r="AM58" s="214"/>
      <c r="AN58" s="214"/>
      <c r="AO58" s="214"/>
      <c r="AP58" s="214"/>
      <c r="AQ58" s="214">
        <f t="shared" si="56"/>
        <v>0</v>
      </c>
      <c r="AR58" s="217" t="str">
        <f t="shared" si="57"/>
        <v/>
      </c>
      <c r="AS58" s="218"/>
      <c r="AT58" s="221"/>
      <c r="AU58" s="214">
        <f t="shared" si="58"/>
        <v>0</v>
      </c>
      <c r="AV58" s="214"/>
      <c r="AW58" s="214"/>
      <c r="AX58" s="214"/>
      <c r="AY58" s="214"/>
      <c r="AZ58" s="214"/>
      <c r="BA58" s="214"/>
      <c r="BB58" s="214">
        <f t="shared" si="59"/>
        <v>0</v>
      </c>
      <c r="BC58" s="217" t="str">
        <f t="shared" si="60"/>
        <v/>
      </c>
      <c r="BD58" s="214"/>
      <c r="BE58" s="221"/>
      <c r="BF58" s="214">
        <f t="shared" si="61"/>
        <v>1</v>
      </c>
      <c r="BG58" s="214">
        <f t="shared" si="62"/>
        <v>1</v>
      </c>
      <c r="BH58" s="219">
        <f t="shared" si="63"/>
        <v>1</v>
      </c>
      <c r="BI58" s="234"/>
      <c r="BJ58" s="28"/>
      <c r="BK58" s="8"/>
      <c r="BL58" s="8"/>
      <c r="BM58" s="73"/>
      <c r="BN58" s="74" t="str">
        <f t="shared" si="64"/>
        <v/>
      </c>
      <c r="BO58" s="81"/>
      <c r="BP58" s="82" t="str">
        <f t="shared" si="65"/>
        <v/>
      </c>
      <c r="BQ58" s="74" t="str">
        <f t="shared" si="66"/>
        <v/>
      </c>
      <c r="BR58" s="81" t="str">
        <f t="shared" si="67"/>
        <v/>
      </c>
      <c r="BS58" s="82"/>
      <c r="BT58" s="74" t="str">
        <f t="shared" si="68"/>
        <v/>
      </c>
      <c r="BU58" s="81"/>
      <c r="BV58" s="83">
        <f t="shared" si="69"/>
        <v>0</v>
      </c>
      <c r="BW58" s="74" t="str">
        <f t="shared" si="70"/>
        <v/>
      </c>
      <c r="BX58" s="84"/>
      <c r="BY58" s="79">
        <f t="shared" si="71"/>
        <v>0</v>
      </c>
      <c r="BZ58" s="80">
        <f t="shared" si="72"/>
        <v>0</v>
      </c>
    </row>
    <row r="59" spans="1:78" ht="131.25" customHeight="1" x14ac:dyDescent="0.25">
      <c r="A59" s="6"/>
      <c r="B59" s="17"/>
      <c r="C59" s="233" t="s">
        <v>99</v>
      </c>
      <c r="D59" s="213" t="s">
        <v>103</v>
      </c>
      <c r="E59" s="214">
        <v>5</v>
      </c>
      <c r="F59" s="220" t="s">
        <v>328</v>
      </c>
      <c r="G59" s="214" t="s">
        <v>329</v>
      </c>
      <c r="H59" s="215" t="s">
        <v>327</v>
      </c>
      <c r="I59" s="214" t="s">
        <v>40</v>
      </c>
      <c r="J59" s="214" t="s">
        <v>76</v>
      </c>
      <c r="K59" s="214" t="s">
        <v>304</v>
      </c>
      <c r="L59" s="216">
        <v>44228</v>
      </c>
      <c r="M59" s="216">
        <v>44561</v>
      </c>
      <c r="N59" s="214">
        <f t="shared" si="49"/>
        <v>2</v>
      </c>
      <c r="O59" s="214">
        <v>0</v>
      </c>
      <c r="P59" s="214"/>
      <c r="Q59" s="214">
        <v>1</v>
      </c>
      <c r="R59" s="249">
        <v>1</v>
      </c>
      <c r="S59" s="214">
        <v>1</v>
      </c>
      <c r="T59" s="214">
        <v>1</v>
      </c>
      <c r="U59" s="214">
        <f t="shared" si="50"/>
        <v>2</v>
      </c>
      <c r="V59" s="217">
        <f t="shared" si="51"/>
        <v>1</v>
      </c>
      <c r="W59" s="250" t="s">
        <v>374</v>
      </c>
      <c r="X59" s="221" t="s">
        <v>378</v>
      </c>
      <c r="Y59" s="214">
        <f t="shared" si="52"/>
        <v>2</v>
      </c>
      <c r="Z59" s="214">
        <v>1</v>
      </c>
      <c r="AA59" s="214">
        <v>1</v>
      </c>
      <c r="AB59" s="214">
        <v>1</v>
      </c>
      <c r="AC59" s="214">
        <v>1</v>
      </c>
      <c r="AD59" s="214"/>
      <c r="AE59" s="214"/>
      <c r="AF59" s="214">
        <f t="shared" si="53"/>
        <v>2</v>
      </c>
      <c r="AG59" s="217">
        <f t="shared" si="54"/>
        <v>1</v>
      </c>
      <c r="AH59" s="218" t="s">
        <v>395</v>
      </c>
      <c r="AI59" s="221" t="s">
        <v>378</v>
      </c>
      <c r="AJ59" s="214">
        <f t="shared" si="55"/>
        <v>3</v>
      </c>
      <c r="AK59" s="214">
        <v>1</v>
      </c>
      <c r="AL59" s="214"/>
      <c r="AM59" s="214">
        <v>1</v>
      </c>
      <c r="AN59" s="214"/>
      <c r="AO59" s="214">
        <v>1</v>
      </c>
      <c r="AP59" s="214"/>
      <c r="AQ59" s="214">
        <f t="shared" si="56"/>
        <v>0</v>
      </c>
      <c r="AR59" s="217">
        <f t="shared" si="57"/>
        <v>0</v>
      </c>
      <c r="AS59" s="218"/>
      <c r="AT59" s="221"/>
      <c r="AU59" s="214">
        <f t="shared" si="58"/>
        <v>3</v>
      </c>
      <c r="AV59" s="214">
        <v>1</v>
      </c>
      <c r="AW59" s="214"/>
      <c r="AX59" s="214">
        <v>1</v>
      </c>
      <c r="AY59" s="214"/>
      <c r="AZ59" s="214">
        <v>1</v>
      </c>
      <c r="BA59" s="214"/>
      <c r="BB59" s="214">
        <f t="shared" si="59"/>
        <v>0</v>
      </c>
      <c r="BC59" s="217">
        <f t="shared" si="60"/>
        <v>0</v>
      </c>
      <c r="BD59" s="214"/>
      <c r="BE59" s="221"/>
      <c r="BF59" s="214">
        <f t="shared" si="61"/>
        <v>10</v>
      </c>
      <c r="BG59" s="214">
        <f t="shared" si="62"/>
        <v>4</v>
      </c>
      <c r="BH59" s="219">
        <f t="shared" si="63"/>
        <v>0.4</v>
      </c>
      <c r="BI59" s="234"/>
      <c r="BJ59" s="28"/>
      <c r="BK59" s="8"/>
      <c r="BL59" s="8"/>
      <c r="BM59" s="73"/>
      <c r="BN59" s="74">
        <f t="shared" si="64"/>
        <v>0</v>
      </c>
      <c r="BO59" s="75"/>
      <c r="BP59" s="76">
        <f t="shared" si="65"/>
        <v>0</v>
      </c>
      <c r="BQ59" s="74">
        <f t="shared" si="66"/>
        <v>0</v>
      </c>
      <c r="BR59" s="75">
        <f t="shared" si="67"/>
        <v>0</v>
      </c>
      <c r="BS59" s="76"/>
      <c r="BT59" s="74">
        <f t="shared" si="68"/>
        <v>0</v>
      </c>
      <c r="BU59" s="75"/>
      <c r="BV59" s="77">
        <f t="shared" si="69"/>
        <v>0</v>
      </c>
      <c r="BW59" s="74">
        <f t="shared" si="70"/>
        <v>0</v>
      </c>
      <c r="BX59" s="78"/>
      <c r="BY59" s="79">
        <f t="shared" si="71"/>
        <v>0</v>
      </c>
      <c r="BZ59" s="80">
        <f t="shared" si="72"/>
        <v>0</v>
      </c>
    </row>
    <row r="60" spans="1:78" ht="101.25" customHeight="1" x14ac:dyDescent="0.25">
      <c r="A60" s="6"/>
      <c r="B60" s="17"/>
      <c r="C60" s="235" t="s">
        <v>99</v>
      </c>
      <c r="D60" s="213"/>
      <c r="E60" s="214">
        <v>6</v>
      </c>
      <c r="F60" s="213" t="s">
        <v>330</v>
      </c>
      <c r="G60" s="214" t="s">
        <v>331</v>
      </c>
      <c r="H60" s="215" t="s">
        <v>332</v>
      </c>
      <c r="I60" s="214" t="s">
        <v>40</v>
      </c>
      <c r="J60" s="214" t="s">
        <v>76</v>
      </c>
      <c r="K60" s="214" t="s">
        <v>304</v>
      </c>
      <c r="L60" s="216">
        <v>44348</v>
      </c>
      <c r="M60" s="216">
        <v>44561</v>
      </c>
      <c r="N60" s="214">
        <f t="shared" si="49"/>
        <v>0</v>
      </c>
      <c r="O60" s="214"/>
      <c r="P60" s="214"/>
      <c r="Q60" s="214"/>
      <c r="R60" s="214"/>
      <c r="S60" s="214"/>
      <c r="T60" s="214"/>
      <c r="U60" s="214">
        <f t="shared" si="50"/>
        <v>0</v>
      </c>
      <c r="V60" s="217" t="str">
        <f t="shared" si="51"/>
        <v/>
      </c>
      <c r="W60" s="218"/>
      <c r="X60" s="221"/>
      <c r="Y60" s="214">
        <f t="shared" si="52"/>
        <v>1</v>
      </c>
      <c r="Z60" s="214"/>
      <c r="AA60" s="214">
        <v>1</v>
      </c>
      <c r="AB60" s="214"/>
      <c r="AC60" s="214"/>
      <c r="AD60" s="214">
        <v>1</v>
      </c>
      <c r="AE60" s="214"/>
      <c r="AF60" s="214">
        <f t="shared" si="53"/>
        <v>1</v>
      </c>
      <c r="AG60" s="217">
        <f t="shared" si="54"/>
        <v>1</v>
      </c>
      <c r="AH60" s="218" t="s">
        <v>396</v>
      </c>
      <c r="AI60" s="221" t="s">
        <v>378</v>
      </c>
      <c r="AJ60" s="214">
        <f t="shared" si="55"/>
        <v>0</v>
      </c>
      <c r="AK60" s="214"/>
      <c r="AL60" s="214"/>
      <c r="AM60" s="214"/>
      <c r="AN60" s="214"/>
      <c r="AO60" s="214"/>
      <c r="AP60" s="214"/>
      <c r="AQ60" s="214">
        <f t="shared" si="56"/>
        <v>0</v>
      </c>
      <c r="AR60" s="217" t="str">
        <f t="shared" si="57"/>
        <v/>
      </c>
      <c r="AS60" s="218"/>
      <c r="AT60" s="221"/>
      <c r="AU60" s="214">
        <f t="shared" si="58"/>
        <v>1</v>
      </c>
      <c r="AV60" s="214"/>
      <c r="AW60" s="214"/>
      <c r="AX60" s="214"/>
      <c r="AY60" s="214"/>
      <c r="AZ60" s="214">
        <v>1</v>
      </c>
      <c r="BA60" s="214"/>
      <c r="BB60" s="214"/>
      <c r="BC60" s="217">
        <f t="shared" si="60"/>
        <v>0</v>
      </c>
      <c r="BD60" s="214"/>
      <c r="BE60" s="221"/>
      <c r="BF60" s="214">
        <f t="shared" si="61"/>
        <v>2</v>
      </c>
      <c r="BG60" s="214">
        <f t="shared" si="62"/>
        <v>1</v>
      </c>
      <c r="BH60" s="219">
        <f t="shared" si="63"/>
        <v>0.5</v>
      </c>
      <c r="BI60" s="234"/>
      <c r="BJ60" s="28"/>
      <c r="BK60" s="8"/>
      <c r="BL60" s="8"/>
      <c r="BM60" s="73"/>
      <c r="BN60" s="74"/>
      <c r="BO60" s="75"/>
      <c r="BP60" s="76"/>
      <c r="BQ60" s="74"/>
      <c r="BR60" s="75"/>
      <c r="BS60" s="76"/>
      <c r="BT60" s="74"/>
      <c r="BU60" s="75"/>
      <c r="BV60" s="77"/>
      <c r="BW60" s="74"/>
      <c r="BX60" s="78"/>
      <c r="BY60" s="79"/>
      <c r="BZ60" s="80"/>
    </row>
    <row r="61" spans="1:78" ht="277.5" customHeight="1" x14ac:dyDescent="0.25">
      <c r="A61" s="6"/>
      <c r="B61" s="17"/>
      <c r="C61" s="233" t="s">
        <v>99</v>
      </c>
      <c r="D61" s="213"/>
      <c r="E61" s="214">
        <v>7</v>
      </c>
      <c r="F61" s="213" t="s">
        <v>333</v>
      </c>
      <c r="G61" s="214" t="s">
        <v>334</v>
      </c>
      <c r="H61" s="215" t="s">
        <v>335</v>
      </c>
      <c r="I61" s="214" t="s">
        <v>40</v>
      </c>
      <c r="J61" s="214" t="s">
        <v>76</v>
      </c>
      <c r="K61" s="214" t="s">
        <v>304</v>
      </c>
      <c r="L61" s="216">
        <v>44228</v>
      </c>
      <c r="M61" s="216">
        <v>44561</v>
      </c>
      <c r="N61" s="214">
        <f t="shared" si="49"/>
        <v>3</v>
      </c>
      <c r="O61" s="214">
        <v>1</v>
      </c>
      <c r="P61" s="214">
        <v>1</v>
      </c>
      <c r="Q61" s="214">
        <v>1</v>
      </c>
      <c r="R61" s="214">
        <v>1</v>
      </c>
      <c r="S61" s="214">
        <v>1</v>
      </c>
      <c r="T61" s="214">
        <v>1</v>
      </c>
      <c r="U61" s="214">
        <f t="shared" si="50"/>
        <v>3</v>
      </c>
      <c r="V61" s="217">
        <f t="shared" si="51"/>
        <v>1</v>
      </c>
      <c r="W61" s="218" t="s">
        <v>375</v>
      </c>
      <c r="X61" s="221" t="s">
        <v>378</v>
      </c>
      <c r="Y61" s="214">
        <f t="shared" si="52"/>
        <v>3</v>
      </c>
      <c r="Z61" s="214">
        <v>1</v>
      </c>
      <c r="AA61" s="214">
        <v>1</v>
      </c>
      <c r="AB61" s="214">
        <v>1</v>
      </c>
      <c r="AC61" s="214">
        <v>1</v>
      </c>
      <c r="AD61" s="214">
        <v>1</v>
      </c>
      <c r="AE61" s="214">
        <v>1</v>
      </c>
      <c r="AF61" s="214">
        <f t="shared" si="53"/>
        <v>3</v>
      </c>
      <c r="AG61" s="217">
        <f t="shared" si="54"/>
        <v>1</v>
      </c>
      <c r="AH61" s="218" t="s">
        <v>397</v>
      </c>
      <c r="AI61" s="221" t="s">
        <v>378</v>
      </c>
      <c r="AJ61" s="214">
        <f t="shared" si="55"/>
        <v>3</v>
      </c>
      <c r="AK61" s="214">
        <v>1</v>
      </c>
      <c r="AL61" s="214"/>
      <c r="AM61" s="214">
        <v>1</v>
      </c>
      <c r="AN61" s="214"/>
      <c r="AO61" s="214">
        <v>1</v>
      </c>
      <c r="AP61" s="214"/>
      <c r="AQ61" s="214">
        <f t="shared" si="56"/>
        <v>0</v>
      </c>
      <c r="AR61" s="217">
        <f t="shared" si="57"/>
        <v>0</v>
      </c>
      <c r="AS61" s="218"/>
      <c r="AT61" s="221"/>
      <c r="AU61" s="214">
        <f t="shared" si="58"/>
        <v>3</v>
      </c>
      <c r="AV61" s="214">
        <v>1</v>
      </c>
      <c r="AW61" s="214"/>
      <c r="AX61" s="214">
        <v>1</v>
      </c>
      <c r="AY61" s="214"/>
      <c r="AZ61" s="214">
        <v>1</v>
      </c>
      <c r="BA61" s="214"/>
      <c r="BB61" s="214"/>
      <c r="BC61" s="217">
        <f t="shared" si="60"/>
        <v>0</v>
      </c>
      <c r="BD61" s="214"/>
      <c r="BE61" s="221"/>
      <c r="BF61" s="214">
        <f t="shared" si="61"/>
        <v>12</v>
      </c>
      <c r="BG61" s="214">
        <f t="shared" si="62"/>
        <v>6</v>
      </c>
      <c r="BH61" s="219">
        <f t="shared" si="63"/>
        <v>0.5</v>
      </c>
      <c r="BI61" s="234"/>
      <c r="BJ61" s="28"/>
      <c r="BK61" s="8"/>
      <c r="BL61" s="8"/>
      <c r="BM61" s="73"/>
      <c r="BN61" s="74"/>
      <c r="BO61" s="75"/>
      <c r="BP61" s="76"/>
      <c r="BQ61" s="74"/>
      <c r="BR61" s="75"/>
      <c r="BS61" s="76"/>
      <c r="BT61" s="74"/>
      <c r="BU61" s="75"/>
      <c r="BV61" s="77"/>
      <c r="BW61" s="74"/>
      <c r="BX61" s="78"/>
      <c r="BY61" s="79"/>
      <c r="BZ61" s="80"/>
    </row>
    <row r="62" spans="1:78" ht="101.25" customHeight="1" x14ac:dyDescent="0.25">
      <c r="A62" s="6"/>
      <c r="B62" s="17"/>
      <c r="C62" s="235" t="s">
        <v>99</v>
      </c>
      <c r="D62" s="213" t="s">
        <v>103</v>
      </c>
      <c r="E62" s="214">
        <v>8</v>
      </c>
      <c r="F62" s="213" t="s">
        <v>336</v>
      </c>
      <c r="G62" s="214" t="s">
        <v>337</v>
      </c>
      <c r="H62" s="215" t="s">
        <v>338</v>
      </c>
      <c r="I62" s="214" t="s">
        <v>40</v>
      </c>
      <c r="J62" s="214" t="s">
        <v>76</v>
      </c>
      <c r="K62" s="214" t="s">
        <v>304</v>
      </c>
      <c r="L62" s="216">
        <v>44286</v>
      </c>
      <c r="M62" s="216">
        <v>44469</v>
      </c>
      <c r="N62" s="214">
        <f t="shared" si="49"/>
        <v>1</v>
      </c>
      <c r="O62" s="214"/>
      <c r="P62" s="214"/>
      <c r="Q62" s="214"/>
      <c r="R62" s="214"/>
      <c r="S62" s="214">
        <v>1</v>
      </c>
      <c r="T62" s="214">
        <v>1</v>
      </c>
      <c r="U62" s="214">
        <f t="shared" si="50"/>
        <v>1</v>
      </c>
      <c r="V62" s="217">
        <f t="shared" si="51"/>
        <v>1</v>
      </c>
      <c r="W62" s="218" t="s">
        <v>376</v>
      </c>
      <c r="X62" s="221" t="s">
        <v>378</v>
      </c>
      <c r="Y62" s="214">
        <f t="shared" si="52"/>
        <v>1</v>
      </c>
      <c r="Z62" s="214"/>
      <c r="AA62" s="214"/>
      <c r="AB62" s="214"/>
      <c r="AC62" s="214"/>
      <c r="AD62" s="214">
        <v>1</v>
      </c>
      <c r="AE62" s="214">
        <v>1</v>
      </c>
      <c r="AF62" s="214">
        <f t="shared" si="53"/>
        <v>1</v>
      </c>
      <c r="AG62" s="217">
        <f t="shared" si="54"/>
        <v>1</v>
      </c>
      <c r="AH62" s="218" t="s">
        <v>398</v>
      </c>
      <c r="AI62" s="221" t="s">
        <v>378</v>
      </c>
      <c r="AJ62" s="214">
        <f t="shared" si="55"/>
        <v>1</v>
      </c>
      <c r="AK62" s="214"/>
      <c r="AL62" s="214"/>
      <c r="AM62" s="214"/>
      <c r="AN62" s="214"/>
      <c r="AO62" s="214">
        <v>1</v>
      </c>
      <c r="AP62" s="214"/>
      <c r="AQ62" s="214">
        <f t="shared" si="56"/>
        <v>0</v>
      </c>
      <c r="AR62" s="217">
        <f t="shared" si="57"/>
        <v>0</v>
      </c>
      <c r="AS62" s="218"/>
      <c r="AT62" s="221"/>
      <c r="AU62" s="214"/>
      <c r="AV62" s="214"/>
      <c r="AW62" s="214"/>
      <c r="AX62" s="214"/>
      <c r="AY62" s="214"/>
      <c r="AZ62" s="214"/>
      <c r="BA62" s="214"/>
      <c r="BB62" s="214"/>
      <c r="BC62" s="217" t="str">
        <f t="shared" si="60"/>
        <v/>
      </c>
      <c r="BD62" s="214"/>
      <c r="BE62" s="221"/>
      <c r="BF62" s="214">
        <f t="shared" si="61"/>
        <v>3</v>
      </c>
      <c r="BG62" s="214">
        <f t="shared" si="62"/>
        <v>2</v>
      </c>
      <c r="BH62" s="219">
        <f t="shared" si="63"/>
        <v>0.66666666666666663</v>
      </c>
      <c r="BI62" s="234"/>
      <c r="BJ62" s="28"/>
      <c r="BK62" s="8"/>
      <c r="BL62" s="8"/>
      <c r="BM62" s="73"/>
      <c r="BN62" s="74"/>
      <c r="BO62" s="75"/>
      <c r="BP62" s="76"/>
      <c r="BQ62" s="74"/>
      <c r="BR62" s="75"/>
      <c r="BS62" s="76"/>
      <c r="BT62" s="74"/>
      <c r="BU62" s="75"/>
      <c r="BV62" s="77"/>
      <c r="BW62" s="74"/>
      <c r="BX62" s="78"/>
      <c r="BY62" s="79"/>
      <c r="BZ62" s="80"/>
    </row>
    <row r="63" spans="1:78" ht="33" customHeight="1" thickBot="1" x14ac:dyDescent="0.3">
      <c r="A63" s="125"/>
      <c r="B63" s="17"/>
      <c r="C63" s="252"/>
      <c r="D63" s="253"/>
      <c r="E63" s="253"/>
      <c r="F63" s="254" t="s">
        <v>317</v>
      </c>
      <c r="G63" s="255"/>
      <c r="H63" s="256"/>
      <c r="I63" s="255"/>
      <c r="J63" s="255"/>
      <c r="K63" s="255"/>
      <c r="L63" s="257"/>
      <c r="M63" s="257"/>
      <c r="N63" s="255"/>
      <c r="O63" s="255"/>
      <c r="P63" s="255"/>
      <c r="Q63" s="255"/>
      <c r="R63" s="255"/>
      <c r="S63" s="255"/>
      <c r="T63" s="255"/>
      <c r="U63" s="255"/>
      <c r="V63" s="258" t="str">
        <f t="shared" si="51"/>
        <v/>
      </c>
      <c r="W63" s="259"/>
      <c r="X63" s="260"/>
      <c r="Y63" s="255"/>
      <c r="Z63" s="255"/>
      <c r="AA63" s="255"/>
      <c r="AB63" s="255"/>
      <c r="AC63" s="255"/>
      <c r="AD63" s="255"/>
      <c r="AE63" s="255"/>
      <c r="AF63" s="255"/>
      <c r="AG63" s="258" t="str">
        <f t="shared" si="54"/>
        <v/>
      </c>
      <c r="AH63" s="259"/>
      <c r="AI63" s="260"/>
      <c r="AJ63" s="255"/>
      <c r="AK63" s="255"/>
      <c r="AL63" s="255"/>
      <c r="AM63" s="255"/>
      <c r="AN63" s="255"/>
      <c r="AO63" s="255"/>
      <c r="AP63" s="255"/>
      <c r="AQ63" s="255"/>
      <c r="AR63" s="258" t="str">
        <f t="shared" si="57"/>
        <v/>
      </c>
      <c r="AS63" s="261"/>
      <c r="AT63" s="260"/>
      <c r="AU63" s="255"/>
      <c r="AV63" s="255"/>
      <c r="AW63" s="255"/>
      <c r="AX63" s="255"/>
      <c r="AY63" s="255"/>
      <c r="AZ63" s="255"/>
      <c r="BA63" s="255"/>
      <c r="BB63" s="255"/>
      <c r="BC63" s="258" t="str">
        <f t="shared" si="60"/>
        <v/>
      </c>
      <c r="BD63" s="255"/>
      <c r="BE63" s="260"/>
      <c r="BF63" s="238">
        <f t="shared" si="61"/>
        <v>0</v>
      </c>
      <c r="BG63" s="238">
        <f t="shared" si="62"/>
        <v>0</v>
      </c>
      <c r="BH63" s="262" t="str">
        <f t="shared" si="63"/>
        <v/>
      </c>
      <c r="BI63" s="263"/>
      <c r="BJ63" s="141"/>
      <c r="BK63" s="8"/>
      <c r="BL63" s="8"/>
      <c r="BM63" s="142"/>
      <c r="BN63" s="143" t="str">
        <f>IFERROR(BM63/N63,"")</f>
        <v/>
      </c>
      <c r="BO63" s="144"/>
      <c r="BP63" s="145" t="str">
        <f>IFERROR(BO63/Q63,"")</f>
        <v/>
      </c>
      <c r="BQ63" s="143" t="str">
        <f>IFERROR(BP63/Y63,"")</f>
        <v/>
      </c>
      <c r="BR63" s="144" t="str">
        <f>IFERROR(BQ63/U63,"")</f>
        <v/>
      </c>
      <c r="BS63" s="145"/>
      <c r="BT63" s="143" t="str">
        <f>IFERROR(BS63/AJ63,"")</f>
        <v/>
      </c>
      <c r="BU63" s="144"/>
      <c r="BV63" s="146" t="str">
        <f>IFERROR(BU63/Y63,"")</f>
        <v/>
      </c>
      <c r="BW63" s="143" t="str">
        <f>IFERROR(BV63/AU63,"")</f>
        <v/>
      </c>
      <c r="BX63" s="147"/>
      <c r="BY63" s="148"/>
      <c r="BZ63" s="149" t="str">
        <f>IFERROR(BY63/BF63,"")</f>
        <v/>
      </c>
    </row>
    <row r="64" spans="1:78" ht="15.75" customHeight="1" thickBot="1" x14ac:dyDescent="0.3">
      <c r="A64" s="5"/>
      <c r="B64" s="17"/>
      <c r="C64" s="87"/>
      <c r="D64" s="87"/>
      <c r="E64" s="87"/>
      <c r="F64" s="87"/>
      <c r="G64" s="87"/>
      <c r="H64" s="88"/>
      <c r="I64" s="87"/>
      <c r="J64" s="87"/>
      <c r="K64" s="87"/>
      <c r="L64" s="87"/>
      <c r="M64" s="87"/>
      <c r="N64" s="87"/>
      <c r="O64" s="87"/>
      <c r="P64" s="87"/>
      <c r="Q64" s="87"/>
      <c r="R64" s="87"/>
      <c r="S64" s="87"/>
      <c r="T64" s="87"/>
      <c r="U64" s="89"/>
      <c r="V64" s="89"/>
      <c r="W64" s="87"/>
      <c r="X64" s="87"/>
      <c r="Y64" s="87"/>
      <c r="Z64" s="19"/>
      <c r="AA64" s="19"/>
      <c r="AB64" s="19"/>
      <c r="AC64" s="19"/>
      <c r="AD64" s="19"/>
      <c r="AE64" s="19"/>
      <c r="AF64" s="89"/>
      <c r="AG64" s="89"/>
      <c r="AH64" s="90"/>
      <c r="AI64" s="87"/>
      <c r="AJ64" s="90"/>
      <c r="AK64" s="21"/>
      <c r="AL64" s="21"/>
      <c r="AM64" s="21"/>
      <c r="AN64" s="21"/>
      <c r="AO64" s="21"/>
      <c r="AP64" s="21"/>
      <c r="AQ64" s="89"/>
      <c r="AR64" s="89"/>
      <c r="AS64" s="90"/>
      <c r="AT64" s="87"/>
      <c r="AU64" s="90"/>
      <c r="AV64" s="21"/>
      <c r="AW64" s="21"/>
      <c r="AX64" s="21"/>
      <c r="AY64" s="21"/>
      <c r="AZ64" s="21"/>
      <c r="BA64" s="21"/>
      <c r="BB64" s="89"/>
      <c r="BC64" s="89"/>
      <c r="BD64" s="90"/>
      <c r="BE64" s="87"/>
      <c r="BF64" s="90"/>
      <c r="BG64" s="90"/>
      <c r="BH64" s="90"/>
      <c r="BI64" s="91"/>
      <c r="BJ64" s="7"/>
      <c r="BK64" s="8"/>
      <c r="BL64" s="8"/>
      <c r="BM64" s="91"/>
      <c r="BN64" s="91"/>
      <c r="BO64" s="91"/>
      <c r="BP64" s="91"/>
      <c r="BQ64" s="91"/>
      <c r="BR64" s="91"/>
      <c r="BS64" s="91"/>
      <c r="BT64" s="91"/>
      <c r="BU64" s="91"/>
      <c r="BV64" s="91"/>
      <c r="BW64" s="91"/>
      <c r="BX64" s="91"/>
      <c r="BY64" s="91"/>
      <c r="BZ64" s="91"/>
    </row>
    <row r="65" spans="1:78" ht="12.75" customHeight="1" x14ac:dyDescent="0.2">
      <c r="A65" s="19"/>
      <c r="B65" s="20"/>
      <c r="C65" s="296" t="s">
        <v>208</v>
      </c>
      <c r="D65" s="297"/>
      <c r="E65" s="297"/>
      <c r="F65" s="284"/>
      <c r="G65" s="338" t="s">
        <v>43</v>
      </c>
      <c r="H65" s="297"/>
      <c r="I65" s="297"/>
      <c r="J65" s="297"/>
      <c r="K65" s="297"/>
      <c r="L65" s="297"/>
      <c r="M65" s="299"/>
      <c r="N65" s="311" t="s">
        <v>209</v>
      </c>
      <c r="O65" s="297"/>
      <c r="P65" s="297"/>
      <c r="Q65" s="297"/>
      <c r="R65" s="297"/>
      <c r="S65" s="297"/>
      <c r="T65" s="297"/>
      <c r="U65" s="297"/>
      <c r="V65" s="297"/>
      <c r="W65" s="297"/>
      <c r="X65" s="299"/>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7"/>
      <c r="C66" s="302" t="s">
        <v>210</v>
      </c>
      <c r="D66" s="293"/>
      <c r="E66" s="293"/>
      <c r="F66" s="294"/>
      <c r="G66" s="310" t="str">
        <f>+VLOOKUP(G65,LISTAS!$H$3:$I$10,2,FALSE)</f>
        <v>Proyecto 7597 - Fortalecer la capacidad administrativa para el desarrollo de la gestión institucional</v>
      </c>
      <c r="H66" s="293"/>
      <c r="I66" s="293"/>
      <c r="J66" s="293"/>
      <c r="K66" s="293"/>
      <c r="L66" s="293"/>
      <c r="M66" s="301"/>
      <c r="N66" s="312" t="s">
        <v>211</v>
      </c>
      <c r="O66" s="293"/>
      <c r="P66" s="293"/>
      <c r="Q66" s="293"/>
      <c r="R66" s="294"/>
      <c r="S66" s="313" t="s">
        <v>212</v>
      </c>
      <c r="T66" s="293"/>
      <c r="U66" s="293"/>
      <c r="V66" s="294"/>
      <c r="W66" s="25" t="s">
        <v>213</v>
      </c>
      <c r="X66" s="26" t="s">
        <v>214</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SUM(BM70:BM78)</f>
        <v>0</v>
      </c>
      <c r="BN66" s="18"/>
      <c r="BO66" s="18"/>
      <c r="BP66" s="18">
        <f>SUM(BP70:BP78)</f>
        <v>0</v>
      </c>
      <c r="BQ66" s="18"/>
      <c r="BR66" s="18"/>
      <c r="BS66" s="18">
        <f>SUM(BS70:BS78)</f>
        <v>0</v>
      </c>
      <c r="BT66" s="18"/>
      <c r="BU66" s="18"/>
      <c r="BV66" s="18">
        <f>SUM(BV70:BV78)</f>
        <v>0</v>
      </c>
      <c r="BW66" s="18"/>
      <c r="BX66" s="18"/>
      <c r="BY66" s="18">
        <f>SUM(BY70:BY78)</f>
        <v>0</v>
      </c>
      <c r="BZ66" s="18"/>
    </row>
    <row r="67" spans="1:78" ht="24" customHeight="1" x14ac:dyDescent="0.25">
      <c r="A67" s="6"/>
      <c r="B67" s="17" t="str">
        <f>+VLOOKUP($G$10,LISTAS!$B$47:$D$65,2,FALSE)</f>
        <v>OBJ_6</v>
      </c>
      <c r="C67" s="302" t="s">
        <v>215</v>
      </c>
      <c r="D67" s="293"/>
      <c r="E67" s="293"/>
      <c r="F67" s="294"/>
      <c r="G67" s="314" t="s">
        <v>162</v>
      </c>
      <c r="H67" s="293"/>
      <c r="I67" s="293"/>
      <c r="J67" s="293"/>
      <c r="K67" s="293"/>
      <c r="L67" s="293"/>
      <c r="M67" s="301"/>
      <c r="N67" s="315">
        <v>3837341310</v>
      </c>
      <c r="O67" s="271"/>
      <c r="P67" s="271"/>
      <c r="Q67" s="271"/>
      <c r="R67" s="272"/>
      <c r="S67" s="270" t="s">
        <v>216</v>
      </c>
      <c r="T67" s="271"/>
      <c r="U67" s="271"/>
      <c r="V67" s="272"/>
      <c r="W67" s="276" t="s">
        <v>217</v>
      </c>
      <c r="X67" s="278" t="s">
        <v>300</v>
      </c>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280" t="s">
        <v>219</v>
      </c>
      <c r="BN67" s="281"/>
      <c r="BO67" s="281"/>
      <c r="BP67" s="281"/>
      <c r="BQ67" s="281"/>
      <c r="BR67" s="281"/>
      <c r="BS67" s="281"/>
      <c r="BT67" s="281"/>
      <c r="BU67" s="281"/>
      <c r="BV67" s="281"/>
      <c r="BW67" s="281"/>
      <c r="BX67" s="281"/>
      <c r="BY67" s="281"/>
      <c r="BZ67" s="282"/>
    </row>
    <row r="68" spans="1:78" ht="24" customHeight="1" x14ac:dyDescent="0.25">
      <c r="A68" s="6"/>
      <c r="B68" s="17" t="str">
        <f>+VLOOKUP($G$11,LISTAS!$B$112:$D$132,2,FALSE)</f>
        <v>PROD_OBJ_6</v>
      </c>
      <c r="C68" s="329" t="s">
        <v>220</v>
      </c>
      <c r="D68" s="330"/>
      <c r="E68" s="330"/>
      <c r="F68" s="331"/>
      <c r="G68" s="332" t="s">
        <v>199</v>
      </c>
      <c r="H68" s="333"/>
      <c r="I68" s="333"/>
      <c r="J68" s="333"/>
      <c r="K68" s="333"/>
      <c r="L68" s="333"/>
      <c r="M68" s="334"/>
      <c r="N68" s="316"/>
      <c r="O68" s="274"/>
      <c r="P68" s="274"/>
      <c r="Q68" s="274"/>
      <c r="R68" s="275"/>
      <c r="S68" s="273"/>
      <c r="T68" s="274"/>
      <c r="U68" s="274"/>
      <c r="V68" s="275"/>
      <c r="W68" s="277"/>
      <c r="X68" s="279"/>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customHeight="1" x14ac:dyDescent="0.25">
      <c r="A69" s="32"/>
      <c r="B69" s="17"/>
      <c r="C69" s="325" t="s">
        <v>221</v>
      </c>
      <c r="D69" s="323" t="s">
        <v>221</v>
      </c>
      <c r="E69" s="323" t="s">
        <v>222</v>
      </c>
      <c r="F69" s="323" t="s">
        <v>223</v>
      </c>
      <c r="G69" s="323" t="s">
        <v>224</v>
      </c>
      <c r="H69" s="323" t="s">
        <v>225</v>
      </c>
      <c r="I69" s="323" t="s">
        <v>226</v>
      </c>
      <c r="J69" s="323" t="s">
        <v>227</v>
      </c>
      <c r="K69" s="323" t="s">
        <v>228</v>
      </c>
      <c r="L69" s="327" t="s">
        <v>229</v>
      </c>
      <c r="M69" s="285"/>
      <c r="N69" s="33"/>
      <c r="O69" s="283" t="s">
        <v>230</v>
      </c>
      <c r="P69" s="285"/>
      <c r="Q69" s="283" t="s">
        <v>231</v>
      </c>
      <c r="R69" s="285"/>
      <c r="S69" s="283" t="s">
        <v>232</v>
      </c>
      <c r="T69" s="284"/>
      <c r="U69" s="34"/>
      <c r="V69" s="34"/>
      <c r="W69" s="94" t="s">
        <v>233</v>
      </c>
      <c r="X69" s="36"/>
      <c r="Y69" s="33"/>
      <c r="Z69" s="283" t="s">
        <v>235</v>
      </c>
      <c r="AA69" s="284"/>
      <c r="AB69" s="283" t="s">
        <v>236</v>
      </c>
      <c r="AC69" s="284"/>
      <c r="AD69" s="283" t="s">
        <v>237</v>
      </c>
      <c r="AE69" s="284"/>
      <c r="AF69" s="34"/>
      <c r="AG69" s="34"/>
      <c r="AH69" s="34" t="s">
        <v>238</v>
      </c>
      <c r="AI69" s="36"/>
      <c r="AJ69" s="33"/>
      <c r="AK69" s="335" t="s">
        <v>239</v>
      </c>
      <c r="AL69" s="336"/>
      <c r="AM69" s="335" t="s">
        <v>240</v>
      </c>
      <c r="AN69" s="336"/>
      <c r="AO69" s="335" t="s">
        <v>241</v>
      </c>
      <c r="AP69" s="336"/>
      <c r="AQ69" s="34"/>
      <c r="AR69" s="34"/>
      <c r="AS69" s="34" t="s">
        <v>242</v>
      </c>
      <c r="AT69" s="36"/>
      <c r="AU69" s="34"/>
      <c r="AV69" s="283" t="s">
        <v>243</v>
      </c>
      <c r="AW69" s="285"/>
      <c r="AX69" s="283" t="s">
        <v>244</v>
      </c>
      <c r="AY69" s="285"/>
      <c r="AZ69" s="283" t="s">
        <v>245</v>
      </c>
      <c r="BA69" s="284"/>
      <c r="BB69" s="34"/>
      <c r="BC69" s="34"/>
      <c r="BD69" s="34" t="s">
        <v>246</v>
      </c>
      <c r="BE69" s="36"/>
      <c r="BF69" s="33"/>
      <c r="BG69" s="34"/>
      <c r="BH69" s="34" t="s">
        <v>247</v>
      </c>
      <c r="BI69" s="287" t="s">
        <v>248</v>
      </c>
      <c r="BJ69" s="37"/>
      <c r="BK69" s="8"/>
      <c r="BL69" s="8"/>
      <c r="BM69" s="266" t="s">
        <v>233</v>
      </c>
      <c r="BN69" s="267"/>
      <c r="BO69" s="268"/>
      <c r="BP69" s="269" t="s">
        <v>238</v>
      </c>
      <c r="BQ69" s="267"/>
      <c r="BR69" s="268"/>
      <c r="BS69" s="269" t="s">
        <v>242</v>
      </c>
      <c r="BT69" s="267"/>
      <c r="BU69" s="268"/>
      <c r="BV69" s="269" t="s">
        <v>246</v>
      </c>
      <c r="BW69" s="267"/>
      <c r="BX69" s="268"/>
      <c r="BY69" s="269" t="s">
        <v>247</v>
      </c>
      <c r="BZ69" s="286"/>
    </row>
    <row r="70" spans="1:78" ht="15.75" customHeight="1" x14ac:dyDescent="0.25">
      <c r="A70" s="32"/>
      <c r="B70" s="17"/>
      <c r="C70" s="339"/>
      <c r="D70" s="277"/>
      <c r="E70" s="277"/>
      <c r="F70" s="277"/>
      <c r="G70" s="277"/>
      <c r="H70" s="277"/>
      <c r="I70" s="277"/>
      <c r="J70" s="277"/>
      <c r="K70" s="277"/>
      <c r="L70" s="96" t="s">
        <v>249</v>
      </c>
      <c r="M70" s="50" t="s">
        <v>250</v>
      </c>
      <c r="N70" s="97" t="s">
        <v>251</v>
      </c>
      <c r="O70" s="48" t="s">
        <v>252</v>
      </c>
      <c r="P70" s="48" t="s">
        <v>253</v>
      </c>
      <c r="Q70" s="48" t="s">
        <v>252</v>
      </c>
      <c r="R70" s="48" t="s">
        <v>253</v>
      </c>
      <c r="S70" s="98" t="s">
        <v>252</v>
      </c>
      <c r="T70" s="98" t="s">
        <v>253</v>
      </c>
      <c r="U70" s="48" t="s">
        <v>254</v>
      </c>
      <c r="V70" s="99" t="s">
        <v>255</v>
      </c>
      <c r="W70" s="48" t="s">
        <v>256</v>
      </c>
      <c r="X70" s="49" t="s">
        <v>234</v>
      </c>
      <c r="Y70" s="97" t="s">
        <v>251</v>
      </c>
      <c r="Z70" s="98" t="s">
        <v>252</v>
      </c>
      <c r="AA70" s="98" t="s">
        <v>253</v>
      </c>
      <c r="AB70" s="98" t="s">
        <v>252</v>
      </c>
      <c r="AC70" s="98" t="s">
        <v>253</v>
      </c>
      <c r="AD70" s="98" t="s">
        <v>252</v>
      </c>
      <c r="AE70" s="98" t="s">
        <v>253</v>
      </c>
      <c r="AF70" s="48" t="s">
        <v>254</v>
      </c>
      <c r="AG70" s="99" t="s">
        <v>255</v>
      </c>
      <c r="AH70" s="48" t="s">
        <v>256</v>
      </c>
      <c r="AI70" s="49" t="s">
        <v>234</v>
      </c>
      <c r="AJ70" s="97" t="s">
        <v>251</v>
      </c>
      <c r="AK70" s="98" t="s">
        <v>252</v>
      </c>
      <c r="AL70" s="98" t="s">
        <v>253</v>
      </c>
      <c r="AM70" s="98" t="s">
        <v>252</v>
      </c>
      <c r="AN70" s="98" t="s">
        <v>253</v>
      </c>
      <c r="AO70" s="98" t="s">
        <v>252</v>
      </c>
      <c r="AP70" s="98" t="s">
        <v>253</v>
      </c>
      <c r="AQ70" s="48" t="s">
        <v>254</v>
      </c>
      <c r="AR70" s="99" t="s">
        <v>255</v>
      </c>
      <c r="AS70" s="49" t="s">
        <v>234</v>
      </c>
      <c r="AT70" s="49" t="s">
        <v>234</v>
      </c>
      <c r="AU70" s="100" t="s">
        <v>251</v>
      </c>
      <c r="AV70" s="48" t="s">
        <v>252</v>
      </c>
      <c r="AW70" s="48" t="s">
        <v>253</v>
      </c>
      <c r="AX70" s="48" t="s">
        <v>252</v>
      </c>
      <c r="AY70" s="48" t="s">
        <v>253</v>
      </c>
      <c r="AZ70" s="48" t="s">
        <v>252</v>
      </c>
      <c r="BA70" s="48" t="s">
        <v>253</v>
      </c>
      <c r="BB70" s="48" t="s">
        <v>254</v>
      </c>
      <c r="BC70" s="99" t="s">
        <v>255</v>
      </c>
      <c r="BD70" s="48" t="s">
        <v>256</v>
      </c>
      <c r="BE70" s="49" t="s">
        <v>234</v>
      </c>
      <c r="BF70" s="97" t="s">
        <v>251</v>
      </c>
      <c r="BG70" s="101" t="s">
        <v>254</v>
      </c>
      <c r="BH70" s="99" t="s">
        <v>255</v>
      </c>
      <c r="BI70" s="340"/>
      <c r="BJ70" s="37"/>
      <c r="BK70" s="8"/>
      <c r="BL70" s="8"/>
      <c r="BM70" s="47" t="s">
        <v>257</v>
      </c>
      <c r="BN70" s="48" t="s">
        <v>258</v>
      </c>
      <c r="BO70" s="49" t="s">
        <v>259</v>
      </c>
      <c r="BP70" s="48" t="s">
        <v>257</v>
      </c>
      <c r="BQ70" s="48" t="s">
        <v>258</v>
      </c>
      <c r="BR70" s="49" t="s">
        <v>259</v>
      </c>
      <c r="BS70" s="48" t="s">
        <v>257</v>
      </c>
      <c r="BT70" s="48" t="s">
        <v>258</v>
      </c>
      <c r="BU70" s="49" t="s">
        <v>259</v>
      </c>
      <c r="BV70" s="48" t="s">
        <v>257</v>
      </c>
      <c r="BW70" s="48" t="s">
        <v>258</v>
      </c>
      <c r="BX70" s="50" t="s">
        <v>259</v>
      </c>
      <c r="BY70" s="51" t="s">
        <v>257</v>
      </c>
      <c r="BZ70" s="52" t="s">
        <v>260</v>
      </c>
    </row>
    <row r="71" spans="1:78" ht="36.75" customHeight="1" x14ac:dyDescent="0.25">
      <c r="A71" s="32"/>
      <c r="B71" s="17"/>
      <c r="C71" s="102" t="s">
        <v>119</v>
      </c>
      <c r="D71" s="103" t="s">
        <v>119</v>
      </c>
      <c r="E71" s="104">
        <v>1</v>
      </c>
      <c r="F71" s="105" t="s">
        <v>339</v>
      </c>
      <c r="G71" s="106" t="s">
        <v>340</v>
      </c>
      <c r="H71" s="107" t="s">
        <v>341</v>
      </c>
      <c r="I71" s="106" t="s">
        <v>40</v>
      </c>
      <c r="J71" s="106" t="s">
        <v>76</v>
      </c>
      <c r="K71" s="108" t="s">
        <v>262</v>
      </c>
      <c r="L71" s="109">
        <v>44287</v>
      </c>
      <c r="M71" s="110">
        <v>44561</v>
      </c>
      <c r="N71" s="111">
        <f t="shared" ref="N71:N76" si="73">SUM(O71,Q71,S71)</f>
        <v>0</v>
      </c>
      <c r="O71" s="106"/>
      <c r="P71" s="106"/>
      <c r="Q71" s="106"/>
      <c r="R71" s="106"/>
      <c r="S71" s="106"/>
      <c r="T71" s="106"/>
      <c r="U71" s="106">
        <f t="shared" ref="U71:U76" si="74">SUM(P71,R71,T71)</f>
        <v>0</v>
      </c>
      <c r="V71" s="64" t="str">
        <f t="shared" ref="V71:V77" si="75">IFERROR(U71/N71,"")</f>
        <v/>
      </c>
      <c r="W71" s="112"/>
      <c r="X71" s="65"/>
      <c r="Y71" s="111">
        <f t="shared" ref="Y71:Y76" si="76">SUM(Z71,AB71,AD71)</f>
        <v>0</v>
      </c>
      <c r="Z71" s="106"/>
      <c r="AA71" s="106"/>
      <c r="AB71" s="106"/>
      <c r="AC71" s="106"/>
      <c r="AD71" s="106"/>
      <c r="AE71" s="106"/>
      <c r="AF71" s="106">
        <f t="shared" ref="AF71:AF76" si="77">SUM(AA71,AC71,AE71)</f>
        <v>0</v>
      </c>
      <c r="AG71" s="64" t="str">
        <f t="shared" ref="AG71:AG77" si="78">IFERROR(AF71/Y71,"")</f>
        <v/>
      </c>
      <c r="AH71" s="104"/>
      <c r="AI71" s="65"/>
      <c r="AJ71" s="111">
        <f t="shared" ref="AJ71:AJ76" si="79">SUM(AK71,AM71,AO71)</f>
        <v>0</v>
      </c>
      <c r="AK71" s="106"/>
      <c r="AL71" s="106"/>
      <c r="AM71" s="106"/>
      <c r="AN71" s="106"/>
      <c r="AO71" s="106"/>
      <c r="AP71" s="106"/>
      <c r="AQ71" s="106">
        <f t="shared" ref="AQ71:AQ76" si="80">SUM(AL71,AN71,AP71)</f>
        <v>0</v>
      </c>
      <c r="AR71" s="64" t="str">
        <f t="shared" ref="AR71:AR77" si="81">IFERROR(AQ71/AJ71,"")</f>
        <v/>
      </c>
      <c r="AS71" s="113"/>
      <c r="AT71" s="65"/>
      <c r="AU71" s="111">
        <f t="shared" ref="AU71:AU76" si="82">SUM(AV71,AX71,AZ71)</f>
        <v>1</v>
      </c>
      <c r="AV71" s="106"/>
      <c r="AW71" s="106"/>
      <c r="AX71" s="106"/>
      <c r="AY71" s="106"/>
      <c r="AZ71" s="106">
        <v>1</v>
      </c>
      <c r="BA71" s="106"/>
      <c r="BB71" s="106">
        <f t="shared" ref="BB71:BB76" si="83">SUM(AW71,AY71,BA71)</f>
        <v>0</v>
      </c>
      <c r="BC71" s="64">
        <f t="shared" ref="BC71:BC77" si="84">IFERROR(BB71/AU71,"")</f>
        <v>0</v>
      </c>
      <c r="BD71" s="114"/>
      <c r="BE71" s="65"/>
      <c r="BF71" s="111">
        <f t="shared" ref="BF71:BF77" si="85">+SUM(N71,Y71,AJ71,AU71)</f>
        <v>1</v>
      </c>
      <c r="BG71" s="106">
        <f t="shared" ref="BG71:BG77" si="86">+SUM(U71,AF71,AQ71,BB71)</f>
        <v>0</v>
      </c>
      <c r="BH71" s="115">
        <f t="shared" ref="BH71:BH77" si="87">IFERROR(BG71/BF71,"")</f>
        <v>0</v>
      </c>
      <c r="BI71" s="116"/>
      <c r="BJ71" s="37"/>
      <c r="BK71" s="8"/>
      <c r="BL71" s="8"/>
      <c r="BM71" s="63"/>
      <c r="BN71" s="64" t="str">
        <f t="shared" ref="BN71:BN77" si="88">IFERROR(BM71/N71,"")</f>
        <v/>
      </c>
      <c r="BO71" s="65"/>
      <c r="BP71" s="66" t="str">
        <f t="shared" ref="BP71:BP77" si="89">IFERROR(BO71/Q71,"")</f>
        <v/>
      </c>
      <c r="BQ71" s="64" t="str">
        <f t="shared" ref="BQ71:BQ77" si="90">IFERROR(BP71/Y71,"")</f>
        <v/>
      </c>
      <c r="BR71" s="65" t="str">
        <f t="shared" ref="BR71:BR77" si="91">IFERROR(BQ71/U71,"")</f>
        <v/>
      </c>
      <c r="BS71" s="66"/>
      <c r="BT71" s="64" t="str">
        <f t="shared" ref="BT71:BT77" si="92">IFERROR(BS71/AJ71,"")</f>
        <v/>
      </c>
      <c r="BU71" s="65"/>
      <c r="BV71" s="67" t="str">
        <f t="shared" ref="BV71:BV77" si="93">IFERROR(BU71/Y71,"")</f>
        <v/>
      </c>
      <c r="BW71" s="64" t="str">
        <f t="shared" ref="BW71:BW77" si="94">IFERROR(BV71/AU71,"")</f>
        <v/>
      </c>
      <c r="BX71" s="68" t="str">
        <f>IFERROR(BW71/AB71,"")</f>
        <v/>
      </c>
      <c r="BY71" s="69">
        <f t="shared" ref="BY71:BY76" si="95">SUM(BM71,BP71,BS71,BV71)</f>
        <v>0</v>
      </c>
      <c r="BZ71" s="70">
        <f t="shared" ref="BZ71:BZ77" si="96">IFERROR(BY71/BF71,"")</f>
        <v>0</v>
      </c>
    </row>
    <row r="72" spans="1:78" ht="15.75" customHeight="1" x14ac:dyDescent="0.25">
      <c r="A72" s="6"/>
      <c r="B72" s="17"/>
      <c r="C72" s="102"/>
      <c r="D72" s="103"/>
      <c r="E72" s="103"/>
      <c r="F72" s="103"/>
      <c r="G72" s="108"/>
      <c r="H72" s="124"/>
      <c r="I72" s="108"/>
      <c r="J72" s="108"/>
      <c r="K72" s="108"/>
      <c r="L72" s="117"/>
      <c r="M72" s="118"/>
      <c r="N72" s="111">
        <f t="shared" si="73"/>
        <v>0</v>
      </c>
      <c r="O72" s="108"/>
      <c r="P72" s="108"/>
      <c r="Q72" s="108"/>
      <c r="R72" s="108"/>
      <c r="S72" s="108"/>
      <c r="T72" s="108"/>
      <c r="U72" s="106">
        <f t="shared" si="74"/>
        <v>0</v>
      </c>
      <c r="V72" s="74" t="str">
        <f t="shared" si="75"/>
        <v/>
      </c>
      <c r="W72" s="119"/>
      <c r="X72" s="81"/>
      <c r="Y72" s="111">
        <f t="shared" si="76"/>
        <v>0</v>
      </c>
      <c r="Z72" s="108"/>
      <c r="AA72" s="108"/>
      <c r="AB72" s="108"/>
      <c r="AC72" s="108"/>
      <c r="AD72" s="108"/>
      <c r="AE72" s="108"/>
      <c r="AF72" s="106">
        <f t="shared" si="77"/>
        <v>0</v>
      </c>
      <c r="AG72" s="74" t="str">
        <f t="shared" si="78"/>
        <v/>
      </c>
      <c r="AH72" s="119"/>
      <c r="AI72" s="81"/>
      <c r="AJ72" s="111">
        <f t="shared" si="79"/>
        <v>0</v>
      </c>
      <c r="AK72" s="108"/>
      <c r="AL72" s="108"/>
      <c r="AM72" s="108"/>
      <c r="AN72" s="108"/>
      <c r="AO72" s="108"/>
      <c r="AP72" s="108"/>
      <c r="AQ72" s="106">
        <f t="shared" si="80"/>
        <v>0</v>
      </c>
      <c r="AR72" s="74" t="str">
        <f t="shared" si="81"/>
        <v/>
      </c>
      <c r="AS72" s="119"/>
      <c r="AT72" s="81"/>
      <c r="AU72" s="111">
        <f t="shared" si="82"/>
        <v>0</v>
      </c>
      <c r="AV72" s="108"/>
      <c r="AW72" s="108"/>
      <c r="AX72" s="108"/>
      <c r="AY72" s="108"/>
      <c r="AZ72" s="108"/>
      <c r="BA72" s="108"/>
      <c r="BB72" s="106">
        <f t="shared" si="83"/>
        <v>0</v>
      </c>
      <c r="BC72" s="74" t="str">
        <f t="shared" si="84"/>
        <v/>
      </c>
      <c r="BD72" s="120"/>
      <c r="BE72" s="81"/>
      <c r="BF72" s="121">
        <f t="shared" si="85"/>
        <v>0</v>
      </c>
      <c r="BG72" s="108">
        <f t="shared" si="86"/>
        <v>0</v>
      </c>
      <c r="BH72" s="122" t="str">
        <f t="shared" si="87"/>
        <v/>
      </c>
      <c r="BI72" s="123"/>
      <c r="BJ72" s="28"/>
      <c r="BK72" s="8"/>
      <c r="BL72" s="8"/>
      <c r="BM72" s="73"/>
      <c r="BN72" s="74" t="str">
        <f t="shared" si="88"/>
        <v/>
      </c>
      <c r="BO72" s="75"/>
      <c r="BP72" s="76" t="str">
        <f t="shared" si="89"/>
        <v/>
      </c>
      <c r="BQ72" s="74" t="str">
        <f t="shared" si="90"/>
        <v/>
      </c>
      <c r="BR72" s="75" t="str">
        <f t="shared" si="91"/>
        <v/>
      </c>
      <c r="BS72" s="76"/>
      <c r="BT72" s="74" t="str">
        <f t="shared" si="92"/>
        <v/>
      </c>
      <c r="BU72" s="75"/>
      <c r="BV72" s="77" t="str">
        <f t="shared" si="93"/>
        <v/>
      </c>
      <c r="BW72" s="74" t="str">
        <f t="shared" si="94"/>
        <v/>
      </c>
      <c r="BX72" s="78"/>
      <c r="BY72" s="79">
        <f t="shared" si="95"/>
        <v>0</v>
      </c>
      <c r="BZ72" s="80" t="str">
        <f t="shared" si="96"/>
        <v/>
      </c>
    </row>
    <row r="73" spans="1:78" ht="15.75" customHeight="1" x14ac:dyDescent="0.25">
      <c r="A73" s="6"/>
      <c r="B73" s="17"/>
      <c r="C73" s="102"/>
      <c r="D73" s="103"/>
      <c r="E73" s="103"/>
      <c r="F73" s="103"/>
      <c r="G73" s="108"/>
      <c r="H73" s="124"/>
      <c r="I73" s="108"/>
      <c r="J73" s="108"/>
      <c r="K73" s="108"/>
      <c r="L73" s="117"/>
      <c r="M73" s="118"/>
      <c r="N73" s="111">
        <f t="shared" si="73"/>
        <v>0</v>
      </c>
      <c r="O73" s="108"/>
      <c r="P73" s="108"/>
      <c r="Q73" s="108"/>
      <c r="R73" s="108"/>
      <c r="S73" s="108"/>
      <c r="T73" s="108"/>
      <c r="U73" s="106">
        <f t="shared" si="74"/>
        <v>0</v>
      </c>
      <c r="V73" s="74" t="str">
        <f t="shared" si="75"/>
        <v/>
      </c>
      <c r="W73" s="119"/>
      <c r="X73" s="81"/>
      <c r="Y73" s="111">
        <f t="shared" si="76"/>
        <v>0</v>
      </c>
      <c r="Z73" s="108"/>
      <c r="AA73" s="108"/>
      <c r="AB73" s="108"/>
      <c r="AC73" s="108"/>
      <c r="AD73" s="108"/>
      <c r="AE73" s="108"/>
      <c r="AF73" s="106">
        <f t="shared" si="77"/>
        <v>0</v>
      </c>
      <c r="AG73" s="74" t="str">
        <f t="shared" si="78"/>
        <v/>
      </c>
      <c r="AH73" s="119"/>
      <c r="AI73" s="81"/>
      <c r="AJ73" s="111">
        <f t="shared" si="79"/>
        <v>0</v>
      </c>
      <c r="AK73" s="108"/>
      <c r="AL73" s="108"/>
      <c r="AM73" s="108"/>
      <c r="AN73" s="108"/>
      <c r="AO73" s="108"/>
      <c r="AP73" s="108"/>
      <c r="AQ73" s="106">
        <f t="shared" si="80"/>
        <v>0</v>
      </c>
      <c r="AR73" s="74" t="str">
        <f t="shared" si="81"/>
        <v/>
      </c>
      <c r="AS73" s="119"/>
      <c r="AT73" s="81"/>
      <c r="AU73" s="111">
        <f t="shared" si="82"/>
        <v>0</v>
      </c>
      <c r="AV73" s="108"/>
      <c r="AW73" s="108"/>
      <c r="AX73" s="108"/>
      <c r="AY73" s="108"/>
      <c r="AZ73" s="108"/>
      <c r="BA73" s="108"/>
      <c r="BB73" s="106">
        <f t="shared" si="83"/>
        <v>0</v>
      </c>
      <c r="BC73" s="74" t="str">
        <f t="shared" si="84"/>
        <v/>
      </c>
      <c r="BD73" s="120"/>
      <c r="BE73" s="81"/>
      <c r="BF73" s="121">
        <f t="shared" si="85"/>
        <v>0</v>
      </c>
      <c r="BG73" s="108">
        <f t="shared" si="86"/>
        <v>0</v>
      </c>
      <c r="BH73" s="122" t="str">
        <f t="shared" si="87"/>
        <v/>
      </c>
      <c r="BI73" s="123"/>
      <c r="BJ73" s="28"/>
      <c r="BK73" s="8"/>
      <c r="BL73" s="8"/>
      <c r="BM73" s="73"/>
      <c r="BN73" s="74" t="str">
        <f t="shared" si="88"/>
        <v/>
      </c>
      <c r="BO73" s="81"/>
      <c r="BP73" s="82" t="str">
        <f t="shared" si="89"/>
        <v/>
      </c>
      <c r="BQ73" s="74" t="str">
        <f t="shared" si="90"/>
        <v/>
      </c>
      <c r="BR73" s="81" t="str">
        <f t="shared" si="91"/>
        <v/>
      </c>
      <c r="BS73" s="82"/>
      <c r="BT73" s="74" t="str">
        <f t="shared" si="92"/>
        <v/>
      </c>
      <c r="BU73" s="81"/>
      <c r="BV73" s="83" t="str">
        <f t="shared" si="93"/>
        <v/>
      </c>
      <c r="BW73" s="74" t="str">
        <f t="shared" si="94"/>
        <v/>
      </c>
      <c r="BX73" s="84"/>
      <c r="BY73" s="79">
        <f t="shared" si="95"/>
        <v>0</v>
      </c>
      <c r="BZ73" s="80" t="str">
        <f t="shared" si="96"/>
        <v/>
      </c>
    </row>
    <row r="74" spans="1:78" ht="15.75" customHeight="1" x14ac:dyDescent="0.25">
      <c r="A74" s="6"/>
      <c r="B74" s="17"/>
      <c r="C74" s="102"/>
      <c r="D74" s="103"/>
      <c r="E74" s="103"/>
      <c r="F74" s="103"/>
      <c r="G74" s="108"/>
      <c r="H74" s="124"/>
      <c r="I74" s="108"/>
      <c r="J74" s="108"/>
      <c r="K74" s="108"/>
      <c r="L74" s="117"/>
      <c r="M74" s="118"/>
      <c r="N74" s="111">
        <f t="shared" si="73"/>
        <v>0</v>
      </c>
      <c r="O74" s="108"/>
      <c r="P74" s="108"/>
      <c r="Q74" s="108"/>
      <c r="R74" s="108"/>
      <c r="S74" s="108"/>
      <c r="T74" s="108"/>
      <c r="U74" s="106">
        <f t="shared" si="74"/>
        <v>0</v>
      </c>
      <c r="V74" s="74" t="str">
        <f t="shared" si="75"/>
        <v/>
      </c>
      <c r="W74" s="119"/>
      <c r="X74" s="81"/>
      <c r="Y74" s="111">
        <f t="shared" si="76"/>
        <v>0</v>
      </c>
      <c r="Z74" s="108"/>
      <c r="AA74" s="108"/>
      <c r="AB74" s="108"/>
      <c r="AC74" s="108"/>
      <c r="AD74" s="108"/>
      <c r="AE74" s="108"/>
      <c r="AF74" s="106">
        <f t="shared" si="77"/>
        <v>0</v>
      </c>
      <c r="AG74" s="74" t="str">
        <f t="shared" si="78"/>
        <v/>
      </c>
      <c r="AH74" s="119"/>
      <c r="AI74" s="81"/>
      <c r="AJ74" s="111">
        <f t="shared" si="79"/>
        <v>0</v>
      </c>
      <c r="AK74" s="108"/>
      <c r="AL74" s="108"/>
      <c r="AM74" s="108"/>
      <c r="AN74" s="108"/>
      <c r="AO74" s="108"/>
      <c r="AP74" s="108"/>
      <c r="AQ74" s="106">
        <f t="shared" si="80"/>
        <v>0</v>
      </c>
      <c r="AR74" s="74" t="str">
        <f t="shared" si="81"/>
        <v/>
      </c>
      <c r="AS74" s="119"/>
      <c r="AT74" s="81"/>
      <c r="AU74" s="111">
        <f t="shared" si="82"/>
        <v>0</v>
      </c>
      <c r="AV74" s="108"/>
      <c r="AW74" s="108"/>
      <c r="AX74" s="108"/>
      <c r="AY74" s="108"/>
      <c r="AZ74" s="108"/>
      <c r="BA74" s="108"/>
      <c r="BB74" s="106">
        <f t="shared" si="83"/>
        <v>0</v>
      </c>
      <c r="BC74" s="74" t="str">
        <f t="shared" si="84"/>
        <v/>
      </c>
      <c r="BD74" s="120"/>
      <c r="BE74" s="81"/>
      <c r="BF74" s="121">
        <f t="shared" si="85"/>
        <v>0</v>
      </c>
      <c r="BG74" s="108">
        <f t="shared" si="86"/>
        <v>0</v>
      </c>
      <c r="BH74" s="122" t="str">
        <f t="shared" si="87"/>
        <v/>
      </c>
      <c r="BI74" s="123"/>
      <c r="BJ74" s="28"/>
      <c r="BK74" s="8"/>
      <c r="BL74" s="8"/>
      <c r="BM74" s="73"/>
      <c r="BN74" s="74" t="str">
        <f t="shared" si="88"/>
        <v/>
      </c>
      <c r="BO74" s="81"/>
      <c r="BP74" s="82" t="str">
        <f t="shared" si="89"/>
        <v/>
      </c>
      <c r="BQ74" s="74" t="str">
        <f t="shared" si="90"/>
        <v/>
      </c>
      <c r="BR74" s="81" t="str">
        <f t="shared" si="91"/>
        <v/>
      </c>
      <c r="BS74" s="82"/>
      <c r="BT74" s="74" t="str">
        <f t="shared" si="92"/>
        <v/>
      </c>
      <c r="BU74" s="81"/>
      <c r="BV74" s="83" t="str">
        <f t="shared" si="93"/>
        <v/>
      </c>
      <c r="BW74" s="74" t="str">
        <f t="shared" si="94"/>
        <v/>
      </c>
      <c r="BX74" s="84"/>
      <c r="BY74" s="79">
        <f t="shared" si="95"/>
        <v>0</v>
      </c>
      <c r="BZ74" s="80" t="str">
        <f t="shared" si="96"/>
        <v/>
      </c>
    </row>
    <row r="75" spans="1:78" ht="15.75" customHeight="1" x14ac:dyDescent="0.25">
      <c r="A75" s="6"/>
      <c r="B75" s="17"/>
      <c r="C75" s="102"/>
      <c r="D75" s="103"/>
      <c r="E75" s="103"/>
      <c r="F75" s="103"/>
      <c r="G75" s="108"/>
      <c r="H75" s="124"/>
      <c r="I75" s="108"/>
      <c r="J75" s="108"/>
      <c r="K75" s="108"/>
      <c r="L75" s="117"/>
      <c r="M75" s="118"/>
      <c r="N75" s="111">
        <f t="shared" si="73"/>
        <v>0</v>
      </c>
      <c r="O75" s="108"/>
      <c r="P75" s="108"/>
      <c r="Q75" s="108"/>
      <c r="R75" s="108"/>
      <c r="S75" s="108"/>
      <c r="T75" s="108"/>
      <c r="U75" s="106">
        <f t="shared" si="74"/>
        <v>0</v>
      </c>
      <c r="V75" s="74" t="str">
        <f t="shared" si="75"/>
        <v/>
      </c>
      <c r="W75" s="119"/>
      <c r="X75" s="81"/>
      <c r="Y75" s="111">
        <f t="shared" si="76"/>
        <v>0</v>
      </c>
      <c r="Z75" s="108"/>
      <c r="AA75" s="108"/>
      <c r="AB75" s="108"/>
      <c r="AC75" s="108"/>
      <c r="AD75" s="108"/>
      <c r="AE75" s="108"/>
      <c r="AF75" s="106">
        <f t="shared" si="77"/>
        <v>0</v>
      </c>
      <c r="AG75" s="74" t="str">
        <f t="shared" si="78"/>
        <v/>
      </c>
      <c r="AH75" s="119"/>
      <c r="AI75" s="81"/>
      <c r="AJ75" s="111">
        <f t="shared" si="79"/>
        <v>0</v>
      </c>
      <c r="AK75" s="108"/>
      <c r="AL75" s="108"/>
      <c r="AM75" s="108"/>
      <c r="AN75" s="108"/>
      <c r="AO75" s="108"/>
      <c r="AP75" s="108"/>
      <c r="AQ75" s="106">
        <f t="shared" si="80"/>
        <v>0</v>
      </c>
      <c r="AR75" s="74" t="str">
        <f t="shared" si="81"/>
        <v/>
      </c>
      <c r="AS75" s="119"/>
      <c r="AT75" s="81"/>
      <c r="AU75" s="111">
        <f t="shared" si="82"/>
        <v>0</v>
      </c>
      <c r="AV75" s="108"/>
      <c r="AW75" s="108"/>
      <c r="AX75" s="108"/>
      <c r="AY75" s="108"/>
      <c r="AZ75" s="108"/>
      <c r="BA75" s="108"/>
      <c r="BB75" s="106">
        <f t="shared" si="83"/>
        <v>0</v>
      </c>
      <c r="BC75" s="74" t="str">
        <f t="shared" si="84"/>
        <v/>
      </c>
      <c r="BD75" s="120"/>
      <c r="BE75" s="81"/>
      <c r="BF75" s="121">
        <f t="shared" si="85"/>
        <v>0</v>
      </c>
      <c r="BG75" s="108">
        <f t="shared" si="86"/>
        <v>0</v>
      </c>
      <c r="BH75" s="122" t="str">
        <f t="shared" si="87"/>
        <v/>
      </c>
      <c r="BI75" s="123"/>
      <c r="BJ75" s="28"/>
      <c r="BK75" s="8"/>
      <c r="BL75" s="8"/>
      <c r="BM75" s="73"/>
      <c r="BN75" s="74" t="str">
        <f t="shared" si="88"/>
        <v/>
      </c>
      <c r="BO75" s="75"/>
      <c r="BP75" s="76" t="str">
        <f t="shared" si="89"/>
        <v/>
      </c>
      <c r="BQ75" s="74" t="str">
        <f t="shared" si="90"/>
        <v/>
      </c>
      <c r="BR75" s="75" t="str">
        <f t="shared" si="91"/>
        <v/>
      </c>
      <c r="BS75" s="76"/>
      <c r="BT75" s="74" t="str">
        <f t="shared" si="92"/>
        <v/>
      </c>
      <c r="BU75" s="75"/>
      <c r="BV75" s="77" t="str">
        <f t="shared" si="93"/>
        <v/>
      </c>
      <c r="BW75" s="74" t="str">
        <f t="shared" si="94"/>
        <v/>
      </c>
      <c r="BX75" s="78"/>
      <c r="BY75" s="79">
        <f t="shared" si="95"/>
        <v>0</v>
      </c>
      <c r="BZ75" s="80" t="str">
        <f t="shared" si="96"/>
        <v/>
      </c>
    </row>
    <row r="76" spans="1:78" ht="15.75" customHeight="1" x14ac:dyDescent="0.25">
      <c r="A76" s="6"/>
      <c r="B76" s="17"/>
      <c r="C76" s="102"/>
      <c r="D76" s="103"/>
      <c r="E76" s="103"/>
      <c r="F76" s="103"/>
      <c r="G76" s="108"/>
      <c r="H76" s="124"/>
      <c r="I76" s="108"/>
      <c r="J76" s="108"/>
      <c r="K76" s="108"/>
      <c r="L76" s="117"/>
      <c r="M76" s="118"/>
      <c r="N76" s="111">
        <f t="shared" si="73"/>
        <v>0</v>
      </c>
      <c r="O76" s="108"/>
      <c r="P76" s="108"/>
      <c r="Q76" s="108"/>
      <c r="R76" s="108"/>
      <c r="S76" s="108"/>
      <c r="T76" s="108"/>
      <c r="U76" s="106">
        <f t="shared" si="74"/>
        <v>0</v>
      </c>
      <c r="V76" s="74" t="str">
        <f t="shared" si="75"/>
        <v/>
      </c>
      <c r="W76" s="119"/>
      <c r="X76" s="81"/>
      <c r="Y76" s="111">
        <f t="shared" si="76"/>
        <v>0</v>
      </c>
      <c r="Z76" s="108"/>
      <c r="AA76" s="108"/>
      <c r="AB76" s="108"/>
      <c r="AC76" s="108"/>
      <c r="AD76" s="108"/>
      <c r="AE76" s="108"/>
      <c r="AF76" s="106">
        <f t="shared" si="77"/>
        <v>0</v>
      </c>
      <c r="AG76" s="74" t="str">
        <f t="shared" si="78"/>
        <v/>
      </c>
      <c r="AH76" s="119"/>
      <c r="AI76" s="81"/>
      <c r="AJ76" s="111">
        <f t="shared" si="79"/>
        <v>0</v>
      </c>
      <c r="AK76" s="108"/>
      <c r="AL76" s="108"/>
      <c r="AM76" s="108"/>
      <c r="AN76" s="108"/>
      <c r="AO76" s="108"/>
      <c r="AP76" s="108"/>
      <c r="AQ76" s="106">
        <f t="shared" si="80"/>
        <v>0</v>
      </c>
      <c r="AR76" s="74" t="str">
        <f t="shared" si="81"/>
        <v/>
      </c>
      <c r="AS76" s="119"/>
      <c r="AT76" s="81"/>
      <c r="AU76" s="111">
        <f t="shared" si="82"/>
        <v>0</v>
      </c>
      <c r="AV76" s="108"/>
      <c r="AW76" s="108"/>
      <c r="AX76" s="108"/>
      <c r="AY76" s="108"/>
      <c r="AZ76" s="108"/>
      <c r="BA76" s="108"/>
      <c r="BB76" s="106">
        <f t="shared" si="83"/>
        <v>0</v>
      </c>
      <c r="BC76" s="74" t="str">
        <f t="shared" si="84"/>
        <v/>
      </c>
      <c r="BD76" s="120"/>
      <c r="BE76" s="81"/>
      <c r="BF76" s="121">
        <f t="shared" si="85"/>
        <v>0</v>
      </c>
      <c r="BG76" s="108">
        <f t="shared" si="86"/>
        <v>0</v>
      </c>
      <c r="BH76" s="122" t="str">
        <f t="shared" si="87"/>
        <v/>
      </c>
      <c r="BI76" s="123"/>
      <c r="BJ76" s="28"/>
      <c r="BK76" s="8"/>
      <c r="BL76" s="8"/>
      <c r="BM76" s="73"/>
      <c r="BN76" s="74" t="str">
        <f t="shared" si="88"/>
        <v/>
      </c>
      <c r="BO76" s="75"/>
      <c r="BP76" s="76" t="str">
        <f t="shared" si="89"/>
        <v/>
      </c>
      <c r="BQ76" s="74" t="str">
        <f t="shared" si="90"/>
        <v/>
      </c>
      <c r="BR76" s="75" t="str">
        <f t="shared" si="91"/>
        <v/>
      </c>
      <c r="BS76" s="76"/>
      <c r="BT76" s="74" t="str">
        <f t="shared" si="92"/>
        <v/>
      </c>
      <c r="BU76" s="75"/>
      <c r="BV76" s="77" t="str">
        <f t="shared" si="93"/>
        <v/>
      </c>
      <c r="BW76" s="74" t="str">
        <f t="shared" si="94"/>
        <v/>
      </c>
      <c r="BX76" s="78"/>
      <c r="BY76" s="79">
        <f t="shared" si="95"/>
        <v>0</v>
      </c>
      <c r="BZ76" s="80" t="str">
        <f t="shared" si="96"/>
        <v/>
      </c>
    </row>
    <row r="77" spans="1:78" ht="33" customHeight="1" x14ac:dyDescent="0.25">
      <c r="A77" s="125"/>
      <c r="B77" s="17"/>
      <c r="C77" s="126"/>
      <c r="D77" s="127"/>
      <c r="E77" s="127"/>
      <c r="F77" s="128" t="s">
        <v>317</v>
      </c>
      <c r="G77" s="129"/>
      <c r="H77" s="130"/>
      <c r="I77" s="129"/>
      <c r="J77" s="129"/>
      <c r="K77" s="129"/>
      <c r="L77" s="131"/>
      <c r="M77" s="132"/>
      <c r="N77" s="133"/>
      <c r="O77" s="129"/>
      <c r="P77" s="129"/>
      <c r="Q77" s="129"/>
      <c r="R77" s="129"/>
      <c r="S77" s="129"/>
      <c r="T77" s="129"/>
      <c r="U77" s="129"/>
      <c r="V77" s="134" t="str">
        <f t="shared" si="75"/>
        <v/>
      </c>
      <c r="W77" s="135"/>
      <c r="X77" s="136"/>
      <c r="Y77" s="133"/>
      <c r="Z77" s="129"/>
      <c r="AA77" s="129"/>
      <c r="AB77" s="129"/>
      <c r="AC77" s="129"/>
      <c r="AD77" s="129"/>
      <c r="AE77" s="129"/>
      <c r="AF77" s="129"/>
      <c r="AG77" s="134" t="str">
        <f t="shared" si="78"/>
        <v/>
      </c>
      <c r="AH77" s="135"/>
      <c r="AI77" s="136"/>
      <c r="AJ77" s="133"/>
      <c r="AK77" s="129"/>
      <c r="AL77" s="129"/>
      <c r="AM77" s="129"/>
      <c r="AN77" s="129"/>
      <c r="AO77" s="129"/>
      <c r="AP77" s="129"/>
      <c r="AQ77" s="129"/>
      <c r="AR77" s="134" t="str">
        <f t="shared" si="81"/>
        <v/>
      </c>
      <c r="AS77" s="137"/>
      <c r="AT77" s="136"/>
      <c r="AU77" s="133"/>
      <c r="AV77" s="129"/>
      <c r="AW77" s="129"/>
      <c r="AX77" s="129"/>
      <c r="AY77" s="129"/>
      <c r="AZ77" s="129"/>
      <c r="BA77" s="129"/>
      <c r="BB77" s="129"/>
      <c r="BC77" s="134" t="str">
        <f t="shared" si="84"/>
        <v/>
      </c>
      <c r="BD77" s="138"/>
      <c r="BE77" s="136"/>
      <c r="BF77" s="121">
        <f t="shared" si="85"/>
        <v>0</v>
      </c>
      <c r="BG77" s="108">
        <f t="shared" si="86"/>
        <v>0</v>
      </c>
      <c r="BH77" s="139" t="str">
        <f t="shared" si="87"/>
        <v/>
      </c>
      <c r="BI77" s="140"/>
      <c r="BJ77" s="141"/>
      <c r="BK77" s="8"/>
      <c r="BL77" s="8"/>
      <c r="BM77" s="142"/>
      <c r="BN77" s="143" t="str">
        <f t="shared" si="88"/>
        <v/>
      </c>
      <c r="BO77" s="144"/>
      <c r="BP77" s="145" t="str">
        <f t="shared" si="89"/>
        <v/>
      </c>
      <c r="BQ77" s="143" t="str">
        <f t="shared" si="90"/>
        <v/>
      </c>
      <c r="BR77" s="144" t="str">
        <f t="shared" si="91"/>
        <v/>
      </c>
      <c r="BS77" s="145"/>
      <c r="BT77" s="143" t="str">
        <f t="shared" si="92"/>
        <v/>
      </c>
      <c r="BU77" s="144"/>
      <c r="BV77" s="146" t="str">
        <f t="shared" si="93"/>
        <v/>
      </c>
      <c r="BW77" s="143" t="str">
        <f t="shared" si="94"/>
        <v/>
      </c>
      <c r="BX77" s="147"/>
      <c r="BY77" s="148"/>
      <c r="BZ77" s="149" t="str">
        <f t="shared" si="96"/>
        <v/>
      </c>
    </row>
    <row r="78" spans="1:78" ht="15.75" customHeight="1" x14ac:dyDescent="0.25">
      <c r="A78" s="5"/>
      <c r="B78" s="1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7"/>
      <c r="BK78" s="8"/>
      <c r="BL78" s="8"/>
      <c r="BM78" s="5"/>
      <c r="BN78" s="5"/>
      <c r="BO78" s="5"/>
      <c r="BP78" s="5"/>
      <c r="BQ78" s="5"/>
      <c r="BR78" s="5"/>
      <c r="BS78" s="5"/>
      <c r="BT78" s="5"/>
      <c r="BU78" s="5"/>
      <c r="BV78" s="5"/>
      <c r="BW78" s="5"/>
      <c r="BX78" s="5"/>
      <c r="BY78" s="5"/>
      <c r="BZ78" s="5"/>
    </row>
    <row r="79" spans="1:78" ht="20.25" customHeight="1" x14ac:dyDescent="0.2">
      <c r="A79" s="19"/>
      <c r="B79" s="20"/>
      <c r="C79" s="296" t="s">
        <v>208</v>
      </c>
      <c r="D79" s="297"/>
      <c r="E79" s="297"/>
      <c r="F79" s="284"/>
      <c r="G79" s="338" t="s">
        <v>43</v>
      </c>
      <c r="H79" s="297"/>
      <c r="I79" s="297"/>
      <c r="J79" s="297"/>
      <c r="K79" s="297"/>
      <c r="L79" s="297"/>
      <c r="M79" s="299"/>
      <c r="N79" s="311" t="s">
        <v>209</v>
      </c>
      <c r="O79" s="297"/>
      <c r="P79" s="297"/>
      <c r="Q79" s="297"/>
      <c r="R79" s="297"/>
      <c r="S79" s="297"/>
      <c r="T79" s="297"/>
      <c r="U79" s="297"/>
      <c r="V79" s="297"/>
      <c r="W79" s="297"/>
      <c r="X79" s="299"/>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7"/>
      <c r="C80" s="302" t="s">
        <v>210</v>
      </c>
      <c r="D80" s="293"/>
      <c r="E80" s="293"/>
      <c r="F80" s="294"/>
      <c r="G80" s="310" t="str">
        <f>+VLOOKUP(G79,LISTAS!$H$3:$I$10,2,FALSE)</f>
        <v>Proyecto 7597 - Fortalecer la capacidad administrativa para el desarrollo de la gestión institucional</v>
      </c>
      <c r="H80" s="293"/>
      <c r="I80" s="293"/>
      <c r="J80" s="293"/>
      <c r="K80" s="293"/>
      <c r="L80" s="293"/>
      <c r="M80" s="301"/>
      <c r="N80" s="312" t="s">
        <v>211</v>
      </c>
      <c r="O80" s="293"/>
      <c r="P80" s="293"/>
      <c r="Q80" s="293"/>
      <c r="R80" s="294"/>
      <c r="S80" s="313" t="s">
        <v>212</v>
      </c>
      <c r="T80" s="293"/>
      <c r="U80" s="293"/>
      <c r="V80" s="294"/>
      <c r="W80" s="25" t="s">
        <v>213</v>
      </c>
      <c r="X80" s="26" t="s">
        <v>214</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customHeight="1" x14ac:dyDescent="0.25">
      <c r="A81" s="6"/>
      <c r="B81" s="17" t="str">
        <f>+VLOOKUP($G$10,LISTAS!$B$47:$D$65,2,FALSE)</f>
        <v>OBJ_6</v>
      </c>
      <c r="C81" s="302" t="s">
        <v>215</v>
      </c>
      <c r="D81" s="293"/>
      <c r="E81" s="293"/>
      <c r="F81" s="294"/>
      <c r="G81" s="314" t="s">
        <v>162</v>
      </c>
      <c r="H81" s="293"/>
      <c r="I81" s="293"/>
      <c r="J81" s="293"/>
      <c r="K81" s="293"/>
      <c r="L81" s="293"/>
      <c r="M81" s="301"/>
      <c r="N81" s="315">
        <v>3837341310</v>
      </c>
      <c r="O81" s="271"/>
      <c r="P81" s="271"/>
      <c r="Q81" s="271"/>
      <c r="R81" s="272"/>
      <c r="S81" s="270" t="s">
        <v>216</v>
      </c>
      <c r="T81" s="271"/>
      <c r="U81" s="271"/>
      <c r="V81" s="272"/>
      <c r="W81" s="276" t="s">
        <v>217</v>
      </c>
      <c r="X81" s="278" t="s">
        <v>300</v>
      </c>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280" t="s">
        <v>219</v>
      </c>
      <c r="BN81" s="281"/>
      <c r="BO81" s="281"/>
      <c r="BP81" s="281"/>
      <c r="BQ81" s="281"/>
      <c r="BR81" s="281"/>
      <c r="BS81" s="281"/>
      <c r="BT81" s="281"/>
      <c r="BU81" s="281"/>
      <c r="BV81" s="281"/>
      <c r="BW81" s="281"/>
      <c r="BX81" s="281"/>
      <c r="BY81" s="281"/>
      <c r="BZ81" s="282"/>
    </row>
    <row r="82" spans="1:78" ht="24" customHeight="1" x14ac:dyDescent="0.25">
      <c r="A82" s="6"/>
      <c r="B82" s="17" t="str">
        <f>+VLOOKUP($G$11,LISTAS!$B$112:$D$132,2,FALSE)</f>
        <v>PROD_OBJ_6</v>
      </c>
      <c r="C82" s="317" t="s">
        <v>220</v>
      </c>
      <c r="D82" s="318"/>
      <c r="E82" s="318"/>
      <c r="F82" s="319"/>
      <c r="G82" s="320" t="s">
        <v>199</v>
      </c>
      <c r="H82" s="309"/>
      <c r="I82" s="309"/>
      <c r="J82" s="309"/>
      <c r="K82" s="309"/>
      <c r="L82" s="309"/>
      <c r="M82" s="321"/>
      <c r="N82" s="316"/>
      <c r="O82" s="274"/>
      <c r="P82" s="274"/>
      <c r="Q82" s="274"/>
      <c r="R82" s="275"/>
      <c r="S82" s="273"/>
      <c r="T82" s="274"/>
      <c r="U82" s="274"/>
      <c r="V82" s="275"/>
      <c r="W82" s="277"/>
      <c r="X82" s="279"/>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customHeight="1" x14ac:dyDescent="0.25">
      <c r="A83" s="32"/>
      <c r="B83" s="17"/>
      <c r="C83" s="341" t="s">
        <v>221</v>
      </c>
      <c r="D83" s="325" t="s">
        <v>221</v>
      </c>
      <c r="E83" s="323" t="s">
        <v>222</v>
      </c>
      <c r="F83" s="323" t="s">
        <v>223</v>
      </c>
      <c r="G83" s="323" t="s">
        <v>224</v>
      </c>
      <c r="H83" s="323" t="s">
        <v>225</v>
      </c>
      <c r="I83" s="323" t="s">
        <v>226</v>
      </c>
      <c r="J83" s="323" t="s">
        <v>227</v>
      </c>
      <c r="K83" s="323" t="s">
        <v>228</v>
      </c>
      <c r="L83" s="327" t="s">
        <v>229</v>
      </c>
      <c r="M83" s="285"/>
      <c r="N83" s="33"/>
      <c r="O83" s="283" t="s">
        <v>230</v>
      </c>
      <c r="P83" s="285"/>
      <c r="Q83" s="283" t="s">
        <v>231</v>
      </c>
      <c r="R83" s="285"/>
      <c r="S83" s="283" t="s">
        <v>232</v>
      </c>
      <c r="T83" s="284"/>
      <c r="U83" s="34"/>
      <c r="V83" s="34"/>
      <c r="W83" s="35" t="s">
        <v>233</v>
      </c>
      <c r="X83" s="36"/>
      <c r="Y83" s="33"/>
      <c r="Z83" s="283" t="s">
        <v>235</v>
      </c>
      <c r="AA83" s="284"/>
      <c r="AB83" s="283" t="s">
        <v>236</v>
      </c>
      <c r="AC83" s="284"/>
      <c r="AD83" s="283" t="s">
        <v>237</v>
      </c>
      <c r="AE83" s="284"/>
      <c r="AF83" s="34"/>
      <c r="AG83" s="34"/>
      <c r="AH83" s="34" t="s">
        <v>238</v>
      </c>
      <c r="AI83" s="36"/>
      <c r="AJ83" s="33"/>
      <c r="AK83" s="283" t="s">
        <v>239</v>
      </c>
      <c r="AL83" s="284"/>
      <c r="AM83" s="283" t="s">
        <v>240</v>
      </c>
      <c r="AN83" s="284"/>
      <c r="AO83" s="283" t="s">
        <v>241</v>
      </c>
      <c r="AP83" s="284"/>
      <c r="AQ83" s="34"/>
      <c r="AR83" s="34"/>
      <c r="AS83" s="34" t="s">
        <v>242</v>
      </c>
      <c r="AT83" s="36"/>
      <c r="AU83" s="34"/>
      <c r="AV83" s="283" t="s">
        <v>243</v>
      </c>
      <c r="AW83" s="285"/>
      <c r="AX83" s="283" t="s">
        <v>244</v>
      </c>
      <c r="AY83" s="285"/>
      <c r="AZ83" s="283" t="s">
        <v>245</v>
      </c>
      <c r="BA83" s="284"/>
      <c r="BB83" s="34"/>
      <c r="BC83" s="34"/>
      <c r="BD83" s="34" t="s">
        <v>246</v>
      </c>
      <c r="BE83" s="36"/>
      <c r="BF83" s="33"/>
      <c r="BG83" s="34"/>
      <c r="BH83" s="34" t="s">
        <v>247</v>
      </c>
      <c r="BI83" s="287" t="s">
        <v>248</v>
      </c>
      <c r="BJ83" s="37"/>
      <c r="BK83" s="8"/>
      <c r="BL83" s="8"/>
      <c r="BM83" s="266" t="s">
        <v>233</v>
      </c>
      <c r="BN83" s="267"/>
      <c r="BO83" s="268"/>
      <c r="BP83" s="269" t="s">
        <v>238</v>
      </c>
      <c r="BQ83" s="267"/>
      <c r="BR83" s="268"/>
      <c r="BS83" s="269" t="s">
        <v>242</v>
      </c>
      <c r="BT83" s="267"/>
      <c r="BU83" s="268"/>
      <c r="BV83" s="269" t="s">
        <v>246</v>
      </c>
      <c r="BW83" s="267"/>
      <c r="BX83" s="268"/>
      <c r="BY83" s="269" t="s">
        <v>247</v>
      </c>
      <c r="BZ83" s="286"/>
    </row>
    <row r="84" spans="1:78" ht="15.75" customHeight="1" thickBot="1" x14ac:dyDescent="0.3">
      <c r="A84" s="32"/>
      <c r="B84" s="17"/>
      <c r="C84" s="342"/>
      <c r="D84" s="326"/>
      <c r="E84" s="328"/>
      <c r="F84" s="328"/>
      <c r="G84" s="328"/>
      <c r="H84" s="328"/>
      <c r="I84" s="328"/>
      <c r="J84" s="328"/>
      <c r="K84" s="328"/>
      <c r="L84" s="38" t="s">
        <v>249</v>
      </c>
      <c r="M84" s="39" t="s">
        <v>250</v>
      </c>
      <c r="N84" s="40" t="s">
        <v>251</v>
      </c>
      <c r="O84" s="41" t="s">
        <v>252</v>
      </c>
      <c r="P84" s="41" t="s">
        <v>253</v>
      </c>
      <c r="Q84" s="41" t="s">
        <v>252</v>
      </c>
      <c r="R84" s="41" t="s">
        <v>253</v>
      </c>
      <c r="S84" s="42" t="s">
        <v>252</v>
      </c>
      <c r="T84" s="42" t="s">
        <v>253</v>
      </c>
      <c r="U84" s="41" t="s">
        <v>254</v>
      </c>
      <c r="V84" s="43" t="s">
        <v>255</v>
      </c>
      <c r="W84" s="41" t="s">
        <v>256</v>
      </c>
      <c r="X84" s="44" t="s">
        <v>234</v>
      </c>
      <c r="Y84" s="40" t="s">
        <v>251</v>
      </c>
      <c r="Z84" s="42" t="s">
        <v>252</v>
      </c>
      <c r="AA84" s="42" t="s">
        <v>253</v>
      </c>
      <c r="AB84" s="42" t="s">
        <v>252</v>
      </c>
      <c r="AC84" s="42" t="s">
        <v>253</v>
      </c>
      <c r="AD84" s="42" t="s">
        <v>252</v>
      </c>
      <c r="AE84" s="42" t="s">
        <v>253</v>
      </c>
      <c r="AF84" s="41" t="s">
        <v>254</v>
      </c>
      <c r="AG84" s="43" t="s">
        <v>255</v>
      </c>
      <c r="AH84" s="41" t="s">
        <v>256</v>
      </c>
      <c r="AI84" s="44" t="s">
        <v>234</v>
      </c>
      <c r="AJ84" s="40" t="s">
        <v>251</v>
      </c>
      <c r="AK84" s="42" t="s">
        <v>252</v>
      </c>
      <c r="AL84" s="42" t="s">
        <v>253</v>
      </c>
      <c r="AM84" s="42" t="s">
        <v>252</v>
      </c>
      <c r="AN84" s="42" t="s">
        <v>253</v>
      </c>
      <c r="AO84" s="42" t="s">
        <v>252</v>
      </c>
      <c r="AP84" s="42" t="s">
        <v>253</v>
      </c>
      <c r="AQ84" s="41" t="s">
        <v>254</v>
      </c>
      <c r="AR84" s="43" t="s">
        <v>255</v>
      </c>
      <c r="AS84" s="44" t="s">
        <v>234</v>
      </c>
      <c r="AT84" s="44" t="s">
        <v>234</v>
      </c>
      <c r="AU84" s="45" t="s">
        <v>251</v>
      </c>
      <c r="AV84" s="41" t="s">
        <v>252</v>
      </c>
      <c r="AW84" s="41" t="s">
        <v>253</v>
      </c>
      <c r="AX84" s="41" t="s">
        <v>252</v>
      </c>
      <c r="AY84" s="41" t="s">
        <v>253</v>
      </c>
      <c r="AZ84" s="41" t="s">
        <v>252</v>
      </c>
      <c r="BA84" s="41" t="s">
        <v>253</v>
      </c>
      <c r="BB84" s="41" t="s">
        <v>254</v>
      </c>
      <c r="BC84" s="43" t="s">
        <v>255</v>
      </c>
      <c r="BD84" s="41" t="s">
        <v>256</v>
      </c>
      <c r="BE84" s="44" t="s">
        <v>234</v>
      </c>
      <c r="BF84" s="40" t="s">
        <v>251</v>
      </c>
      <c r="BG84" s="46" t="s">
        <v>254</v>
      </c>
      <c r="BH84" s="43" t="s">
        <v>255</v>
      </c>
      <c r="BI84" s="288"/>
      <c r="BJ84" s="37"/>
      <c r="BK84" s="8"/>
      <c r="BL84" s="8"/>
      <c r="BM84" s="47" t="s">
        <v>257</v>
      </c>
      <c r="BN84" s="48" t="s">
        <v>258</v>
      </c>
      <c r="BO84" s="49" t="s">
        <v>259</v>
      </c>
      <c r="BP84" s="48" t="s">
        <v>257</v>
      </c>
      <c r="BQ84" s="48" t="s">
        <v>258</v>
      </c>
      <c r="BR84" s="49" t="s">
        <v>259</v>
      </c>
      <c r="BS84" s="48" t="s">
        <v>257</v>
      </c>
      <c r="BT84" s="48" t="s">
        <v>258</v>
      </c>
      <c r="BU84" s="49" t="s">
        <v>259</v>
      </c>
      <c r="BV84" s="48" t="s">
        <v>257</v>
      </c>
      <c r="BW84" s="48" t="s">
        <v>258</v>
      </c>
      <c r="BX84" s="50" t="s">
        <v>259</v>
      </c>
      <c r="BY84" s="51" t="s">
        <v>257</v>
      </c>
      <c r="BZ84" s="52" t="s">
        <v>260</v>
      </c>
    </row>
    <row r="85" spans="1:78" ht="75.75" customHeight="1" x14ac:dyDescent="0.25">
      <c r="A85" s="32"/>
      <c r="B85" s="17"/>
      <c r="C85" s="222" t="s">
        <v>134</v>
      </c>
      <c r="D85" s="223"/>
      <c r="E85" s="224">
        <v>1</v>
      </c>
      <c r="F85" s="223" t="s">
        <v>342</v>
      </c>
      <c r="G85" s="224" t="s">
        <v>343</v>
      </c>
      <c r="H85" s="225" t="s">
        <v>344</v>
      </c>
      <c r="I85" s="224" t="s">
        <v>40</v>
      </c>
      <c r="J85" s="224" t="s">
        <v>76</v>
      </c>
      <c r="K85" s="224" t="s">
        <v>262</v>
      </c>
      <c r="L85" s="226">
        <v>80810</v>
      </c>
      <c r="M85" s="226">
        <v>44561</v>
      </c>
      <c r="N85" s="224">
        <f t="shared" ref="N85:N86" si="97">SUM(O85,Q85,S85)</f>
        <v>1</v>
      </c>
      <c r="O85" s="224"/>
      <c r="P85" s="224"/>
      <c r="Q85" s="224"/>
      <c r="R85" s="224"/>
      <c r="S85" s="224">
        <v>1</v>
      </c>
      <c r="T85" s="224">
        <v>1</v>
      </c>
      <c r="U85" s="224">
        <v>1</v>
      </c>
      <c r="V85" s="227">
        <f t="shared" ref="V85:V88" si="98">IFERROR(U85/N85,"")</f>
        <v>1</v>
      </c>
      <c r="W85" s="228" t="s">
        <v>377</v>
      </c>
      <c r="X85" s="251" t="s">
        <v>378</v>
      </c>
      <c r="Y85" s="224">
        <f t="shared" ref="Y85:Y87" si="99">SUM(Z85,AB85,AD85)</f>
        <v>1</v>
      </c>
      <c r="Z85" s="224"/>
      <c r="AA85" s="224"/>
      <c r="AB85" s="224"/>
      <c r="AC85" s="224"/>
      <c r="AD85" s="224">
        <v>1</v>
      </c>
      <c r="AE85" s="224">
        <v>1</v>
      </c>
      <c r="AF85" s="224">
        <f t="shared" ref="AF85:AF90" si="100">SUM(AA85,AC85,AE85)</f>
        <v>1</v>
      </c>
      <c r="AG85" s="227">
        <f t="shared" ref="AG85:AG91" si="101">IFERROR(AF85/Y85,"")</f>
        <v>1</v>
      </c>
      <c r="AH85" s="224" t="s">
        <v>399</v>
      </c>
      <c r="AI85" s="229" t="s">
        <v>378</v>
      </c>
      <c r="AJ85" s="224">
        <f t="shared" ref="AJ85:AJ90" si="102">SUM(AK85,AM85,AO85)</f>
        <v>1</v>
      </c>
      <c r="AK85" s="224"/>
      <c r="AL85" s="224"/>
      <c r="AM85" s="224"/>
      <c r="AN85" s="224"/>
      <c r="AO85" s="224">
        <v>1</v>
      </c>
      <c r="AP85" s="224"/>
      <c r="AQ85" s="224">
        <f t="shared" ref="AQ85:AQ90" si="103">SUM(AL85,AN85,AP85)</f>
        <v>0</v>
      </c>
      <c r="AR85" s="227">
        <f t="shared" ref="AR85:AR91" si="104">IFERROR(AQ85/AJ85,"")</f>
        <v>0</v>
      </c>
      <c r="AS85" s="230"/>
      <c r="AT85" s="229"/>
      <c r="AU85" s="224">
        <f t="shared" ref="AU85:AU90" si="105">SUM(AV85,AX85,AZ85)</f>
        <v>1</v>
      </c>
      <c r="AV85" s="224"/>
      <c r="AW85" s="224"/>
      <c r="AX85" s="224"/>
      <c r="AY85" s="224"/>
      <c r="AZ85" s="224">
        <v>1</v>
      </c>
      <c r="BA85" s="224"/>
      <c r="BB85" s="224">
        <f t="shared" ref="BB85:BB90" si="106">SUM(AW85,AY85,BA85)</f>
        <v>0</v>
      </c>
      <c r="BC85" s="227">
        <f t="shared" ref="BC85:BC91" si="107">IFERROR(BB85/AU85,"")</f>
        <v>0</v>
      </c>
      <c r="BD85" s="224"/>
      <c r="BE85" s="229"/>
      <c r="BF85" s="224">
        <f t="shared" ref="BF85:BF91" si="108">+SUM(N85,Y85,AJ85,AU85)</f>
        <v>4</v>
      </c>
      <c r="BG85" s="224">
        <f t="shared" ref="BG85:BG91" si="109">+SUM(U85,AF85,AQ85,BB85)</f>
        <v>2</v>
      </c>
      <c r="BH85" s="231">
        <f t="shared" ref="BH85:BH91" si="110">IFERROR(BG85/BF85,"")</f>
        <v>0.5</v>
      </c>
      <c r="BI85" s="232"/>
      <c r="BJ85" s="37"/>
      <c r="BK85" s="8"/>
      <c r="BL85" s="8"/>
      <c r="BM85" s="63"/>
      <c r="BN85" s="64">
        <f t="shared" ref="BN85:BN91" si="111">IFERROR(BM85/N85,"")</f>
        <v>0</v>
      </c>
      <c r="BO85" s="65"/>
      <c r="BP85" s="66" t="str">
        <f t="shared" ref="BP85:BP91" si="112">IFERROR(BO85/Q85,"")</f>
        <v/>
      </c>
      <c r="BQ85" s="64" t="str">
        <f t="shared" ref="BQ85:BQ91" si="113">IFERROR(BP85/Y85,"")</f>
        <v/>
      </c>
      <c r="BR85" s="65" t="str">
        <f t="shared" ref="BR85:BR91" si="114">IFERROR(BQ85/U85,"")</f>
        <v/>
      </c>
      <c r="BS85" s="66"/>
      <c r="BT85" s="64">
        <f t="shared" ref="BT85:BT91" si="115">IFERROR(BS85/AJ85,"")</f>
        <v>0</v>
      </c>
      <c r="BU85" s="65"/>
      <c r="BV85" s="67">
        <f t="shared" ref="BV85:BV91" si="116">IFERROR(BU85/Y85,"")</f>
        <v>0</v>
      </c>
      <c r="BW85" s="64">
        <f t="shared" ref="BW85:BW91" si="117">IFERROR(BV85/AU85,"")</f>
        <v>0</v>
      </c>
      <c r="BX85" s="68" t="str">
        <f>IFERROR(BW85/AB85,"")</f>
        <v/>
      </c>
      <c r="BY85" s="69">
        <f t="shared" ref="BY85:BY90" si="118">SUM(BM85,BP85,BS85,BV85)</f>
        <v>0</v>
      </c>
      <c r="BZ85" s="70">
        <f t="shared" ref="BZ85:BZ91" si="119">IFERROR(BY85/BF85,"")</f>
        <v>0</v>
      </c>
    </row>
    <row r="86" spans="1:78" ht="47.25" customHeight="1" x14ac:dyDescent="0.25">
      <c r="A86" s="6"/>
      <c r="B86" s="17"/>
      <c r="C86" s="233" t="s">
        <v>134</v>
      </c>
      <c r="D86" s="213"/>
      <c r="E86" s="214">
        <v>2</v>
      </c>
      <c r="F86" s="213" t="s">
        <v>345</v>
      </c>
      <c r="G86" s="214" t="s">
        <v>346</v>
      </c>
      <c r="H86" s="215" t="s">
        <v>296</v>
      </c>
      <c r="I86" s="214" t="s">
        <v>40</v>
      </c>
      <c r="J86" s="214" t="s">
        <v>76</v>
      </c>
      <c r="K86" s="214" t="s">
        <v>262</v>
      </c>
      <c r="L86" s="216">
        <v>44561</v>
      </c>
      <c r="M86" s="216">
        <v>44561</v>
      </c>
      <c r="N86" s="214">
        <f t="shared" si="97"/>
        <v>0</v>
      </c>
      <c r="O86" s="214"/>
      <c r="P86" s="214"/>
      <c r="Q86" s="214"/>
      <c r="R86" s="214"/>
      <c r="S86" s="214"/>
      <c r="T86" s="214"/>
      <c r="U86" s="214">
        <f t="shared" ref="U86:U88" si="120">SUM(P86,R86,T86)</f>
        <v>0</v>
      </c>
      <c r="V86" s="217" t="str">
        <f t="shared" si="98"/>
        <v/>
      </c>
      <c r="W86" s="218"/>
      <c r="X86" s="221"/>
      <c r="Y86" s="214">
        <f t="shared" si="99"/>
        <v>0</v>
      </c>
      <c r="Z86" s="214"/>
      <c r="AA86" s="214"/>
      <c r="AB86" s="214"/>
      <c r="AC86" s="214"/>
      <c r="AD86" s="214"/>
      <c r="AE86" s="214"/>
      <c r="AF86" s="214">
        <f t="shared" si="100"/>
        <v>0</v>
      </c>
      <c r="AG86" s="217" t="str">
        <f t="shared" si="101"/>
        <v/>
      </c>
      <c r="AH86" s="218"/>
      <c r="AI86" s="221"/>
      <c r="AJ86" s="214">
        <f t="shared" si="102"/>
        <v>0</v>
      </c>
      <c r="AK86" s="214"/>
      <c r="AL86" s="214"/>
      <c r="AM86" s="214"/>
      <c r="AN86" s="214"/>
      <c r="AO86" s="214"/>
      <c r="AP86" s="214"/>
      <c r="AQ86" s="214">
        <f t="shared" si="103"/>
        <v>0</v>
      </c>
      <c r="AR86" s="217" t="str">
        <f t="shared" si="104"/>
        <v/>
      </c>
      <c r="AS86" s="218"/>
      <c r="AT86" s="221"/>
      <c r="AU86" s="214">
        <f t="shared" si="105"/>
        <v>1</v>
      </c>
      <c r="AV86" s="214"/>
      <c r="AW86" s="214"/>
      <c r="AX86" s="214"/>
      <c r="AY86" s="214"/>
      <c r="AZ86" s="214">
        <v>1</v>
      </c>
      <c r="BA86" s="214"/>
      <c r="BB86" s="214">
        <f t="shared" si="106"/>
        <v>0</v>
      </c>
      <c r="BC86" s="217">
        <f t="shared" si="107"/>
        <v>0</v>
      </c>
      <c r="BD86" s="214"/>
      <c r="BE86" s="221"/>
      <c r="BF86" s="214">
        <f t="shared" si="108"/>
        <v>1</v>
      </c>
      <c r="BG86" s="214">
        <f t="shared" si="109"/>
        <v>0</v>
      </c>
      <c r="BH86" s="219">
        <f t="shared" si="110"/>
        <v>0</v>
      </c>
      <c r="BI86" s="234"/>
      <c r="BJ86" s="28"/>
      <c r="BK86" s="8"/>
      <c r="BL86" s="8"/>
      <c r="BM86" s="73"/>
      <c r="BN86" s="74" t="str">
        <f t="shared" si="111"/>
        <v/>
      </c>
      <c r="BO86" s="75"/>
      <c r="BP86" s="76" t="str">
        <f t="shared" si="112"/>
        <v/>
      </c>
      <c r="BQ86" s="74" t="str">
        <f t="shared" si="113"/>
        <v/>
      </c>
      <c r="BR86" s="75" t="str">
        <f t="shared" si="114"/>
        <v/>
      </c>
      <c r="BS86" s="76"/>
      <c r="BT86" s="74" t="str">
        <f t="shared" si="115"/>
        <v/>
      </c>
      <c r="BU86" s="75"/>
      <c r="BV86" s="77" t="str">
        <f t="shared" si="116"/>
        <v/>
      </c>
      <c r="BW86" s="74" t="str">
        <f t="shared" si="117"/>
        <v/>
      </c>
      <c r="BX86" s="78"/>
      <c r="BY86" s="79">
        <f t="shared" si="118"/>
        <v>0</v>
      </c>
      <c r="BZ86" s="80">
        <f t="shared" si="119"/>
        <v>0</v>
      </c>
    </row>
    <row r="87" spans="1:78" ht="104.25" customHeight="1" x14ac:dyDescent="0.25">
      <c r="A87" s="6"/>
      <c r="B87" s="17"/>
      <c r="C87" s="235" t="s">
        <v>134</v>
      </c>
      <c r="D87" s="213"/>
      <c r="E87" s="214">
        <v>3</v>
      </c>
      <c r="F87" s="213" t="s">
        <v>347</v>
      </c>
      <c r="G87" s="214" t="s">
        <v>348</v>
      </c>
      <c r="H87" s="215" t="s">
        <v>296</v>
      </c>
      <c r="I87" s="214" t="s">
        <v>40</v>
      </c>
      <c r="J87" s="214" t="s">
        <v>76</v>
      </c>
      <c r="K87" s="214" t="s">
        <v>262</v>
      </c>
      <c r="L87" s="216">
        <v>80810</v>
      </c>
      <c r="M87" s="216">
        <v>44561</v>
      </c>
      <c r="N87" s="214">
        <v>1</v>
      </c>
      <c r="O87" s="214"/>
      <c r="P87" s="214"/>
      <c r="Q87" s="214"/>
      <c r="R87" s="214"/>
      <c r="S87" s="214">
        <v>1</v>
      </c>
      <c r="T87" s="214">
        <v>1</v>
      </c>
      <c r="U87" s="214">
        <f t="shared" si="120"/>
        <v>1</v>
      </c>
      <c r="V87" s="217">
        <f t="shared" si="98"/>
        <v>1</v>
      </c>
      <c r="W87" s="218"/>
      <c r="X87" s="221" t="s">
        <v>378</v>
      </c>
      <c r="Y87" s="214">
        <f t="shared" si="99"/>
        <v>1</v>
      </c>
      <c r="Z87" s="214"/>
      <c r="AA87" s="214"/>
      <c r="AB87" s="214"/>
      <c r="AC87" s="214"/>
      <c r="AD87" s="214">
        <v>1</v>
      </c>
      <c r="AE87" s="214">
        <v>1</v>
      </c>
      <c r="AF87" s="214">
        <f t="shared" si="100"/>
        <v>1</v>
      </c>
      <c r="AG87" s="217">
        <f t="shared" si="101"/>
        <v>1</v>
      </c>
      <c r="AH87" s="218" t="s">
        <v>400</v>
      </c>
      <c r="AI87" s="221"/>
      <c r="AJ87" s="214">
        <f t="shared" si="102"/>
        <v>1</v>
      </c>
      <c r="AK87" s="264">
        <v>1</v>
      </c>
      <c r="AL87" s="214"/>
      <c r="AM87" s="214"/>
      <c r="AN87" s="214"/>
      <c r="AO87" s="214"/>
      <c r="AP87" s="214"/>
      <c r="AQ87" s="214">
        <f t="shared" si="103"/>
        <v>0</v>
      </c>
      <c r="AR87" s="217">
        <f t="shared" si="104"/>
        <v>0</v>
      </c>
      <c r="AS87" s="218"/>
      <c r="AT87" s="221"/>
      <c r="AU87" s="214">
        <f t="shared" si="105"/>
        <v>1</v>
      </c>
      <c r="AV87" s="264">
        <v>1</v>
      </c>
      <c r="AW87" s="214"/>
      <c r="AX87" s="214"/>
      <c r="AY87" s="214"/>
      <c r="AZ87" s="214"/>
      <c r="BA87" s="214"/>
      <c r="BB87" s="214">
        <f t="shared" si="106"/>
        <v>0</v>
      </c>
      <c r="BC87" s="217">
        <f t="shared" si="107"/>
        <v>0</v>
      </c>
      <c r="BD87" s="214"/>
      <c r="BE87" s="221"/>
      <c r="BF87" s="214">
        <f t="shared" si="108"/>
        <v>4</v>
      </c>
      <c r="BG87" s="214">
        <f t="shared" si="109"/>
        <v>2</v>
      </c>
      <c r="BH87" s="219">
        <f t="shared" si="110"/>
        <v>0.5</v>
      </c>
      <c r="BI87" s="234"/>
      <c r="BJ87" s="28"/>
      <c r="BK87" s="8"/>
      <c r="BL87" s="8"/>
      <c r="BM87" s="73"/>
      <c r="BN87" s="74">
        <f t="shared" si="111"/>
        <v>0</v>
      </c>
      <c r="BO87" s="81"/>
      <c r="BP87" s="82" t="str">
        <f t="shared" si="112"/>
        <v/>
      </c>
      <c r="BQ87" s="74" t="str">
        <f t="shared" si="113"/>
        <v/>
      </c>
      <c r="BR87" s="81" t="str">
        <f t="shared" si="114"/>
        <v/>
      </c>
      <c r="BS87" s="82"/>
      <c r="BT87" s="74">
        <f t="shared" si="115"/>
        <v>0</v>
      </c>
      <c r="BU87" s="81"/>
      <c r="BV87" s="83">
        <f t="shared" si="116"/>
        <v>0</v>
      </c>
      <c r="BW87" s="74">
        <f t="shared" si="117"/>
        <v>0</v>
      </c>
      <c r="BX87" s="84"/>
      <c r="BY87" s="79">
        <f t="shared" si="118"/>
        <v>0</v>
      </c>
      <c r="BZ87" s="80">
        <f t="shared" si="119"/>
        <v>0</v>
      </c>
    </row>
    <row r="88" spans="1:78" ht="98.25" customHeight="1" x14ac:dyDescent="0.25">
      <c r="A88" s="6"/>
      <c r="B88" s="17"/>
      <c r="C88" s="235" t="s">
        <v>138</v>
      </c>
      <c r="D88" s="213"/>
      <c r="E88" s="214">
        <v>4</v>
      </c>
      <c r="F88" s="213" t="s">
        <v>349</v>
      </c>
      <c r="G88" s="214" t="s">
        <v>350</v>
      </c>
      <c r="H88" s="215" t="s">
        <v>303</v>
      </c>
      <c r="I88" s="214" t="s">
        <v>40</v>
      </c>
      <c r="J88" s="214" t="s">
        <v>76</v>
      </c>
      <c r="K88" s="214" t="s">
        <v>262</v>
      </c>
      <c r="L88" s="216">
        <v>44256</v>
      </c>
      <c r="M88" s="216">
        <v>44285</v>
      </c>
      <c r="N88" s="214">
        <f t="shared" ref="N88:N90" si="121">SUM(O88,Q88,S88)</f>
        <v>0</v>
      </c>
      <c r="O88" s="214"/>
      <c r="P88" s="214"/>
      <c r="Q88" s="214"/>
      <c r="R88" s="214"/>
      <c r="S88" s="214"/>
      <c r="T88" s="214"/>
      <c r="U88" s="214">
        <f t="shared" si="120"/>
        <v>0</v>
      </c>
      <c r="V88" s="217" t="str">
        <f t="shared" si="98"/>
        <v/>
      </c>
      <c r="W88" s="218"/>
      <c r="X88" s="221"/>
      <c r="Y88" s="214">
        <v>1</v>
      </c>
      <c r="Z88" s="214"/>
      <c r="AA88" s="214"/>
      <c r="AB88" s="214"/>
      <c r="AC88" s="214"/>
      <c r="AD88" s="214">
        <v>1</v>
      </c>
      <c r="AE88" s="214">
        <v>1</v>
      </c>
      <c r="AF88" s="214">
        <f t="shared" si="100"/>
        <v>1</v>
      </c>
      <c r="AG88" s="217">
        <f t="shared" si="101"/>
        <v>1</v>
      </c>
      <c r="AH88" s="218" t="s">
        <v>401</v>
      </c>
      <c r="AI88" s="221" t="s">
        <v>403</v>
      </c>
      <c r="AJ88" s="214">
        <f t="shared" si="102"/>
        <v>0</v>
      </c>
      <c r="AK88" s="214"/>
      <c r="AL88" s="214"/>
      <c r="AM88" s="214"/>
      <c r="AN88" s="214"/>
      <c r="AO88" s="214"/>
      <c r="AP88" s="214"/>
      <c r="AQ88" s="214">
        <f t="shared" si="103"/>
        <v>0</v>
      </c>
      <c r="AR88" s="217" t="str">
        <f t="shared" si="104"/>
        <v/>
      </c>
      <c r="AS88" s="218"/>
      <c r="AT88" s="221"/>
      <c r="AU88" s="214">
        <f t="shared" si="105"/>
        <v>0</v>
      </c>
      <c r="AV88" s="214"/>
      <c r="AW88" s="214"/>
      <c r="AX88" s="214"/>
      <c r="AY88" s="214"/>
      <c r="AZ88" s="214"/>
      <c r="BA88" s="214"/>
      <c r="BB88" s="214">
        <f t="shared" si="106"/>
        <v>0</v>
      </c>
      <c r="BC88" s="217" t="str">
        <f t="shared" si="107"/>
        <v/>
      </c>
      <c r="BD88" s="214"/>
      <c r="BE88" s="221"/>
      <c r="BF88" s="214">
        <f t="shared" si="108"/>
        <v>1</v>
      </c>
      <c r="BG88" s="214">
        <f t="shared" si="109"/>
        <v>1</v>
      </c>
      <c r="BH88" s="219">
        <f t="shared" si="110"/>
        <v>1</v>
      </c>
      <c r="BI88" s="234"/>
      <c r="BJ88" s="28"/>
      <c r="BK88" s="8"/>
      <c r="BL88" s="8"/>
      <c r="BM88" s="73"/>
      <c r="BN88" s="74" t="str">
        <f t="shared" si="111"/>
        <v/>
      </c>
      <c r="BO88" s="81"/>
      <c r="BP88" s="82" t="str">
        <f t="shared" si="112"/>
        <v/>
      </c>
      <c r="BQ88" s="74" t="str">
        <f t="shared" si="113"/>
        <v/>
      </c>
      <c r="BR88" s="81" t="str">
        <f t="shared" si="114"/>
        <v/>
      </c>
      <c r="BS88" s="82"/>
      <c r="BT88" s="74" t="str">
        <f t="shared" si="115"/>
        <v/>
      </c>
      <c r="BU88" s="81"/>
      <c r="BV88" s="83">
        <f t="shared" si="116"/>
        <v>0</v>
      </c>
      <c r="BW88" s="74" t="str">
        <f t="shared" si="117"/>
        <v/>
      </c>
      <c r="BX88" s="84"/>
      <c r="BY88" s="79">
        <f t="shared" si="118"/>
        <v>0</v>
      </c>
      <c r="BZ88" s="80">
        <f t="shared" si="119"/>
        <v>0</v>
      </c>
    </row>
    <row r="89" spans="1:78" ht="171.75" customHeight="1" x14ac:dyDescent="0.25">
      <c r="A89" s="6"/>
      <c r="B89" s="17"/>
      <c r="C89" s="235" t="s">
        <v>141</v>
      </c>
      <c r="D89" s="213"/>
      <c r="E89" s="214">
        <v>5</v>
      </c>
      <c r="F89" s="213" t="s">
        <v>351</v>
      </c>
      <c r="G89" s="214" t="s">
        <v>284</v>
      </c>
      <c r="H89" s="215" t="s">
        <v>285</v>
      </c>
      <c r="I89" s="214" t="s">
        <v>40</v>
      </c>
      <c r="J89" s="214" t="s">
        <v>76</v>
      </c>
      <c r="K89" s="214" t="s">
        <v>262</v>
      </c>
      <c r="L89" s="216">
        <v>44228</v>
      </c>
      <c r="M89" s="216">
        <v>44377</v>
      </c>
      <c r="N89" s="214">
        <f t="shared" si="121"/>
        <v>0</v>
      </c>
      <c r="O89" s="214"/>
      <c r="P89" s="214"/>
      <c r="Q89" s="214"/>
      <c r="R89" s="214"/>
      <c r="S89" s="214"/>
      <c r="T89" s="214"/>
      <c r="U89" s="214">
        <f t="shared" ref="U89:U90" si="122">SUM(P89,R89,T89)</f>
        <v>0</v>
      </c>
      <c r="V89" s="217" t="str">
        <f t="shared" ref="V89:V91" si="123">IFERROR(U89/N89,"")</f>
        <v/>
      </c>
      <c r="W89" s="218"/>
      <c r="X89" s="221"/>
      <c r="Y89" s="214">
        <f t="shared" ref="Y89:Y90" si="124">SUM(Z89,AB89,AD89)</f>
        <v>2</v>
      </c>
      <c r="Z89" s="214"/>
      <c r="AA89" s="214"/>
      <c r="AB89" s="214"/>
      <c r="AC89" s="214"/>
      <c r="AD89" s="214">
        <v>2</v>
      </c>
      <c r="AE89" s="214">
        <v>2</v>
      </c>
      <c r="AF89" s="214">
        <f t="shared" si="100"/>
        <v>2</v>
      </c>
      <c r="AG89" s="217">
        <f t="shared" si="101"/>
        <v>1</v>
      </c>
      <c r="AH89" s="218" t="s">
        <v>402</v>
      </c>
      <c r="AI89" s="221" t="s">
        <v>378</v>
      </c>
      <c r="AJ89" s="214">
        <f t="shared" si="102"/>
        <v>0</v>
      </c>
      <c r="AK89" s="214"/>
      <c r="AL89" s="214"/>
      <c r="AM89" s="214"/>
      <c r="AN89" s="214"/>
      <c r="AO89" s="214"/>
      <c r="AP89" s="214"/>
      <c r="AQ89" s="214">
        <f t="shared" si="103"/>
        <v>0</v>
      </c>
      <c r="AR89" s="217" t="str">
        <f t="shared" si="104"/>
        <v/>
      </c>
      <c r="AS89" s="218"/>
      <c r="AT89" s="221"/>
      <c r="AU89" s="214">
        <f t="shared" si="105"/>
        <v>0</v>
      </c>
      <c r="AV89" s="214"/>
      <c r="AW89" s="214"/>
      <c r="AX89" s="214"/>
      <c r="AY89" s="214"/>
      <c r="AZ89" s="214"/>
      <c r="BA89" s="214"/>
      <c r="BB89" s="214">
        <f t="shared" si="106"/>
        <v>0</v>
      </c>
      <c r="BC89" s="217" t="str">
        <f t="shared" si="107"/>
        <v/>
      </c>
      <c r="BD89" s="214"/>
      <c r="BE89" s="221"/>
      <c r="BF89" s="214">
        <f t="shared" si="108"/>
        <v>2</v>
      </c>
      <c r="BG89" s="214">
        <f t="shared" si="109"/>
        <v>2</v>
      </c>
      <c r="BH89" s="219">
        <f t="shared" si="110"/>
        <v>1</v>
      </c>
      <c r="BI89" s="234"/>
      <c r="BJ89" s="28"/>
      <c r="BK89" s="8"/>
      <c r="BL89" s="8"/>
      <c r="BM89" s="73"/>
      <c r="BN89" s="74" t="str">
        <f t="shared" si="111"/>
        <v/>
      </c>
      <c r="BO89" s="75"/>
      <c r="BP89" s="76" t="str">
        <f t="shared" si="112"/>
        <v/>
      </c>
      <c r="BQ89" s="74" t="str">
        <f t="shared" si="113"/>
        <v/>
      </c>
      <c r="BR89" s="75" t="str">
        <f t="shared" si="114"/>
        <v/>
      </c>
      <c r="BS89" s="76"/>
      <c r="BT89" s="74" t="str">
        <f t="shared" si="115"/>
        <v/>
      </c>
      <c r="BU89" s="75"/>
      <c r="BV89" s="77">
        <f t="shared" si="116"/>
        <v>0</v>
      </c>
      <c r="BW89" s="74" t="str">
        <f t="shared" si="117"/>
        <v/>
      </c>
      <c r="BX89" s="78"/>
      <c r="BY89" s="79">
        <f t="shared" si="118"/>
        <v>0</v>
      </c>
      <c r="BZ89" s="80">
        <f t="shared" si="119"/>
        <v>0</v>
      </c>
    </row>
    <row r="90" spans="1:78" ht="15.75" customHeight="1" x14ac:dyDescent="0.25">
      <c r="A90" s="6"/>
      <c r="B90" s="17"/>
      <c r="C90" s="235"/>
      <c r="D90" s="213"/>
      <c r="E90" s="214"/>
      <c r="F90" s="213"/>
      <c r="G90" s="214"/>
      <c r="H90" s="215"/>
      <c r="I90" s="214"/>
      <c r="J90" s="214"/>
      <c r="K90" s="214"/>
      <c r="L90" s="216"/>
      <c r="M90" s="216"/>
      <c r="N90" s="214">
        <f t="shared" si="121"/>
        <v>0</v>
      </c>
      <c r="O90" s="214"/>
      <c r="P90" s="214"/>
      <c r="Q90" s="214"/>
      <c r="R90" s="214"/>
      <c r="S90" s="214"/>
      <c r="T90" s="214"/>
      <c r="U90" s="214">
        <f t="shared" si="122"/>
        <v>0</v>
      </c>
      <c r="V90" s="217" t="str">
        <f t="shared" si="123"/>
        <v/>
      </c>
      <c r="W90" s="218"/>
      <c r="X90" s="221"/>
      <c r="Y90" s="214">
        <f t="shared" si="124"/>
        <v>0</v>
      </c>
      <c r="Z90" s="214"/>
      <c r="AA90" s="214"/>
      <c r="AB90" s="214"/>
      <c r="AC90" s="214"/>
      <c r="AD90" s="214"/>
      <c r="AE90" s="214"/>
      <c r="AF90" s="214">
        <f t="shared" si="100"/>
        <v>0</v>
      </c>
      <c r="AG90" s="217" t="str">
        <f t="shared" si="101"/>
        <v/>
      </c>
      <c r="AH90" s="218"/>
      <c r="AI90" s="221"/>
      <c r="AJ90" s="214">
        <f t="shared" si="102"/>
        <v>0</v>
      </c>
      <c r="AK90" s="214"/>
      <c r="AL90" s="214"/>
      <c r="AM90" s="214"/>
      <c r="AN90" s="214"/>
      <c r="AO90" s="214"/>
      <c r="AP90" s="214"/>
      <c r="AQ90" s="214">
        <f t="shared" si="103"/>
        <v>0</v>
      </c>
      <c r="AR90" s="217" t="str">
        <f t="shared" si="104"/>
        <v/>
      </c>
      <c r="AS90" s="218"/>
      <c r="AT90" s="221"/>
      <c r="AU90" s="214">
        <f t="shared" si="105"/>
        <v>0</v>
      </c>
      <c r="AV90" s="214"/>
      <c r="AW90" s="214"/>
      <c r="AX90" s="214"/>
      <c r="AY90" s="214"/>
      <c r="AZ90" s="214"/>
      <c r="BA90" s="214"/>
      <c r="BB90" s="214">
        <f t="shared" si="106"/>
        <v>0</v>
      </c>
      <c r="BC90" s="217" t="str">
        <f t="shared" si="107"/>
        <v/>
      </c>
      <c r="BD90" s="214"/>
      <c r="BE90" s="221"/>
      <c r="BF90" s="214">
        <f t="shared" si="108"/>
        <v>0</v>
      </c>
      <c r="BG90" s="214">
        <f t="shared" si="109"/>
        <v>0</v>
      </c>
      <c r="BH90" s="219" t="str">
        <f t="shared" si="110"/>
        <v/>
      </c>
      <c r="BI90" s="234"/>
      <c r="BJ90" s="28"/>
      <c r="BK90" s="8"/>
      <c r="BL90" s="8"/>
      <c r="BM90" s="73"/>
      <c r="BN90" s="74" t="str">
        <f t="shared" si="111"/>
        <v/>
      </c>
      <c r="BO90" s="75"/>
      <c r="BP90" s="76" t="str">
        <f t="shared" si="112"/>
        <v/>
      </c>
      <c r="BQ90" s="74" t="str">
        <f t="shared" si="113"/>
        <v/>
      </c>
      <c r="BR90" s="75" t="str">
        <f t="shared" si="114"/>
        <v/>
      </c>
      <c r="BS90" s="76"/>
      <c r="BT90" s="74" t="str">
        <f t="shared" si="115"/>
        <v/>
      </c>
      <c r="BU90" s="75"/>
      <c r="BV90" s="77" t="str">
        <f t="shared" si="116"/>
        <v/>
      </c>
      <c r="BW90" s="74" t="str">
        <f t="shared" si="117"/>
        <v/>
      </c>
      <c r="BX90" s="78"/>
      <c r="BY90" s="79">
        <f t="shared" si="118"/>
        <v>0</v>
      </c>
      <c r="BZ90" s="80" t="str">
        <f t="shared" si="119"/>
        <v/>
      </c>
    </row>
    <row r="91" spans="1:78" ht="33" customHeight="1" thickBot="1" x14ac:dyDescent="0.3">
      <c r="A91" s="125"/>
      <c r="B91" s="17"/>
      <c r="C91" s="252"/>
      <c r="D91" s="253"/>
      <c r="E91" s="253"/>
      <c r="F91" s="254" t="s">
        <v>317</v>
      </c>
      <c r="G91" s="255"/>
      <c r="H91" s="256"/>
      <c r="I91" s="255"/>
      <c r="J91" s="255"/>
      <c r="K91" s="255"/>
      <c r="L91" s="257"/>
      <c r="M91" s="257"/>
      <c r="N91" s="255"/>
      <c r="O91" s="255"/>
      <c r="P91" s="255"/>
      <c r="Q91" s="255"/>
      <c r="R91" s="255"/>
      <c r="S91" s="255"/>
      <c r="T91" s="255"/>
      <c r="U91" s="255"/>
      <c r="V91" s="258" t="str">
        <f t="shared" si="123"/>
        <v/>
      </c>
      <c r="W91" s="259"/>
      <c r="X91" s="260"/>
      <c r="Y91" s="255"/>
      <c r="Z91" s="255"/>
      <c r="AA91" s="255"/>
      <c r="AB91" s="255"/>
      <c r="AC91" s="255"/>
      <c r="AD91" s="255"/>
      <c r="AE91" s="255"/>
      <c r="AF91" s="255"/>
      <c r="AG91" s="258" t="str">
        <f t="shared" si="101"/>
        <v/>
      </c>
      <c r="AH91" s="259"/>
      <c r="AI91" s="260"/>
      <c r="AJ91" s="255"/>
      <c r="AK91" s="255"/>
      <c r="AL91" s="255"/>
      <c r="AM91" s="255"/>
      <c r="AN91" s="255"/>
      <c r="AO91" s="255"/>
      <c r="AP91" s="255"/>
      <c r="AQ91" s="255"/>
      <c r="AR91" s="258" t="str">
        <f t="shared" si="104"/>
        <v/>
      </c>
      <c r="AS91" s="261"/>
      <c r="AT91" s="260"/>
      <c r="AU91" s="255"/>
      <c r="AV91" s="255"/>
      <c r="AW91" s="255"/>
      <c r="AX91" s="255"/>
      <c r="AY91" s="255"/>
      <c r="AZ91" s="255"/>
      <c r="BA91" s="255"/>
      <c r="BB91" s="255"/>
      <c r="BC91" s="258" t="str">
        <f t="shared" si="107"/>
        <v/>
      </c>
      <c r="BD91" s="255"/>
      <c r="BE91" s="260"/>
      <c r="BF91" s="238">
        <f t="shared" si="108"/>
        <v>0</v>
      </c>
      <c r="BG91" s="238">
        <f t="shared" si="109"/>
        <v>0</v>
      </c>
      <c r="BH91" s="262" t="str">
        <f t="shared" si="110"/>
        <v/>
      </c>
      <c r="BI91" s="263"/>
      <c r="BJ91" s="141"/>
      <c r="BK91" s="8"/>
      <c r="BL91" s="8"/>
      <c r="BM91" s="142"/>
      <c r="BN91" s="143" t="str">
        <f t="shared" si="111"/>
        <v/>
      </c>
      <c r="BO91" s="144"/>
      <c r="BP91" s="145" t="str">
        <f t="shared" si="112"/>
        <v/>
      </c>
      <c r="BQ91" s="143" t="str">
        <f t="shared" si="113"/>
        <v/>
      </c>
      <c r="BR91" s="144" t="str">
        <f t="shared" si="114"/>
        <v/>
      </c>
      <c r="BS91" s="145"/>
      <c r="BT91" s="143" t="str">
        <f t="shared" si="115"/>
        <v/>
      </c>
      <c r="BU91" s="144"/>
      <c r="BV91" s="146" t="str">
        <f t="shared" si="116"/>
        <v/>
      </c>
      <c r="BW91" s="143" t="str">
        <f t="shared" si="117"/>
        <v/>
      </c>
      <c r="BX91" s="147"/>
      <c r="BY91" s="148"/>
      <c r="BZ91" s="149" t="str">
        <f t="shared" si="119"/>
        <v/>
      </c>
    </row>
    <row r="92" spans="1:78" ht="25.5" customHeight="1" x14ac:dyDescent="0.25">
      <c r="A92" s="125"/>
      <c r="B92" s="17"/>
      <c r="C92" s="152"/>
      <c r="D92" s="152"/>
      <c r="E92" s="152"/>
      <c r="F92" s="153"/>
      <c r="G92" s="154"/>
      <c r="H92" s="155"/>
      <c r="I92" s="154"/>
      <c r="J92" s="154"/>
      <c r="K92" s="154"/>
      <c r="L92" s="156"/>
      <c r="M92" s="156"/>
      <c r="N92" s="154"/>
      <c r="O92" s="154"/>
      <c r="P92" s="154"/>
      <c r="Q92" s="154"/>
      <c r="R92" s="154"/>
      <c r="S92" s="154"/>
      <c r="T92" s="154"/>
      <c r="U92" s="154"/>
      <c r="V92" s="157"/>
      <c r="W92" s="158"/>
      <c r="X92" s="159"/>
      <c r="Y92" s="154"/>
      <c r="Z92" s="154"/>
      <c r="AA92" s="154"/>
      <c r="AB92" s="154"/>
      <c r="AC92" s="154"/>
      <c r="AD92" s="154"/>
      <c r="AE92" s="154"/>
      <c r="AF92" s="154"/>
      <c r="AG92" s="157"/>
      <c r="AH92" s="158"/>
      <c r="AI92" s="159"/>
      <c r="AJ92" s="154"/>
      <c r="AK92" s="154"/>
      <c r="AL92" s="154"/>
      <c r="AM92" s="154"/>
      <c r="AN92" s="154"/>
      <c r="AO92" s="154"/>
      <c r="AP92" s="154"/>
      <c r="AQ92" s="154"/>
      <c r="AR92" s="157"/>
      <c r="AS92" s="160"/>
      <c r="AT92" s="159"/>
      <c r="AU92" s="154"/>
      <c r="AV92" s="154"/>
      <c r="AW92" s="154"/>
      <c r="AX92" s="154"/>
      <c r="AY92" s="154"/>
      <c r="AZ92" s="154"/>
      <c r="BA92" s="154"/>
      <c r="BB92" s="154"/>
      <c r="BC92" s="157"/>
      <c r="BD92" s="154"/>
      <c r="BE92" s="159"/>
      <c r="BF92" s="161"/>
      <c r="BG92" s="161"/>
      <c r="BH92" s="162"/>
      <c r="BI92" s="163"/>
      <c r="BJ92" s="141"/>
      <c r="BK92" s="8"/>
      <c r="BL92" s="8"/>
      <c r="BM92" s="164"/>
      <c r="BN92" s="157"/>
      <c r="BO92" s="159"/>
      <c r="BP92" s="159"/>
      <c r="BQ92" s="157"/>
      <c r="BR92" s="159"/>
      <c r="BS92" s="159"/>
      <c r="BT92" s="157"/>
      <c r="BU92" s="159"/>
      <c r="BV92" s="159"/>
      <c r="BW92" s="157"/>
      <c r="BX92" s="159"/>
      <c r="BY92" s="165"/>
      <c r="BZ92" s="157"/>
    </row>
    <row r="93" spans="1:78" ht="12.75" hidden="1" customHeight="1" x14ac:dyDescent="0.2">
      <c r="A93" s="19"/>
      <c r="B93" s="20"/>
      <c r="C93" s="296" t="s">
        <v>208</v>
      </c>
      <c r="D93" s="297"/>
      <c r="E93" s="297"/>
      <c r="F93" s="284"/>
      <c r="G93" s="338" t="s">
        <v>7</v>
      </c>
      <c r="H93" s="297"/>
      <c r="I93" s="297"/>
      <c r="J93" s="297"/>
      <c r="K93" s="297"/>
      <c r="L93" s="297"/>
      <c r="M93" s="299"/>
      <c r="N93" s="311" t="s">
        <v>209</v>
      </c>
      <c r="O93" s="297"/>
      <c r="P93" s="297"/>
      <c r="Q93" s="297"/>
      <c r="R93" s="297"/>
      <c r="S93" s="297"/>
      <c r="T93" s="297"/>
      <c r="U93" s="297"/>
      <c r="V93" s="297"/>
      <c r="W93" s="297"/>
      <c r="X93" s="299"/>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2"/>
      <c r="BH93" s="22"/>
      <c r="BI93" s="23"/>
      <c r="BJ93" s="21"/>
      <c r="BK93" s="24"/>
      <c r="BL93" s="24"/>
      <c r="BM93" s="20"/>
      <c r="BN93" s="20"/>
      <c r="BO93" s="20"/>
      <c r="BP93" s="20"/>
      <c r="BQ93" s="20"/>
      <c r="BR93" s="20"/>
      <c r="BS93" s="20"/>
      <c r="BT93" s="20"/>
      <c r="BU93" s="20"/>
      <c r="BV93" s="20"/>
      <c r="BW93" s="20"/>
      <c r="BX93" s="20"/>
      <c r="BY93" s="20"/>
      <c r="BZ93" s="22"/>
    </row>
    <row r="94" spans="1:78" ht="36.75" hidden="1" customHeight="1" x14ac:dyDescent="0.25">
      <c r="A94" s="6"/>
      <c r="B94" s="17"/>
      <c r="C94" s="302" t="s">
        <v>210</v>
      </c>
      <c r="D94" s="293"/>
      <c r="E94" s="293"/>
      <c r="F94" s="294"/>
      <c r="G94" s="310" t="str">
        <f>+VLOOKUP(G93,LISTAS!$H$3:$I$10,2,FALSE)</f>
        <v>&lt;Por favor seleccione los objetivos estratégicos asociados al proceso</v>
      </c>
      <c r="H94" s="293"/>
      <c r="I94" s="293"/>
      <c r="J94" s="293"/>
      <c r="K94" s="293"/>
      <c r="L94" s="293"/>
      <c r="M94" s="301"/>
      <c r="N94" s="312" t="s">
        <v>211</v>
      </c>
      <c r="O94" s="293"/>
      <c r="P94" s="293"/>
      <c r="Q94" s="293"/>
      <c r="R94" s="294"/>
      <c r="S94" s="313" t="s">
        <v>212</v>
      </c>
      <c r="T94" s="293"/>
      <c r="U94" s="293"/>
      <c r="V94" s="294"/>
      <c r="W94" s="25" t="s">
        <v>213</v>
      </c>
      <c r="X94" s="26" t="s">
        <v>214</v>
      </c>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6"/>
      <c r="BI94" s="6"/>
      <c r="BJ94" s="8"/>
      <c r="BK94" s="8"/>
      <c r="BL94" s="8"/>
      <c r="BM94" s="18">
        <f>SUM(BM98:BM121)</f>
        <v>0</v>
      </c>
      <c r="BN94" s="18"/>
      <c r="BO94" s="18"/>
      <c r="BP94" s="18">
        <f>SUM(BP98:BP121)</f>
        <v>0</v>
      </c>
      <c r="BQ94" s="18"/>
      <c r="BR94" s="18"/>
      <c r="BS94" s="18">
        <f>SUM(BS98:BS121)</f>
        <v>0</v>
      </c>
      <c r="BT94" s="18"/>
      <c r="BU94" s="18"/>
      <c r="BV94" s="18">
        <f>SUM(BV98:BV121)</f>
        <v>0</v>
      </c>
      <c r="BW94" s="18"/>
      <c r="BX94" s="18"/>
      <c r="BY94" s="18">
        <f>SUM(BY98:BY121)</f>
        <v>0</v>
      </c>
      <c r="BZ94" s="18"/>
    </row>
    <row r="95" spans="1:78" ht="24" hidden="1" customHeight="1" x14ac:dyDescent="0.25">
      <c r="A95" s="6"/>
      <c r="B95" s="17" t="str">
        <f>+VLOOKUP($G$10,LISTAS!$B$47:$D$65,2,FALSE)</f>
        <v>OBJ_6</v>
      </c>
      <c r="C95" s="302" t="s">
        <v>215</v>
      </c>
      <c r="D95" s="293"/>
      <c r="E95" s="293"/>
      <c r="F95" s="294"/>
      <c r="G95" s="314"/>
      <c r="H95" s="293"/>
      <c r="I95" s="293"/>
      <c r="J95" s="293"/>
      <c r="K95" s="293"/>
      <c r="L95" s="293"/>
      <c r="M95" s="301"/>
      <c r="N95" s="343"/>
      <c r="O95" s="271"/>
      <c r="P95" s="271"/>
      <c r="Q95" s="271"/>
      <c r="R95" s="272"/>
      <c r="S95" s="270"/>
      <c r="T95" s="271"/>
      <c r="U95" s="271"/>
      <c r="V95" s="272"/>
      <c r="W95" s="276"/>
      <c r="X95" s="278"/>
      <c r="Y95" s="27"/>
      <c r="Z95" s="27"/>
      <c r="AA95" s="27"/>
      <c r="AB95" s="27"/>
      <c r="AC95" s="27"/>
      <c r="AD95" s="27"/>
      <c r="AE95" s="27"/>
      <c r="AF95" s="5"/>
      <c r="AG95" s="27"/>
      <c r="AH95" s="27"/>
      <c r="AI95" s="27"/>
      <c r="AJ95" s="27"/>
      <c r="AK95" s="27"/>
      <c r="AL95" s="27"/>
      <c r="AM95" s="27"/>
      <c r="AN95" s="27"/>
      <c r="AO95" s="27"/>
      <c r="AP95" s="27"/>
      <c r="AQ95" s="5"/>
      <c r="AR95" s="27"/>
      <c r="AS95" s="27"/>
      <c r="AT95" s="27"/>
      <c r="AU95" s="27"/>
      <c r="AV95" s="27"/>
      <c r="AW95" s="27"/>
      <c r="AX95" s="27"/>
      <c r="AY95" s="27"/>
      <c r="AZ95" s="27"/>
      <c r="BA95" s="27"/>
      <c r="BB95" s="5"/>
      <c r="BC95" s="27"/>
      <c r="BD95" s="27"/>
      <c r="BE95" s="27"/>
      <c r="BF95" s="27"/>
      <c r="BG95" s="27"/>
      <c r="BH95" s="27"/>
      <c r="BI95" s="27"/>
      <c r="BJ95" s="28"/>
      <c r="BK95" s="8"/>
      <c r="BL95" s="8"/>
      <c r="BM95" s="280" t="s">
        <v>219</v>
      </c>
      <c r="BN95" s="281"/>
      <c r="BO95" s="281"/>
      <c r="BP95" s="281"/>
      <c r="BQ95" s="281"/>
      <c r="BR95" s="281"/>
      <c r="BS95" s="281"/>
      <c r="BT95" s="281"/>
      <c r="BU95" s="281"/>
      <c r="BV95" s="281"/>
      <c r="BW95" s="281"/>
      <c r="BX95" s="281"/>
      <c r="BY95" s="281"/>
      <c r="BZ95" s="282"/>
    </row>
    <row r="96" spans="1:78" ht="24" hidden="1" customHeight="1" x14ac:dyDescent="0.25">
      <c r="A96" s="6"/>
      <c r="B96" s="17" t="str">
        <f>+VLOOKUP($G$11,LISTAS!$B$112:$D$132,2,FALSE)</f>
        <v>PROD_OBJ_6</v>
      </c>
      <c r="C96" s="317" t="s">
        <v>220</v>
      </c>
      <c r="D96" s="318"/>
      <c r="E96" s="318"/>
      <c r="F96" s="319"/>
      <c r="G96" s="320"/>
      <c r="H96" s="309"/>
      <c r="I96" s="309"/>
      <c r="J96" s="309"/>
      <c r="K96" s="309"/>
      <c r="L96" s="309"/>
      <c r="M96" s="321"/>
      <c r="N96" s="344"/>
      <c r="O96" s="333"/>
      <c r="P96" s="333"/>
      <c r="Q96" s="333"/>
      <c r="R96" s="345"/>
      <c r="S96" s="346"/>
      <c r="T96" s="333"/>
      <c r="U96" s="333"/>
      <c r="V96" s="345"/>
      <c r="W96" s="347"/>
      <c r="X96" s="348"/>
      <c r="Y96" s="27"/>
      <c r="Z96" s="27"/>
      <c r="AA96" s="27"/>
      <c r="AB96" s="27"/>
      <c r="AC96" s="27"/>
      <c r="AD96" s="27"/>
      <c r="AE96" s="27"/>
      <c r="AF96" s="5"/>
      <c r="AG96" s="27"/>
      <c r="AH96" s="27"/>
      <c r="AI96" s="27"/>
      <c r="AJ96" s="27"/>
      <c r="AK96" s="27"/>
      <c r="AL96" s="27"/>
      <c r="AM96" s="27"/>
      <c r="AN96" s="27"/>
      <c r="AO96" s="27"/>
      <c r="AP96" s="27"/>
      <c r="AQ96" s="5"/>
      <c r="AR96" s="27"/>
      <c r="AS96" s="27"/>
      <c r="AT96" s="27"/>
      <c r="AU96" s="27"/>
      <c r="AV96" s="27"/>
      <c r="AW96" s="27"/>
      <c r="AX96" s="27"/>
      <c r="AY96" s="27"/>
      <c r="AZ96" s="27"/>
      <c r="BA96" s="27"/>
      <c r="BB96" s="5"/>
      <c r="BC96" s="27"/>
      <c r="BD96" s="27"/>
      <c r="BE96" s="27"/>
      <c r="BF96" s="27"/>
      <c r="BG96" s="27"/>
      <c r="BH96" s="27"/>
      <c r="BI96" s="27"/>
      <c r="BJ96" s="28"/>
      <c r="BK96" s="8"/>
      <c r="BL96" s="8"/>
      <c r="BM96" s="29"/>
      <c r="BN96" s="30"/>
      <c r="BO96" s="30"/>
      <c r="BP96" s="30"/>
      <c r="BQ96" s="30"/>
      <c r="BR96" s="30"/>
      <c r="BS96" s="30"/>
      <c r="BT96" s="30"/>
      <c r="BU96" s="30"/>
      <c r="BV96" s="30"/>
      <c r="BW96" s="30"/>
      <c r="BX96" s="30"/>
      <c r="BY96" s="30"/>
      <c r="BZ96" s="31"/>
    </row>
    <row r="97" spans="1:78" ht="23.25" hidden="1" customHeight="1" x14ac:dyDescent="0.25">
      <c r="A97" s="32"/>
      <c r="B97" s="17"/>
      <c r="C97" s="325" t="s">
        <v>221</v>
      </c>
      <c r="D97" s="323" t="s">
        <v>221</v>
      </c>
      <c r="E97" s="323" t="s">
        <v>222</v>
      </c>
      <c r="F97" s="323" t="s">
        <v>223</v>
      </c>
      <c r="G97" s="323" t="s">
        <v>224</v>
      </c>
      <c r="H97" s="323" t="s">
        <v>225</v>
      </c>
      <c r="I97" s="323" t="s">
        <v>226</v>
      </c>
      <c r="J97" s="323" t="s">
        <v>227</v>
      </c>
      <c r="K97" s="323" t="s">
        <v>228</v>
      </c>
      <c r="L97" s="327" t="s">
        <v>229</v>
      </c>
      <c r="M97" s="285"/>
      <c r="N97" s="33"/>
      <c r="O97" s="283" t="s">
        <v>230</v>
      </c>
      <c r="P97" s="285"/>
      <c r="Q97" s="283" t="s">
        <v>231</v>
      </c>
      <c r="R97" s="285"/>
      <c r="S97" s="283" t="s">
        <v>232</v>
      </c>
      <c r="T97" s="284"/>
      <c r="U97" s="34"/>
      <c r="V97" s="34"/>
      <c r="W97" s="35" t="s">
        <v>233</v>
      </c>
      <c r="X97" s="36"/>
      <c r="Y97" s="33"/>
      <c r="Z97" s="283" t="s">
        <v>235</v>
      </c>
      <c r="AA97" s="284"/>
      <c r="AB97" s="283" t="s">
        <v>236</v>
      </c>
      <c r="AC97" s="284"/>
      <c r="AD97" s="283" t="s">
        <v>237</v>
      </c>
      <c r="AE97" s="284"/>
      <c r="AF97" s="34"/>
      <c r="AG97" s="34"/>
      <c r="AH97" s="34" t="s">
        <v>238</v>
      </c>
      <c r="AI97" s="36"/>
      <c r="AJ97" s="33"/>
      <c r="AK97" s="283" t="s">
        <v>239</v>
      </c>
      <c r="AL97" s="284"/>
      <c r="AM97" s="283" t="s">
        <v>240</v>
      </c>
      <c r="AN97" s="284"/>
      <c r="AO97" s="283" t="s">
        <v>241</v>
      </c>
      <c r="AP97" s="284"/>
      <c r="AQ97" s="34"/>
      <c r="AR97" s="34"/>
      <c r="AS97" s="34" t="s">
        <v>242</v>
      </c>
      <c r="AT97" s="36"/>
      <c r="AU97" s="34"/>
      <c r="AV97" s="283" t="s">
        <v>243</v>
      </c>
      <c r="AW97" s="285"/>
      <c r="AX97" s="283" t="s">
        <v>244</v>
      </c>
      <c r="AY97" s="285"/>
      <c r="AZ97" s="283" t="s">
        <v>245</v>
      </c>
      <c r="BA97" s="284"/>
      <c r="BB97" s="34"/>
      <c r="BC97" s="34"/>
      <c r="BD97" s="34" t="s">
        <v>246</v>
      </c>
      <c r="BE97" s="36"/>
      <c r="BF97" s="33"/>
      <c r="BG97" s="34"/>
      <c r="BH97" s="34" t="s">
        <v>247</v>
      </c>
      <c r="BI97" s="287" t="s">
        <v>248</v>
      </c>
      <c r="BJ97" s="37"/>
      <c r="BK97" s="8"/>
      <c r="BL97" s="8"/>
      <c r="BM97" s="266" t="s">
        <v>233</v>
      </c>
      <c r="BN97" s="267"/>
      <c r="BO97" s="268"/>
      <c r="BP97" s="269" t="s">
        <v>238</v>
      </c>
      <c r="BQ97" s="267"/>
      <c r="BR97" s="268"/>
      <c r="BS97" s="269" t="s">
        <v>242</v>
      </c>
      <c r="BT97" s="267"/>
      <c r="BU97" s="268"/>
      <c r="BV97" s="269" t="s">
        <v>246</v>
      </c>
      <c r="BW97" s="267"/>
      <c r="BX97" s="268"/>
      <c r="BY97" s="269" t="s">
        <v>247</v>
      </c>
      <c r="BZ97" s="286"/>
    </row>
    <row r="98" spans="1:78" ht="15.75" hidden="1" customHeight="1" x14ac:dyDescent="0.25">
      <c r="A98" s="32"/>
      <c r="B98" s="17"/>
      <c r="C98" s="339"/>
      <c r="D98" s="277"/>
      <c r="E98" s="277"/>
      <c r="F98" s="277"/>
      <c r="G98" s="277"/>
      <c r="H98" s="277"/>
      <c r="I98" s="277"/>
      <c r="J98" s="277"/>
      <c r="K98" s="277"/>
      <c r="L98" s="96" t="s">
        <v>249</v>
      </c>
      <c r="M98" s="50" t="s">
        <v>250</v>
      </c>
      <c r="N98" s="97" t="s">
        <v>251</v>
      </c>
      <c r="O98" s="48" t="s">
        <v>252</v>
      </c>
      <c r="P98" s="48" t="s">
        <v>253</v>
      </c>
      <c r="Q98" s="48" t="s">
        <v>252</v>
      </c>
      <c r="R98" s="48" t="s">
        <v>253</v>
      </c>
      <c r="S98" s="98" t="s">
        <v>252</v>
      </c>
      <c r="T98" s="98" t="s">
        <v>253</v>
      </c>
      <c r="U98" s="48" t="s">
        <v>254</v>
      </c>
      <c r="V98" s="99" t="s">
        <v>255</v>
      </c>
      <c r="W98" s="48" t="s">
        <v>256</v>
      </c>
      <c r="X98" s="49" t="s">
        <v>234</v>
      </c>
      <c r="Y98" s="97" t="s">
        <v>251</v>
      </c>
      <c r="Z98" s="98" t="s">
        <v>252</v>
      </c>
      <c r="AA98" s="98" t="s">
        <v>253</v>
      </c>
      <c r="AB98" s="98" t="s">
        <v>252</v>
      </c>
      <c r="AC98" s="98" t="s">
        <v>253</v>
      </c>
      <c r="AD98" s="98" t="s">
        <v>252</v>
      </c>
      <c r="AE98" s="98" t="s">
        <v>253</v>
      </c>
      <c r="AF98" s="48" t="s">
        <v>254</v>
      </c>
      <c r="AG98" s="99" t="s">
        <v>255</v>
      </c>
      <c r="AH98" s="48" t="s">
        <v>256</v>
      </c>
      <c r="AI98" s="49" t="s">
        <v>234</v>
      </c>
      <c r="AJ98" s="97" t="s">
        <v>251</v>
      </c>
      <c r="AK98" s="98" t="s">
        <v>252</v>
      </c>
      <c r="AL98" s="98" t="s">
        <v>253</v>
      </c>
      <c r="AM98" s="98" t="s">
        <v>252</v>
      </c>
      <c r="AN98" s="98" t="s">
        <v>253</v>
      </c>
      <c r="AO98" s="98" t="s">
        <v>252</v>
      </c>
      <c r="AP98" s="98" t="s">
        <v>253</v>
      </c>
      <c r="AQ98" s="48" t="s">
        <v>254</v>
      </c>
      <c r="AR98" s="99" t="s">
        <v>255</v>
      </c>
      <c r="AS98" s="49" t="s">
        <v>234</v>
      </c>
      <c r="AT98" s="49" t="s">
        <v>234</v>
      </c>
      <c r="AU98" s="100" t="s">
        <v>251</v>
      </c>
      <c r="AV98" s="48" t="s">
        <v>252</v>
      </c>
      <c r="AW98" s="48" t="s">
        <v>253</v>
      </c>
      <c r="AX98" s="48" t="s">
        <v>252</v>
      </c>
      <c r="AY98" s="48" t="s">
        <v>253</v>
      </c>
      <c r="AZ98" s="48" t="s">
        <v>252</v>
      </c>
      <c r="BA98" s="48" t="s">
        <v>253</v>
      </c>
      <c r="BB98" s="48" t="s">
        <v>254</v>
      </c>
      <c r="BC98" s="99" t="s">
        <v>255</v>
      </c>
      <c r="BD98" s="48" t="s">
        <v>256</v>
      </c>
      <c r="BE98" s="49" t="s">
        <v>234</v>
      </c>
      <c r="BF98" s="97" t="s">
        <v>251</v>
      </c>
      <c r="BG98" s="101" t="s">
        <v>254</v>
      </c>
      <c r="BH98" s="99" t="s">
        <v>255</v>
      </c>
      <c r="BI98" s="340"/>
      <c r="BJ98" s="37"/>
      <c r="BK98" s="8"/>
      <c r="BL98" s="8"/>
      <c r="BM98" s="47" t="s">
        <v>257</v>
      </c>
      <c r="BN98" s="48" t="s">
        <v>258</v>
      </c>
      <c r="BO98" s="49" t="s">
        <v>259</v>
      </c>
      <c r="BP98" s="48" t="s">
        <v>257</v>
      </c>
      <c r="BQ98" s="48" t="s">
        <v>258</v>
      </c>
      <c r="BR98" s="49" t="s">
        <v>259</v>
      </c>
      <c r="BS98" s="48" t="s">
        <v>257</v>
      </c>
      <c r="BT98" s="48" t="s">
        <v>258</v>
      </c>
      <c r="BU98" s="49" t="s">
        <v>259</v>
      </c>
      <c r="BV98" s="48" t="s">
        <v>257</v>
      </c>
      <c r="BW98" s="48" t="s">
        <v>258</v>
      </c>
      <c r="BX98" s="50" t="s">
        <v>259</v>
      </c>
      <c r="BY98" s="51" t="s">
        <v>257</v>
      </c>
      <c r="BZ98" s="52" t="s">
        <v>260</v>
      </c>
    </row>
    <row r="99" spans="1:78" ht="15.75" hidden="1" customHeight="1" x14ac:dyDescent="0.25">
      <c r="A99" s="32"/>
      <c r="B99" s="17"/>
      <c r="C99" s="102"/>
      <c r="D99" s="103"/>
      <c r="E99" s="105"/>
      <c r="F99" s="105"/>
      <c r="G99" s="106"/>
      <c r="H99" s="107"/>
      <c r="I99" s="106"/>
      <c r="J99" s="106"/>
      <c r="K99" s="108"/>
      <c r="L99" s="109"/>
      <c r="M99" s="110"/>
      <c r="N99" s="111">
        <f t="shared" ref="N99:N104" si="125">SUM(O99,Q99,S99)</f>
        <v>0</v>
      </c>
      <c r="O99" s="106"/>
      <c r="P99" s="106"/>
      <c r="Q99" s="106"/>
      <c r="R99" s="106"/>
      <c r="S99" s="106"/>
      <c r="T99" s="106"/>
      <c r="U99" s="106">
        <f t="shared" ref="U99:U104" si="126">SUM(P99,R99,T99)</f>
        <v>0</v>
      </c>
      <c r="V99" s="64" t="str">
        <f t="shared" ref="V99:V105" si="127">IFERROR(U99/N99,"")</f>
        <v/>
      </c>
      <c r="W99" s="112"/>
      <c r="X99" s="65"/>
      <c r="Y99" s="111">
        <f t="shared" ref="Y99:Y104" si="128">SUM(Z99,AB99,AD99)</f>
        <v>0</v>
      </c>
      <c r="Z99" s="106"/>
      <c r="AA99" s="106"/>
      <c r="AB99" s="106"/>
      <c r="AC99" s="106"/>
      <c r="AD99" s="106"/>
      <c r="AE99" s="106"/>
      <c r="AF99" s="106">
        <f t="shared" ref="AF99:AF104" si="129">SUM(AA99,AC99,AE99)</f>
        <v>0</v>
      </c>
      <c r="AG99" s="64" t="str">
        <f t="shared" ref="AG99:AG105" si="130">IFERROR(AF99/Y99,"")</f>
        <v/>
      </c>
      <c r="AH99" s="104"/>
      <c r="AI99" s="65"/>
      <c r="AJ99" s="111">
        <f t="shared" ref="AJ99:AJ104" si="131">SUM(AK99,AM99,AO99)</f>
        <v>0</v>
      </c>
      <c r="AK99" s="106"/>
      <c r="AL99" s="106"/>
      <c r="AM99" s="106"/>
      <c r="AN99" s="106"/>
      <c r="AO99" s="106"/>
      <c r="AP99" s="106"/>
      <c r="AQ99" s="106">
        <f t="shared" ref="AQ99:AQ104" si="132">SUM(AL99,AN99,AP99)</f>
        <v>0</v>
      </c>
      <c r="AR99" s="64" t="str">
        <f t="shared" ref="AR99:AR105" si="133">IFERROR(AQ99/AJ99,"")</f>
        <v/>
      </c>
      <c r="AS99" s="113"/>
      <c r="AT99" s="65"/>
      <c r="AU99" s="111">
        <f t="shared" ref="AU99:AU104" si="134">SUM(AV99,AX99,AZ99)</f>
        <v>0</v>
      </c>
      <c r="AV99" s="106"/>
      <c r="AW99" s="106"/>
      <c r="AX99" s="106"/>
      <c r="AY99" s="106"/>
      <c r="AZ99" s="106"/>
      <c r="BA99" s="106"/>
      <c r="BB99" s="106">
        <f t="shared" ref="BB99:BB104" si="135">SUM(AW99,AY99,BA99)</f>
        <v>0</v>
      </c>
      <c r="BC99" s="64" t="str">
        <f t="shared" ref="BC99:BC105" si="136">IFERROR(BB99/AU99,"")</f>
        <v/>
      </c>
      <c r="BD99" s="114"/>
      <c r="BE99" s="65"/>
      <c r="BF99" s="111">
        <f t="shared" ref="BF99:BF105" si="137">+SUM(N99,Y99,AJ99,AU99)</f>
        <v>0</v>
      </c>
      <c r="BG99" s="106">
        <f t="shared" ref="BG99:BG105" si="138">+SUM(U99,AF99,AQ99,BB99)</f>
        <v>0</v>
      </c>
      <c r="BH99" s="115" t="str">
        <f t="shared" ref="BH99:BH105" si="139">IFERROR(BG99/BF99,"")</f>
        <v/>
      </c>
      <c r="BI99" s="116"/>
      <c r="BJ99" s="37"/>
      <c r="BK99" s="8"/>
      <c r="BL99" s="8"/>
      <c r="BM99" s="63"/>
      <c r="BN99" s="64" t="str">
        <f t="shared" ref="BN99:BN105" si="140">IFERROR(BM99/N99,"")</f>
        <v/>
      </c>
      <c r="BO99" s="65"/>
      <c r="BP99" s="66" t="str">
        <f t="shared" ref="BP99:BP105" si="141">IFERROR(BO99/Q99,"")</f>
        <v/>
      </c>
      <c r="BQ99" s="64" t="str">
        <f t="shared" ref="BQ99:BQ105" si="142">IFERROR(BP99/Y99,"")</f>
        <v/>
      </c>
      <c r="BR99" s="65" t="str">
        <f t="shared" ref="BR99:BR105" si="143">IFERROR(BQ99/U99,"")</f>
        <v/>
      </c>
      <c r="BS99" s="66"/>
      <c r="BT99" s="64" t="str">
        <f t="shared" ref="BT99:BT105" si="144">IFERROR(BS99/AJ99,"")</f>
        <v/>
      </c>
      <c r="BU99" s="65"/>
      <c r="BV99" s="67" t="str">
        <f t="shared" ref="BV99:BV105" si="145">IFERROR(BU99/Y99,"")</f>
        <v/>
      </c>
      <c r="BW99" s="64" t="str">
        <f t="shared" ref="BW99:BW105" si="146">IFERROR(BV99/AU99,"")</f>
        <v/>
      </c>
      <c r="BX99" s="68" t="str">
        <f>IFERROR(BW99/AB99,"")</f>
        <v/>
      </c>
      <c r="BY99" s="69">
        <f t="shared" ref="BY99:BY104" si="147">SUM(BM99,BP99,BS99,BV99)</f>
        <v>0</v>
      </c>
      <c r="BZ99" s="70" t="str">
        <f t="shared" ref="BZ99:BZ105" si="148">IFERROR(BY99/BF99,"")</f>
        <v/>
      </c>
    </row>
    <row r="100" spans="1:78" ht="15.75" hidden="1" customHeight="1" x14ac:dyDescent="0.25">
      <c r="A100" s="6"/>
      <c r="B100" s="17"/>
      <c r="C100" s="102"/>
      <c r="D100" s="103"/>
      <c r="E100" s="103"/>
      <c r="F100" s="103"/>
      <c r="G100" s="108"/>
      <c r="H100" s="124"/>
      <c r="I100" s="108"/>
      <c r="J100" s="108"/>
      <c r="K100" s="108"/>
      <c r="L100" s="117"/>
      <c r="M100" s="118"/>
      <c r="N100" s="111">
        <f t="shared" si="125"/>
        <v>0</v>
      </c>
      <c r="O100" s="108"/>
      <c r="P100" s="108"/>
      <c r="Q100" s="108"/>
      <c r="R100" s="108"/>
      <c r="S100" s="108"/>
      <c r="T100" s="108"/>
      <c r="U100" s="106">
        <f t="shared" si="126"/>
        <v>0</v>
      </c>
      <c r="V100" s="74" t="str">
        <f t="shared" si="127"/>
        <v/>
      </c>
      <c r="W100" s="119"/>
      <c r="X100" s="81"/>
      <c r="Y100" s="111">
        <f t="shared" si="128"/>
        <v>0</v>
      </c>
      <c r="Z100" s="108"/>
      <c r="AA100" s="108"/>
      <c r="AB100" s="108"/>
      <c r="AC100" s="108"/>
      <c r="AD100" s="108"/>
      <c r="AE100" s="108"/>
      <c r="AF100" s="106">
        <f t="shared" si="129"/>
        <v>0</v>
      </c>
      <c r="AG100" s="74" t="str">
        <f t="shared" si="130"/>
        <v/>
      </c>
      <c r="AH100" s="119"/>
      <c r="AI100" s="81"/>
      <c r="AJ100" s="111">
        <f t="shared" si="131"/>
        <v>0</v>
      </c>
      <c r="AK100" s="108"/>
      <c r="AL100" s="108"/>
      <c r="AM100" s="108"/>
      <c r="AN100" s="108"/>
      <c r="AO100" s="108"/>
      <c r="AP100" s="108"/>
      <c r="AQ100" s="106">
        <f t="shared" si="132"/>
        <v>0</v>
      </c>
      <c r="AR100" s="74" t="str">
        <f t="shared" si="133"/>
        <v/>
      </c>
      <c r="AS100" s="119"/>
      <c r="AT100" s="81"/>
      <c r="AU100" s="111">
        <f t="shared" si="134"/>
        <v>0</v>
      </c>
      <c r="AV100" s="108"/>
      <c r="AW100" s="108"/>
      <c r="AX100" s="108"/>
      <c r="AY100" s="108"/>
      <c r="AZ100" s="108"/>
      <c r="BA100" s="108"/>
      <c r="BB100" s="106">
        <f t="shared" si="135"/>
        <v>0</v>
      </c>
      <c r="BC100" s="74" t="str">
        <f t="shared" si="136"/>
        <v/>
      </c>
      <c r="BD100" s="120"/>
      <c r="BE100" s="81"/>
      <c r="BF100" s="121">
        <f t="shared" si="137"/>
        <v>0</v>
      </c>
      <c r="BG100" s="108">
        <f t="shared" si="138"/>
        <v>0</v>
      </c>
      <c r="BH100" s="122" t="str">
        <f t="shared" si="139"/>
        <v/>
      </c>
      <c r="BI100" s="123"/>
      <c r="BJ100" s="28"/>
      <c r="BK100" s="8"/>
      <c r="BL100" s="8"/>
      <c r="BM100" s="73"/>
      <c r="BN100" s="74" t="str">
        <f t="shared" si="140"/>
        <v/>
      </c>
      <c r="BO100" s="75"/>
      <c r="BP100" s="76" t="str">
        <f t="shared" si="141"/>
        <v/>
      </c>
      <c r="BQ100" s="74" t="str">
        <f t="shared" si="142"/>
        <v/>
      </c>
      <c r="BR100" s="75" t="str">
        <f t="shared" si="143"/>
        <v/>
      </c>
      <c r="BS100" s="76"/>
      <c r="BT100" s="74" t="str">
        <f t="shared" si="144"/>
        <v/>
      </c>
      <c r="BU100" s="75"/>
      <c r="BV100" s="77" t="str">
        <f t="shared" si="145"/>
        <v/>
      </c>
      <c r="BW100" s="74" t="str">
        <f t="shared" si="146"/>
        <v/>
      </c>
      <c r="BX100" s="78"/>
      <c r="BY100" s="79">
        <f t="shared" si="147"/>
        <v>0</v>
      </c>
      <c r="BZ100" s="80" t="str">
        <f t="shared" si="148"/>
        <v/>
      </c>
    </row>
    <row r="101" spans="1:78" ht="15.75" hidden="1" customHeight="1" x14ac:dyDescent="0.25">
      <c r="A101" s="6"/>
      <c r="B101" s="17"/>
      <c r="C101" s="102"/>
      <c r="D101" s="103"/>
      <c r="E101" s="103"/>
      <c r="F101" s="103"/>
      <c r="G101" s="108"/>
      <c r="H101" s="124"/>
      <c r="I101" s="108"/>
      <c r="J101" s="108"/>
      <c r="K101" s="108"/>
      <c r="L101" s="117"/>
      <c r="M101" s="118"/>
      <c r="N101" s="111">
        <f t="shared" si="125"/>
        <v>0</v>
      </c>
      <c r="O101" s="108"/>
      <c r="P101" s="108"/>
      <c r="Q101" s="108"/>
      <c r="R101" s="108"/>
      <c r="S101" s="108"/>
      <c r="T101" s="108"/>
      <c r="U101" s="106">
        <f t="shared" si="126"/>
        <v>0</v>
      </c>
      <c r="V101" s="74" t="str">
        <f t="shared" si="127"/>
        <v/>
      </c>
      <c r="W101" s="119"/>
      <c r="X101" s="81"/>
      <c r="Y101" s="111">
        <f t="shared" si="128"/>
        <v>0</v>
      </c>
      <c r="Z101" s="108"/>
      <c r="AA101" s="108"/>
      <c r="AB101" s="108"/>
      <c r="AC101" s="108"/>
      <c r="AD101" s="108"/>
      <c r="AE101" s="108"/>
      <c r="AF101" s="106">
        <f t="shared" si="129"/>
        <v>0</v>
      </c>
      <c r="AG101" s="74" t="str">
        <f t="shared" si="130"/>
        <v/>
      </c>
      <c r="AH101" s="119"/>
      <c r="AI101" s="81"/>
      <c r="AJ101" s="111">
        <f t="shared" si="131"/>
        <v>0</v>
      </c>
      <c r="AK101" s="108"/>
      <c r="AL101" s="108"/>
      <c r="AM101" s="108"/>
      <c r="AN101" s="108"/>
      <c r="AO101" s="108"/>
      <c r="AP101" s="108"/>
      <c r="AQ101" s="106">
        <f t="shared" si="132"/>
        <v>0</v>
      </c>
      <c r="AR101" s="74" t="str">
        <f t="shared" si="133"/>
        <v/>
      </c>
      <c r="AS101" s="119"/>
      <c r="AT101" s="81"/>
      <c r="AU101" s="111">
        <f t="shared" si="134"/>
        <v>0</v>
      </c>
      <c r="AV101" s="108"/>
      <c r="AW101" s="108"/>
      <c r="AX101" s="108"/>
      <c r="AY101" s="108"/>
      <c r="AZ101" s="108"/>
      <c r="BA101" s="108"/>
      <c r="BB101" s="106">
        <f t="shared" si="135"/>
        <v>0</v>
      </c>
      <c r="BC101" s="74" t="str">
        <f t="shared" si="136"/>
        <v/>
      </c>
      <c r="BD101" s="120"/>
      <c r="BE101" s="81"/>
      <c r="BF101" s="121">
        <f t="shared" si="137"/>
        <v>0</v>
      </c>
      <c r="BG101" s="108">
        <f t="shared" si="138"/>
        <v>0</v>
      </c>
      <c r="BH101" s="122" t="str">
        <f t="shared" si="139"/>
        <v/>
      </c>
      <c r="BI101" s="123"/>
      <c r="BJ101" s="28"/>
      <c r="BK101" s="8"/>
      <c r="BL101" s="8"/>
      <c r="BM101" s="73"/>
      <c r="BN101" s="74" t="str">
        <f t="shared" si="140"/>
        <v/>
      </c>
      <c r="BO101" s="81"/>
      <c r="BP101" s="82" t="str">
        <f t="shared" si="141"/>
        <v/>
      </c>
      <c r="BQ101" s="74" t="str">
        <f t="shared" si="142"/>
        <v/>
      </c>
      <c r="BR101" s="81" t="str">
        <f t="shared" si="143"/>
        <v/>
      </c>
      <c r="BS101" s="82"/>
      <c r="BT101" s="74" t="str">
        <f t="shared" si="144"/>
        <v/>
      </c>
      <c r="BU101" s="81"/>
      <c r="BV101" s="83" t="str">
        <f t="shared" si="145"/>
        <v/>
      </c>
      <c r="BW101" s="74" t="str">
        <f t="shared" si="146"/>
        <v/>
      </c>
      <c r="BX101" s="84"/>
      <c r="BY101" s="79">
        <f t="shared" si="147"/>
        <v>0</v>
      </c>
      <c r="BZ101" s="80" t="str">
        <f t="shared" si="148"/>
        <v/>
      </c>
    </row>
    <row r="102" spans="1:78" ht="15.75" hidden="1" customHeight="1" x14ac:dyDescent="0.25">
      <c r="A102" s="6"/>
      <c r="B102" s="17"/>
      <c r="C102" s="102"/>
      <c r="D102" s="103"/>
      <c r="E102" s="103"/>
      <c r="F102" s="103"/>
      <c r="G102" s="108"/>
      <c r="H102" s="124"/>
      <c r="I102" s="108"/>
      <c r="J102" s="108"/>
      <c r="K102" s="108"/>
      <c r="L102" s="117"/>
      <c r="M102" s="118"/>
      <c r="N102" s="111">
        <f t="shared" si="125"/>
        <v>0</v>
      </c>
      <c r="O102" s="108"/>
      <c r="P102" s="108"/>
      <c r="Q102" s="108"/>
      <c r="R102" s="108"/>
      <c r="S102" s="108"/>
      <c r="T102" s="108"/>
      <c r="U102" s="106">
        <f t="shared" si="126"/>
        <v>0</v>
      </c>
      <c r="V102" s="74" t="str">
        <f t="shared" si="127"/>
        <v/>
      </c>
      <c r="W102" s="119"/>
      <c r="X102" s="81"/>
      <c r="Y102" s="111">
        <f t="shared" si="128"/>
        <v>0</v>
      </c>
      <c r="Z102" s="108"/>
      <c r="AA102" s="108"/>
      <c r="AB102" s="108"/>
      <c r="AC102" s="108"/>
      <c r="AD102" s="108"/>
      <c r="AE102" s="108"/>
      <c r="AF102" s="106">
        <f t="shared" si="129"/>
        <v>0</v>
      </c>
      <c r="AG102" s="74" t="str">
        <f t="shared" si="130"/>
        <v/>
      </c>
      <c r="AH102" s="119"/>
      <c r="AI102" s="81"/>
      <c r="AJ102" s="111">
        <f t="shared" si="131"/>
        <v>0</v>
      </c>
      <c r="AK102" s="108"/>
      <c r="AL102" s="108"/>
      <c r="AM102" s="108"/>
      <c r="AN102" s="108"/>
      <c r="AO102" s="108"/>
      <c r="AP102" s="108"/>
      <c r="AQ102" s="106">
        <f t="shared" si="132"/>
        <v>0</v>
      </c>
      <c r="AR102" s="74" t="str">
        <f t="shared" si="133"/>
        <v/>
      </c>
      <c r="AS102" s="119"/>
      <c r="AT102" s="81"/>
      <c r="AU102" s="111">
        <f t="shared" si="134"/>
        <v>0</v>
      </c>
      <c r="AV102" s="108"/>
      <c r="AW102" s="108"/>
      <c r="AX102" s="108"/>
      <c r="AY102" s="108"/>
      <c r="AZ102" s="108"/>
      <c r="BA102" s="108"/>
      <c r="BB102" s="106">
        <f t="shared" si="135"/>
        <v>0</v>
      </c>
      <c r="BC102" s="74" t="str">
        <f t="shared" si="136"/>
        <v/>
      </c>
      <c r="BD102" s="120"/>
      <c r="BE102" s="81"/>
      <c r="BF102" s="121">
        <f t="shared" si="137"/>
        <v>0</v>
      </c>
      <c r="BG102" s="108">
        <f t="shared" si="138"/>
        <v>0</v>
      </c>
      <c r="BH102" s="122" t="str">
        <f t="shared" si="139"/>
        <v/>
      </c>
      <c r="BI102" s="123"/>
      <c r="BJ102" s="28"/>
      <c r="BK102" s="8"/>
      <c r="BL102" s="8"/>
      <c r="BM102" s="73"/>
      <c r="BN102" s="74" t="str">
        <f t="shared" si="140"/>
        <v/>
      </c>
      <c r="BO102" s="81"/>
      <c r="BP102" s="82" t="str">
        <f t="shared" si="141"/>
        <v/>
      </c>
      <c r="BQ102" s="74" t="str">
        <f t="shared" si="142"/>
        <v/>
      </c>
      <c r="BR102" s="81" t="str">
        <f t="shared" si="143"/>
        <v/>
      </c>
      <c r="BS102" s="82"/>
      <c r="BT102" s="74" t="str">
        <f t="shared" si="144"/>
        <v/>
      </c>
      <c r="BU102" s="81"/>
      <c r="BV102" s="83" t="str">
        <f t="shared" si="145"/>
        <v/>
      </c>
      <c r="BW102" s="74" t="str">
        <f t="shared" si="146"/>
        <v/>
      </c>
      <c r="BX102" s="84"/>
      <c r="BY102" s="79">
        <f t="shared" si="147"/>
        <v>0</v>
      </c>
      <c r="BZ102" s="80" t="str">
        <f t="shared" si="148"/>
        <v/>
      </c>
    </row>
    <row r="103" spans="1:78" ht="15.75" hidden="1" customHeight="1" x14ac:dyDescent="0.25">
      <c r="A103" s="6"/>
      <c r="B103" s="17"/>
      <c r="C103" s="102"/>
      <c r="D103" s="103"/>
      <c r="E103" s="103"/>
      <c r="F103" s="103"/>
      <c r="G103" s="108"/>
      <c r="H103" s="124"/>
      <c r="I103" s="108"/>
      <c r="J103" s="108"/>
      <c r="K103" s="108"/>
      <c r="L103" s="117"/>
      <c r="M103" s="118"/>
      <c r="N103" s="111">
        <f t="shared" si="125"/>
        <v>0</v>
      </c>
      <c r="O103" s="108"/>
      <c r="P103" s="108"/>
      <c r="Q103" s="108"/>
      <c r="R103" s="108"/>
      <c r="S103" s="108"/>
      <c r="T103" s="108"/>
      <c r="U103" s="106">
        <f t="shared" si="126"/>
        <v>0</v>
      </c>
      <c r="V103" s="74" t="str">
        <f t="shared" si="127"/>
        <v/>
      </c>
      <c r="W103" s="119"/>
      <c r="X103" s="81"/>
      <c r="Y103" s="111">
        <f t="shared" si="128"/>
        <v>0</v>
      </c>
      <c r="Z103" s="108"/>
      <c r="AA103" s="108"/>
      <c r="AB103" s="108"/>
      <c r="AC103" s="108"/>
      <c r="AD103" s="108"/>
      <c r="AE103" s="108"/>
      <c r="AF103" s="106">
        <f t="shared" si="129"/>
        <v>0</v>
      </c>
      <c r="AG103" s="74" t="str">
        <f t="shared" si="130"/>
        <v/>
      </c>
      <c r="AH103" s="119"/>
      <c r="AI103" s="81"/>
      <c r="AJ103" s="111">
        <f t="shared" si="131"/>
        <v>0</v>
      </c>
      <c r="AK103" s="108"/>
      <c r="AL103" s="108"/>
      <c r="AM103" s="108"/>
      <c r="AN103" s="108"/>
      <c r="AO103" s="108"/>
      <c r="AP103" s="108"/>
      <c r="AQ103" s="106">
        <f t="shared" si="132"/>
        <v>0</v>
      </c>
      <c r="AR103" s="74" t="str">
        <f t="shared" si="133"/>
        <v/>
      </c>
      <c r="AS103" s="119"/>
      <c r="AT103" s="81"/>
      <c r="AU103" s="111">
        <f t="shared" si="134"/>
        <v>0</v>
      </c>
      <c r="AV103" s="108"/>
      <c r="AW103" s="108"/>
      <c r="AX103" s="108"/>
      <c r="AY103" s="108"/>
      <c r="AZ103" s="108"/>
      <c r="BA103" s="108"/>
      <c r="BB103" s="106">
        <f t="shared" si="135"/>
        <v>0</v>
      </c>
      <c r="BC103" s="74" t="str">
        <f t="shared" si="136"/>
        <v/>
      </c>
      <c r="BD103" s="120"/>
      <c r="BE103" s="81"/>
      <c r="BF103" s="121">
        <f t="shared" si="137"/>
        <v>0</v>
      </c>
      <c r="BG103" s="108">
        <f t="shared" si="138"/>
        <v>0</v>
      </c>
      <c r="BH103" s="122" t="str">
        <f t="shared" si="139"/>
        <v/>
      </c>
      <c r="BI103" s="123"/>
      <c r="BJ103" s="28"/>
      <c r="BK103" s="8"/>
      <c r="BL103" s="8"/>
      <c r="BM103" s="73"/>
      <c r="BN103" s="74" t="str">
        <f t="shared" si="140"/>
        <v/>
      </c>
      <c r="BO103" s="75"/>
      <c r="BP103" s="76" t="str">
        <f t="shared" si="141"/>
        <v/>
      </c>
      <c r="BQ103" s="74" t="str">
        <f t="shared" si="142"/>
        <v/>
      </c>
      <c r="BR103" s="75" t="str">
        <f t="shared" si="143"/>
        <v/>
      </c>
      <c r="BS103" s="76"/>
      <c r="BT103" s="74" t="str">
        <f t="shared" si="144"/>
        <v/>
      </c>
      <c r="BU103" s="75"/>
      <c r="BV103" s="77" t="str">
        <f t="shared" si="145"/>
        <v/>
      </c>
      <c r="BW103" s="74" t="str">
        <f t="shared" si="146"/>
        <v/>
      </c>
      <c r="BX103" s="78"/>
      <c r="BY103" s="79">
        <f t="shared" si="147"/>
        <v>0</v>
      </c>
      <c r="BZ103" s="80" t="str">
        <f t="shared" si="148"/>
        <v/>
      </c>
    </row>
    <row r="104" spans="1:78" ht="15.75" hidden="1" customHeight="1" x14ac:dyDescent="0.25">
      <c r="A104" s="6"/>
      <c r="B104" s="17"/>
      <c r="C104" s="102"/>
      <c r="D104" s="103"/>
      <c r="E104" s="103"/>
      <c r="F104" s="103"/>
      <c r="G104" s="108"/>
      <c r="H104" s="124"/>
      <c r="I104" s="108"/>
      <c r="J104" s="108"/>
      <c r="K104" s="108"/>
      <c r="L104" s="117"/>
      <c r="M104" s="118"/>
      <c r="N104" s="111">
        <f t="shared" si="125"/>
        <v>0</v>
      </c>
      <c r="O104" s="108"/>
      <c r="P104" s="108"/>
      <c r="Q104" s="108"/>
      <c r="R104" s="108"/>
      <c r="S104" s="108"/>
      <c r="T104" s="108"/>
      <c r="U104" s="106">
        <f t="shared" si="126"/>
        <v>0</v>
      </c>
      <c r="V104" s="74" t="str">
        <f t="shared" si="127"/>
        <v/>
      </c>
      <c r="W104" s="119"/>
      <c r="X104" s="81"/>
      <c r="Y104" s="111">
        <f t="shared" si="128"/>
        <v>0</v>
      </c>
      <c r="Z104" s="108"/>
      <c r="AA104" s="108"/>
      <c r="AB104" s="108"/>
      <c r="AC104" s="108"/>
      <c r="AD104" s="108"/>
      <c r="AE104" s="108"/>
      <c r="AF104" s="106">
        <f t="shared" si="129"/>
        <v>0</v>
      </c>
      <c r="AG104" s="74" t="str">
        <f t="shared" si="130"/>
        <v/>
      </c>
      <c r="AH104" s="119"/>
      <c r="AI104" s="81"/>
      <c r="AJ104" s="111">
        <f t="shared" si="131"/>
        <v>0</v>
      </c>
      <c r="AK104" s="108"/>
      <c r="AL104" s="108"/>
      <c r="AM104" s="108"/>
      <c r="AN104" s="108"/>
      <c r="AO104" s="108"/>
      <c r="AP104" s="108"/>
      <c r="AQ104" s="106">
        <f t="shared" si="132"/>
        <v>0</v>
      </c>
      <c r="AR104" s="74" t="str">
        <f t="shared" si="133"/>
        <v/>
      </c>
      <c r="AS104" s="119"/>
      <c r="AT104" s="81"/>
      <c r="AU104" s="111">
        <f t="shared" si="134"/>
        <v>0</v>
      </c>
      <c r="AV104" s="108"/>
      <c r="AW104" s="108"/>
      <c r="AX104" s="108"/>
      <c r="AY104" s="108"/>
      <c r="AZ104" s="108"/>
      <c r="BA104" s="108"/>
      <c r="BB104" s="106">
        <f t="shared" si="135"/>
        <v>0</v>
      </c>
      <c r="BC104" s="74" t="str">
        <f t="shared" si="136"/>
        <v/>
      </c>
      <c r="BD104" s="120"/>
      <c r="BE104" s="81"/>
      <c r="BF104" s="121">
        <f t="shared" si="137"/>
        <v>0</v>
      </c>
      <c r="BG104" s="108">
        <f t="shared" si="138"/>
        <v>0</v>
      </c>
      <c r="BH104" s="122" t="str">
        <f t="shared" si="139"/>
        <v/>
      </c>
      <c r="BI104" s="123"/>
      <c r="BJ104" s="28"/>
      <c r="BK104" s="8"/>
      <c r="BL104" s="8"/>
      <c r="BM104" s="73"/>
      <c r="BN104" s="74" t="str">
        <f t="shared" si="140"/>
        <v/>
      </c>
      <c r="BO104" s="75"/>
      <c r="BP104" s="76" t="str">
        <f t="shared" si="141"/>
        <v/>
      </c>
      <c r="BQ104" s="74" t="str">
        <f t="shared" si="142"/>
        <v/>
      </c>
      <c r="BR104" s="75" t="str">
        <f t="shared" si="143"/>
        <v/>
      </c>
      <c r="BS104" s="76"/>
      <c r="BT104" s="74" t="str">
        <f t="shared" si="144"/>
        <v/>
      </c>
      <c r="BU104" s="75"/>
      <c r="BV104" s="77" t="str">
        <f t="shared" si="145"/>
        <v/>
      </c>
      <c r="BW104" s="74" t="str">
        <f t="shared" si="146"/>
        <v/>
      </c>
      <c r="BX104" s="78"/>
      <c r="BY104" s="79">
        <f t="shared" si="147"/>
        <v>0</v>
      </c>
      <c r="BZ104" s="80" t="str">
        <f t="shared" si="148"/>
        <v/>
      </c>
    </row>
    <row r="105" spans="1:78" ht="33" hidden="1" customHeight="1" x14ac:dyDescent="0.25">
      <c r="A105" s="125"/>
      <c r="B105" s="17"/>
      <c r="C105" s="126"/>
      <c r="D105" s="127"/>
      <c r="E105" s="127"/>
      <c r="F105" s="128" t="s">
        <v>317</v>
      </c>
      <c r="G105" s="129"/>
      <c r="H105" s="130"/>
      <c r="I105" s="129"/>
      <c r="J105" s="129"/>
      <c r="K105" s="129"/>
      <c r="L105" s="131"/>
      <c r="M105" s="132"/>
      <c r="N105" s="133"/>
      <c r="O105" s="129"/>
      <c r="P105" s="129"/>
      <c r="Q105" s="129"/>
      <c r="R105" s="129"/>
      <c r="S105" s="129"/>
      <c r="T105" s="129"/>
      <c r="U105" s="129"/>
      <c r="V105" s="134" t="str">
        <f t="shared" si="127"/>
        <v/>
      </c>
      <c r="W105" s="135"/>
      <c r="X105" s="136"/>
      <c r="Y105" s="133"/>
      <c r="Z105" s="129"/>
      <c r="AA105" s="129"/>
      <c r="AB105" s="129"/>
      <c r="AC105" s="129"/>
      <c r="AD105" s="129"/>
      <c r="AE105" s="129"/>
      <c r="AF105" s="129"/>
      <c r="AG105" s="134" t="str">
        <f t="shared" si="130"/>
        <v/>
      </c>
      <c r="AH105" s="135"/>
      <c r="AI105" s="136"/>
      <c r="AJ105" s="133"/>
      <c r="AK105" s="129"/>
      <c r="AL105" s="129"/>
      <c r="AM105" s="129"/>
      <c r="AN105" s="129"/>
      <c r="AO105" s="129"/>
      <c r="AP105" s="129"/>
      <c r="AQ105" s="129"/>
      <c r="AR105" s="134" t="str">
        <f t="shared" si="133"/>
        <v/>
      </c>
      <c r="AS105" s="137"/>
      <c r="AT105" s="136"/>
      <c r="AU105" s="133"/>
      <c r="AV105" s="129"/>
      <c r="AW105" s="129"/>
      <c r="AX105" s="129"/>
      <c r="AY105" s="129"/>
      <c r="AZ105" s="129"/>
      <c r="BA105" s="129"/>
      <c r="BB105" s="129"/>
      <c r="BC105" s="134" t="str">
        <f t="shared" si="136"/>
        <v/>
      </c>
      <c r="BD105" s="138"/>
      <c r="BE105" s="136"/>
      <c r="BF105" s="150">
        <f t="shared" si="137"/>
        <v>0</v>
      </c>
      <c r="BG105" s="151">
        <f t="shared" si="138"/>
        <v>0</v>
      </c>
      <c r="BH105" s="139" t="str">
        <f t="shared" si="139"/>
        <v/>
      </c>
      <c r="BI105" s="140"/>
      <c r="BJ105" s="141"/>
      <c r="BK105" s="8"/>
      <c r="BL105" s="8"/>
      <c r="BM105" s="142"/>
      <c r="BN105" s="143" t="str">
        <f t="shared" si="140"/>
        <v/>
      </c>
      <c r="BO105" s="144"/>
      <c r="BP105" s="145" t="str">
        <f t="shared" si="141"/>
        <v/>
      </c>
      <c r="BQ105" s="143" t="str">
        <f t="shared" si="142"/>
        <v/>
      </c>
      <c r="BR105" s="144" t="str">
        <f t="shared" si="143"/>
        <v/>
      </c>
      <c r="BS105" s="145"/>
      <c r="BT105" s="143" t="str">
        <f t="shared" si="144"/>
        <v/>
      </c>
      <c r="BU105" s="144"/>
      <c r="BV105" s="146" t="str">
        <f t="shared" si="145"/>
        <v/>
      </c>
      <c r="BW105" s="143" t="str">
        <f t="shared" si="146"/>
        <v/>
      </c>
      <c r="BX105" s="147"/>
      <c r="BY105" s="148"/>
      <c r="BZ105" s="149" t="str">
        <f t="shared" si="148"/>
        <v/>
      </c>
    </row>
    <row r="106" spans="1:78" ht="30" customHeight="1" x14ac:dyDescent="0.25">
      <c r="A106" s="125"/>
      <c r="B106" s="17"/>
      <c r="C106" s="152"/>
      <c r="D106" s="152"/>
      <c r="E106" s="152"/>
      <c r="F106" s="153"/>
      <c r="G106" s="154"/>
      <c r="H106" s="155"/>
      <c r="I106" s="154"/>
      <c r="J106" s="154"/>
      <c r="K106" s="154"/>
      <c r="L106" s="156"/>
      <c r="M106" s="156"/>
      <c r="N106" s="154"/>
      <c r="O106" s="154"/>
      <c r="P106" s="154"/>
      <c r="Q106" s="154"/>
      <c r="R106" s="154"/>
      <c r="S106" s="154"/>
      <c r="T106" s="154"/>
      <c r="U106" s="154"/>
      <c r="V106" s="157"/>
      <c r="W106" s="158"/>
      <c r="X106" s="159"/>
      <c r="Y106" s="154"/>
      <c r="Z106" s="154"/>
      <c r="AA106" s="154"/>
      <c r="AB106" s="154"/>
      <c r="AC106" s="154"/>
      <c r="AD106" s="154"/>
      <c r="AE106" s="154"/>
      <c r="AF106" s="154"/>
      <c r="AG106" s="157"/>
      <c r="AH106" s="158"/>
      <c r="AI106" s="159"/>
      <c r="AJ106" s="154"/>
      <c r="AK106" s="154"/>
      <c r="AL106" s="154"/>
      <c r="AM106" s="154"/>
      <c r="AN106" s="154"/>
      <c r="AO106" s="154"/>
      <c r="AP106" s="154"/>
      <c r="AQ106" s="154"/>
      <c r="AR106" s="157"/>
      <c r="AS106" s="160"/>
      <c r="AT106" s="159"/>
      <c r="AU106" s="154"/>
      <c r="AV106" s="154"/>
      <c r="AW106" s="154"/>
      <c r="AX106" s="154"/>
      <c r="AY106" s="154"/>
      <c r="AZ106" s="154"/>
      <c r="BA106" s="154"/>
      <c r="BB106" s="154"/>
      <c r="BC106" s="157"/>
      <c r="BD106" s="154"/>
      <c r="BE106" s="159"/>
      <c r="BF106" s="161"/>
      <c r="BG106" s="161"/>
      <c r="BH106" s="162"/>
      <c r="BI106" s="163"/>
      <c r="BJ106" s="141"/>
      <c r="BK106" s="8"/>
      <c r="BL106" s="8"/>
      <c r="BM106" s="164"/>
      <c r="BN106" s="157"/>
      <c r="BO106" s="159"/>
      <c r="BP106" s="159"/>
      <c r="BQ106" s="157"/>
      <c r="BR106" s="159"/>
      <c r="BS106" s="159"/>
      <c r="BT106" s="157"/>
      <c r="BU106" s="159"/>
      <c r="BV106" s="159"/>
      <c r="BW106" s="157"/>
      <c r="BX106" s="159"/>
      <c r="BY106" s="165"/>
      <c r="BZ106" s="157"/>
    </row>
    <row r="107" spans="1:78" ht="15.75" customHeight="1" x14ac:dyDescent="0.25">
      <c r="A107" s="5"/>
      <c r="B107" s="17"/>
      <c r="C107" s="166" t="s">
        <v>352</v>
      </c>
      <c r="D107" s="166"/>
      <c r="E107" s="166"/>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7"/>
      <c r="C114" s="168"/>
      <c r="D114" s="168"/>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7"/>
      <c r="C115" s="168"/>
      <c r="D115" s="168"/>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67"/>
      <c r="C116" s="5"/>
      <c r="D116" s="168"/>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67"/>
      <c r="C117" s="5"/>
      <c r="D117" s="168"/>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7"/>
      <c r="B118" s="169"/>
      <c r="C118" s="5"/>
      <c r="D118" s="5"/>
      <c r="E118" s="7"/>
      <c r="F118" s="7"/>
      <c r="G118" s="7"/>
      <c r="H118" s="7"/>
      <c r="I118" s="7"/>
      <c r="J118" s="7"/>
      <c r="K118" s="7"/>
      <c r="L118" s="7"/>
      <c r="M118" s="170"/>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8"/>
      <c r="BL118" s="8"/>
      <c r="BM118" s="7"/>
      <c r="BN118" s="7"/>
      <c r="BO118" s="7"/>
      <c r="BP118" s="7"/>
      <c r="BQ118" s="7"/>
      <c r="BR118" s="7"/>
      <c r="BS118" s="7"/>
      <c r="BT118" s="7"/>
      <c r="BU118" s="7"/>
      <c r="BV118" s="7"/>
      <c r="BW118" s="7"/>
      <c r="BX118" s="7"/>
      <c r="BY118" s="7"/>
      <c r="BZ118" s="7"/>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7"/>
      <c r="BG119" s="7"/>
      <c r="BH119" s="7"/>
      <c r="BI119" s="7"/>
      <c r="BJ119" s="7"/>
      <c r="BK119" s="8"/>
      <c r="BL119" s="8"/>
      <c r="BM119" s="5"/>
      <c r="BN119" s="5"/>
      <c r="BO119" s="5"/>
      <c r="BP119" s="5"/>
      <c r="BQ119" s="5"/>
      <c r="BR119" s="5"/>
      <c r="BS119" s="5"/>
      <c r="BT119" s="5"/>
      <c r="BU119" s="5"/>
      <c r="BV119" s="5"/>
      <c r="BW119" s="5"/>
      <c r="BX119" s="5"/>
      <c r="BY119" s="7"/>
      <c r="BZ119" s="7"/>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5"/>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7"/>
      <c r="BK144" s="8"/>
      <c r="BL144" s="8"/>
      <c r="BM144" s="5"/>
      <c r="BN144" s="5"/>
      <c r="BO144" s="5"/>
      <c r="BP144" s="5"/>
      <c r="BQ144" s="5"/>
      <c r="BR144" s="5"/>
      <c r="BS144" s="5"/>
      <c r="BT144" s="5"/>
      <c r="BU144" s="5"/>
      <c r="BV144" s="5"/>
      <c r="BW144" s="5"/>
      <c r="BX144" s="5"/>
      <c r="BY144" s="5"/>
      <c r="BZ144" s="5"/>
    </row>
    <row r="145" spans="1:78" ht="15.75" customHeight="1" x14ac:dyDescent="0.25">
      <c r="A145" s="5"/>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9"/>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5"/>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7"/>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5"/>
      <c r="B152" s="167"/>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7"/>
      <c r="BK152" s="8"/>
      <c r="BL152" s="8"/>
      <c r="BM152" s="5"/>
      <c r="BN152" s="5"/>
      <c r="BO152" s="5"/>
      <c r="BP152" s="5"/>
      <c r="BQ152" s="5"/>
      <c r="BR152" s="5"/>
      <c r="BS152" s="5"/>
      <c r="BT152" s="5"/>
      <c r="BU152" s="5"/>
      <c r="BV152" s="5"/>
      <c r="BW152" s="5"/>
      <c r="BX152" s="5"/>
      <c r="BY152" s="5"/>
      <c r="BZ152" s="5"/>
    </row>
    <row r="153" spans="1:78" ht="15.75" customHeight="1" x14ac:dyDescent="0.25">
      <c r="A153" s="5"/>
      <c r="B153" s="167"/>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7"/>
      <c r="BK153" s="8"/>
      <c r="BL153" s="8"/>
      <c r="BM153" s="5"/>
      <c r="BN153" s="5"/>
      <c r="BO153" s="5"/>
      <c r="BP153" s="5"/>
      <c r="BQ153" s="5"/>
      <c r="BR153" s="5"/>
      <c r="BS153" s="5"/>
      <c r="BT153" s="5"/>
      <c r="BU153" s="5"/>
      <c r="BV153" s="5"/>
      <c r="BW153" s="5"/>
      <c r="BX153" s="5"/>
      <c r="BY153" s="5"/>
      <c r="BZ153" s="5"/>
    </row>
    <row r="154" spans="1:78" ht="15.75" customHeight="1" x14ac:dyDescent="0.25">
      <c r="A154" s="9"/>
      <c r="B154" s="167"/>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7"/>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7"/>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7"/>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7"/>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67"/>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16"/>
      <c r="BK159" s="8"/>
      <c r="BL159" s="8"/>
      <c r="BM159" s="5"/>
      <c r="BN159" s="5"/>
      <c r="BO159" s="5"/>
      <c r="BP159" s="5"/>
      <c r="BQ159" s="5"/>
      <c r="BR159" s="5"/>
      <c r="BS159" s="5"/>
      <c r="BT159" s="5"/>
      <c r="BU159" s="5"/>
      <c r="BV159" s="5"/>
      <c r="BW159" s="5"/>
      <c r="BX159" s="5"/>
      <c r="BY159" s="5"/>
      <c r="BZ159" s="5"/>
    </row>
    <row r="160" spans="1:78" ht="15.75" customHeight="1" x14ac:dyDescent="0.25">
      <c r="A160" s="9"/>
      <c r="B160" s="167"/>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16"/>
      <c r="BK160" s="8"/>
      <c r="BL160" s="8"/>
      <c r="BM160" s="5"/>
      <c r="BN160" s="5"/>
      <c r="BO160" s="5"/>
      <c r="BP160" s="5"/>
      <c r="BQ160" s="5"/>
      <c r="BR160" s="5"/>
      <c r="BS160" s="5"/>
      <c r="BT160" s="5"/>
      <c r="BU160" s="5"/>
      <c r="BV160" s="5"/>
      <c r="BW160" s="5"/>
      <c r="BX160" s="5"/>
      <c r="BY160" s="5"/>
      <c r="BZ160" s="5"/>
    </row>
    <row r="161" spans="1:78" ht="15.75" customHeight="1" x14ac:dyDescent="0.25">
      <c r="A161" s="9"/>
      <c r="B161" s="171"/>
      <c r="C161" s="172"/>
      <c r="D161" s="172"/>
      <c r="E161" s="172"/>
      <c r="F161" s="172"/>
      <c r="G161" s="172"/>
      <c r="H161" s="173"/>
      <c r="I161" s="172"/>
      <c r="J161" s="172"/>
      <c r="K161" s="172"/>
      <c r="L161" s="172"/>
      <c r="M161" s="172"/>
      <c r="N161" s="172"/>
      <c r="O161" s="172"/>
      <c r="P161" s="172"/>
      <c r="Q161" s="172"/>
      <c r="R161" s="172"/>
      <c r="S161" s="172"/>
      <c r="T161" s="172"/>
      <c r="U161" s="172"/>
      <c r="V161" s="172"/>
      <c r="W161" s="172"/>
      <c r="X161" s="172"/>
      <c r="Y161" s="172"/>
      <c r="Z161" s="174"/>
      <c r="AA161" s="174"/>
      <c r="AB161" s="174"/>
      <c r="AC161" s="174"/>
      <c r="AD161" s="174"/>
      <c r="AE161" s="174"/>
      <c r="AF161" s="172"/>
      <c r="AG161" s="172"/>
      <c r="AH161" s="175"/>
      <c r="AI161" s="172"/>
      <c r="AJ161" s="175"/>
      <c r="AK161" s="176"/>
      <c r="AL161" s="176"/>
      <c r="AM161" s="176"/>
      <c r="AN161" s="176"/>
      <c r="AO161" s="176"/>
      <c r="AP161" s="176"/>
      <c r="AQ161" s="172"/>
      <c r="AR161" s="172"/>
      <c r="AS161" s="175"/>
      <c r="AT161" s="172"/>
      <c r="AU161" s="175"/>
      <c r="AV161" s="176"/>
      <c r="AW161" s="176"/>
      <c r="AX161" s="176"/>
      <c r="AY161" s="176"/>
      <c r="AZ161" s="176"/>
      <c r="BA161" s="176"/>
      <c r="BB161" s="172"/>
      <c r="BC161" s="172"/>
      <c r="BD161" s="175"/>
      <c r="BE161" s="172"/>
      <c r="BF161" s="175"/>
      <c r="BG161" s="175"/>
      <c r="BH161" s="175"/>
      <c r="BI161" s="177"/>
      <c r="BJ161" s="16"/>
      <c r="BK161" s="8"/>
      <c r="BL161" s="8"/>
      <c r="BM161" s="172"/>
      <c r="BN161" s="172"/>
      <c r="BO161" s="172"/>
      <c r="BP161" s="172"/>
      <c r="BQ161" s="172"/>
      <c r="BR161" s="172"/>
      <c r="BS161" s="172"/>
      <c r="BT161" s="172"/>
      <c r="BU161" s="172"/>
      <c r="BV161" s="172"/>
      <c r="BW161" s="172"/>
      <c r="BX161" s="172"/>
      <c r="BY161" s="175"/>
      <c r="BZ161" s="175"/>
    </row>
    <row r="162" spans="1:78" ht="15.75" customHeight="1" x14ac:dyDescent="0.25">
      <c r="A162" s="9"/>
      <c r="B162" s="171"/>
      <c r="C162" s="172"/>
      <c r="D162" s="172"/>
      <c r="E162" s="172"/>
      <c r="F162" s="172"/>
      <c r="G162" s="9"/>
      <c r="H162" s="9"/>
      <c r="I162" s="9"/>
      <c r="J162" s="9"/>
      <c r="K162" s="9"/>
      <c r="L162" s="9"/>
      <c r="M162" s="9"/>
      <c r="N162" s="9"/>
      <c r="O162" s="9"/>
      <c r="P162" s="9"/>
      <c r="Q162" s="9"/>
      <c r="R162" s="9"/>
      <c r="S162" s="9"/>
      <c r="T162" s="9"/>
      <c r="U162" s="9"/>
      <c r="V162" s="9"/>
      <c r="W162" s="9"/>
      <c r="X162" s="9"/>
      <c r="Y162" s="9"/>
      <c r="Z162" s="178"/>
      <c r="AA162" s="178"/>
      <c r="AB162" s="178"/>
      <c r="AC162" s="178"/>
      <c r="AD162" s="178"/>
      <c r="AE162" s="178"/>
      <c r="AF162" s="9"/>
      <c r="AG162" s="9"/>
      <c r="AH162" s="9"/>
      <c r="AI162" s="9"/>
      <c r="AJ162" s="9"/>
      <c r="AK162" s="178"/>
      <c r="AL162" s="178"/>
      <c r="AM162" s="178"/>
      <c r="AN162" s="178"/>
      <c r="AO162" s="178"/>
      <c r="AP162" s="178"/>
      <c r="AQ162" s="9"/>
      <c r="AR162" s="9"/>
      <c r="AS162" s="175"/>
      <c r="AT162" s="9"/>
      <c r="AU162" s="175"/>
      <c r="AV162" s="176"/>
      <c r="AW162" s="176"/>
      <c r="AX162" s="176"/>
      <c r="AY162" s="176"/>
      <c r="AZ162" s="176"/>
      <c r="BA162" s="176"/>
      <c r="BB162" s="9"/>
      <c r="BC162" s="9"/>
      <c r="BD162" s="175"/>
      <c r="BE162" s="9"/>
      <c r="BF162" s="175"/>
      <c r="BG162" s="175"/>
      <c r="BH162" s="175"/>
      <c r="BI162" s="177"/>
      <c r="BJ162" s="16"/>
      <c r="BK162" s="8"/>
      <c r="BL162" s="8"/>
      <c r="BM162" s="9"/>
      <c r="BN162" s="9"/>
      <c r="BO162" s="9"/>
      <c r="BP162" s="9"/>
      <c r="BQ162" s="9"/>
      <c r="BR162" s="9"/>
      <c r="BS162" s="9"/>
      <c r="BT162" s="9"/>
      <c r="BU162" s="9"/>
      <c r="BV162" s="9"/>
      <c r="BW162" s="9"/>
      <c r="BX162" s="9"/>
      <c r="BY162" s="175"/>
      <c r="BZ162" s="175"/>
    </row>
    <row r="163" spans="1:78" ht="15.75" customHeight="1" x14ac:dyDescent="0.25">
      <c r="A163" s="9"/>
      <c r="B163" s="171"/>
      <c r="C163" s="172"/>
      <c r="D163" s="172"/>
      <c r="E163" s="172"/>
      <c r="F163" s="172"/>
      <c r="G163" s="172"/>
      <c r="H163" s="173"/>
      <c r="I163" s="172"/>
      <c r="J163" s="172"/>
      <c r="K163" s="172"/>
      <c r="L163" s="172"/>
      <c r="M163" s="172"/>
      <c r="N163" s="172"/>
      <c r="O163" s="172"/>
      <c r="P163" s="172"/>
      <c r="Q163" s="172"/>
      <c r="R163" s="172"/>
      <c r="S163" s="172"/>
      <c r="T163" s="172"/>
      <c r="U163" s="172"/>
      <c r="V163" s="172"/>
      <c r="W163" s="172"/>
      <c r="X163" s="172"/>
      <c r="Y163" s="172"/>
      <c r="Z163" s="174"/>
      <c r="AA163" s="174"/>
      <c r="AB163" s="174"/>
      <c r="AC163" s="174"/>
      <c r="AD163" s="174"/>
      <c r="AE163" s="174"/>
      <c r="AF163" s="172"/>
      <c r="AG163" s="172"/>
      <c r="AH163" s="175"/>
      <c r="AI163" s="172"/>
      <c r="AJ163" s="175"/>
      <c r="AK163" s="176"/>
      <c r="AL163" s="176"/>
      <c r="AM163" s="176"/>
      <c r="AN163" s="176"/>
      <c r="AO163" s="176"/>
      <c r="AP163" s="176"/>
      <c r="AQ163" s="172"/>
      <c r="AR163" s="172"/>
      <c r="AS163" s="175"/>
      <c r="AT163" s="172"/>
      <c r="AU163" s="175"/>
      <c r="AV163" s="176"/>
      <c r="AW163" s="176"/>
      <c r="AX163" s="176"/>
      <c r="AY163" s="176"/>
      <c r="AZ163" s="176"/>
      <c r="BA163" s="176"/>
      <c r="BB163" s="172"/>
      <c r="BC163" s="172"/>
      <c r="BD163" s="175"/>
      <c r="BE163" s="172"/>
      <c r="BF163" s="175"/>
      <c r="BG163" s="175"/>
      <c r="BH163" s="175"/>
      <c r="BI163" s="177"/>
      <c r="BJ163" s="16"/>
      <c r="BK163" s="8"/>
      <c r="BL163" s="8"/>
      <c r="BM163" s="172"/>
      <c r="BN163" s="172"/>
      <c r="BO163" s="172"/>
      <c r="BP163" s="172"/>
      <c r="BQ163" s="172"/>
      <c r="BR163" s="172"/>
      <c r="BS163" s="172"/>
      <c r="BT163" s="172"/>
      <c r="BU163" s="172"/>
      <c r="BV163" s="172"/>
      <c r="BW163" s="172"/>
      <c r="BX163" s="172"/>
      <c r="BY163" s="175"/>
      <c r="BZ163" s="175"/>
    </row>
    <row r="164" spans="1:78" ht="15.75" customHeight="1" x14ac:dyDescent="0.25">
      <c r="A164" s="9"/>
      <c r="B164" s="171"/>
      <c r="C164" s="172"/>
      <c r="D164" s="172"/>
      <c r="E164" s="172"/>
      <c r="F164" s="172"/>
      <c r="G164" s="172"/>
      <c r="H164" s="173"/>
      <c r="I164" s="172"/>
      <c r="J164" s="172"/>
      <c r="K164" s="172"/>
      <c r="L164" s="172"/>
      <c r="M164" s="172"/>
      <c r="N164" s="172"/>
      <c r="O164" s="172"/>
      <c r="P164" s="172"/>
      <c r="Q164" s="172"/>
      <c r="R164" s="172"/>
      <c r="S164" s="172"/>
      <c r="T164" s="172"/>
      <c r="U164" s="172"/>
      <c r="V164" s="172"/>
      <c r="W164" s="172"/>
      <c r="X164" s="172"/>
      <c r="Y164" s="172"/>
      <c r="Z164" s="174"/>
      <c r="AA164" s="174"/>
      <c r="AB164" s="174"/>
      <c r="AC164" s="174"/>
      <c r="AD164" s="174"/>
      <c r="AE164" s="174"/>
      <c r="AF164" s="172"/>
      <c r="AG164" s="172"/>
      <c r="AH164" s="175"/>
      <c r="AI164" s="172"/>
      <c r="AJ164" s="175"/>
      <c r="AK164" s="176"/>
      <c r="AL164" s="176"/>
      <c r="AM164" s="176"/>
      <c r="AN164" s="176"/>
      <c r="AO164" s="176"/>
      <c r="AP164" s="176"/>
      <c r="AQ164" s="172"/>
      <c r="AR164" s="172"/>
      <c r="AS164" s="175"/>
      <c r="AT164" s="172"/>
      <c r="AU164" s="175"/>
      <c r="AV164" s="176"/>
      <c r="AW164" s="176"/>
      <c r="AX164" s="176"/>
      <c r="AY164" s="176"/>
      <c r="AZ164" s="176"/>
      <c r="BA164" s="176"/>
      <c r="BB164" s="172"/>
      <c r="BC164" s="172"/>
      <c r="BD164" s="175"/>
      <c r="BE164" s="172"/>
      <c r="BF164" s="175"/>
      <c r="BG164" s="175"/>
      <c r="BH164" s="175"/>
      <c r="BI164" s="177"/>
      <c r="BJ164" s="16"/>
      <c r="BK164" s="8"/>
      <c r="BL164" s="8"/>
      <c r="BM164" s="172"/>
      <c r="BN164" s="172"/>
      <c r="BO164" s="172"/>
      <c r="BP164" s="172"/>
      <c r="BQ164" s="172"/>
      <c r="BR164" s="172"/>
      <c r="BS164" s="172"/>
      <c r="BT164" s="172"/>
      <c r="BU164" s="172"/>
      <c r="BV164" s="172"/>
      <c r="BW164" s="172"/>
      <c r="BX164" s="172"/>
      <c r="BY164" s="175"/>
      <c r="BZ164" s="175"/>
    </row>
    <row r="165" spans="1:78" ht="15.75" customHeight="1" x14ac:dyDescent="0.25">
      <c r="A165" s="9"/>
      <c r="B165" s="171"/>
      <c r="C165" s="172"/>
      <c r="D165" s="172"/>
      <c r="E165" s="172"/>
      <c r="F165" s="172"/>
      <c r="G165" s="172"/>
      <c r="H165" s="173"/>
      <c r="I165" s="172"/>
      <c r="J165" s="172"/>
      <c r="K165" s="172"/>
      <c r="L165" s="172"/>
      <c r="M165" s="172"/>
      <c r="N165" s="172"/>
      <c r="O165" s="172"/>
      <c r="P165" s="172"/>
      <c r="Q165" s="172"/>
      <c r="R165" s="172"/>
      <c r="S165" s="172"/>
      <c r="T165" s="172"/>
      <c r="U165" s="172"/>
      <c r="V165" s="172"/>
      <c r="W165" s="172"/>
      <c r="X165" s="172"/>
      <c r="Y165" s="172"/>
      <c r="Z165" s="174"/>
      <c r="AA165" s="174"/>
      <c r="AB165" s="174"/>
      <c r="AC165" s="174"/>
      <c r="AD165" s="174"/>
      <c r="AE165" s="174"/>
      <c r="AF165" s="172"/>
      <c r="AG165" s="172"/>
      <c r="AH165" s="175"/>
      <c r="AI165" s="172"/>
      <c r="AJ165" s="175"/>
      <c r="AK165" s="176"/>
      <c r="AL165" s="176"/>
      <c r="AM165" s="176"/>
      <c r="AN165" s="176"/>
      <c r="AO165" s="176"/>
      <c r="AP165" s="176"/>
      <c r="AQ165" s="172"/>
      <c r="AR165" s="172"/>
      <c r="AS165" s="175"/>
      <c r="AT165" s="172"/>
      <c r="AU165" s="175"/>
      <c r="AV165" s="176"/>
      <c r="AW165" s="176"/>
      <c r="AX165" s="176"/>
      <c r="AY165" s="176"/>
      <c r="AZ165" s="176"/>
      <c r="BA165" s="176"/>
      <c r="BB165" s="172"/>
      <c r="BC165" s="172"/>
      <c r="BD165" s="175"/>
      <c r="BE165" s="172"/>
      <c r="BF165" s="175"/>
      <c r="BG165" s="175"/>
      <c r="BH165" s="175"/>
      <c r="BI165" s="177"/>
      <c r="BJ165" s="16"/>
      <c r="BK165" s="8"/>
      <c r="BL165" s="8"/>
      <c r="BM165" s="172"/>
      <c r="BN165" s="172"/>
      <c r="BO165" s="172"/>
      <c r="BP165" s="172"/>
      <c r="BQ165" s="172"/>
      <c r="BR165" s="172"/>
      <c r="BS165" s="172"/>
      <c r="BT165" s="172"/>
      <c r="BU165" s="172"/>
      <c r="BV165" s="172"/>
      <c r="BW165" s="172"/>
      <c r="BX165" s="172"/>
      <c r="BY165" s="175"/>
      <c r="BZ165" s="175"/>
    </row>
    <row r="166" spans="1:78" ht="15.75" customHeight="1" x14ac:dyDescent="0.25">
      <c r="A166" s="5"/>
      <c r="B166" s="179"/>
      <c r="C166" s="180"/>
      <c r="D166" s="180"/>
      <c r="E166" s="180"/>
      <c r="F166" s="180"/>
      <c r="G166" s="180"/>
      <c r="H166" s="88"/>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91"/>
      <c r="BJ166" s="7"/>
      <c r="BK166" s="8"/>
      <c r="BL166" s="8"/>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88"/>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91"/>
      <c r="BJ167" s="7"/>
      <c r="BK167" s="8"/>
      <c r="BL167" s="8"/>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88"/>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91"/>
      <c r="BJ168" s="7"/>
      <c r="BK168" s="8"/>
      <c r="BL168" s="8"/>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88"/>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91"/>
      <c r="BJ169" s="7"/>
      <c r="BK169" s="8"/>
      <c r="BL169" s="8"/>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88"/>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91"/>
      <c r="BJ170" s="7"/>
      <c r="BK170" s="8"/>
      <c r="BL170" s="8"/>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88"/>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91"/>
      <c r="BJ171" s="7"/>
      <c r="BK171" s="8"/>
      <c r="BL171" s="8"/>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88"/>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91"/>
      <c r="BJ172" s="7"/>
      <c r="BK172" s="8"/>
      <c r="BL172" s="8"/>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88"/>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91"/>
      <c r="BJ173" s="7"/>
      <c r="BK173" s="8"/>
      <c r="BL173" s="8"/>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88"/>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91"/>
      <c r="BJ174" s="7"/>
      <c r="BK174" s="8"/>
      <c r="BL174" s="8"/>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88"/>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91"/>
      <c r="BJ175" s="7"/>
      <c r="BK175" s="8"/>
      <c r="BL175" s="8"/>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88"/>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91"/>
      <c r="BJ176" s="7"/>
      <c r="BK176" s="8"/>
      <c r="BL176" s="8"/>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88"/>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91"/>
      <c r="BJ177" s="7"/>
      <c r="BK177" s="8"/>
      <c r="BL177" s="8"/>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88"/>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91"/>
      <c r="BJ178" s="7"/>
      <c r="BK178" s="8"/>
      <c r="BL178" s="8"/>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88"/>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91"/>
      <c r="BJ179" s="7"/>
      <c r="BK179" s="8"/>
      <c r="BL179" s="8"/>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88"/>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91"/>
      <c r="BJ180" s="7"/>
      <c r="BK180" s="8"/>
      <c r="BL180" s="8"/>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88"/>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91"/>
      <c r="BJ181" s="7"/>
      <c r="BK181" s="8"/>
      <c r="BL181" s="8"/>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88"/>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91"/>
      <c r="BJ182" s="7"/>
      <c r="BK182" s="8"/>
      <c r="BL182" s="8"/>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88"/>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91"/>
      <c r="BJ183" s="7"/>
      <c r="BK183" s="8"/>
      <c r="BL183" s="8"/>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88"/>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91"/>
      <c r="BJ184" s="7"/>
      <c r="BK184" s="8"/>
      <c r="BL184" s="8"/>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88"/>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91"/>
      <c r="BJ185" s="7"/>
      <c r="BK185" s="8"/>
      <c r="BL185" s="8"/>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88"/>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91"/>
      <c r="BJ186" s="7"/>
      <c r="BK186" s="8"/>
      <c r="BL186" s="8"/>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88"/>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91"/>
      <c r="BJ187" s="7"/>
      <c r="BK187" s="8"/>
      <c r="BL187" s="8"/>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88"/>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91"/>
      <c r="BJ188" s="7"/>
      <c r="BK188" s="8"/>
      <c r="BL188" s="8"/>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88"/>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91"/>
      <c r="BJ189" s="7"/>
      <c r="BK189" s="8"/>
      <c r="BL189" s="8"/>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88"/>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91"/>
      <c r="BJ190" s="7"/>
      <c r="BK190" s="8"/>
      <c r="BL190" s="8"/>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88"/>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91"/>
      <c r="BJ191" s="7"/>
      <c r="BK191" s="8"/>
      <c r="BL191" s="8"/>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88"/>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91"/>
      <c r="BJ192" s="7"/>
      <c r="BK192" s="8"/>
      <c r="BL192" s="8"/>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88"/>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91"/>
      <c r="BJ193" s="7"/>
      <c r="BK193" s="8"/>
      <c r="BL193" s="8"/>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88"/>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91"/>
      <c r="BJ194" s="7"/>
      <c r="BK194" s="8"/>
      <c r="BL194" s="8"/>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88"/>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91"/>
      <c r="BJ195" s="7"/>
      <c r="BK195" s="8"/>
      <c r="BL195" s="8"/>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88"/>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91"/>
      <c r="BJ196" s="7"/>
      <c r="BK196" s="8"/>
      <c r="BL196" s="8"/>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88"/>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91"/>
      <c r="BJ197" s="7"/>
      <c r="BK197" s="8"/>
      <c r="BL197" s="8"/>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88"/>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91"/>
      <c r="BJ198" s="7"/>
      <c r="BK198" s="8"/>
      <c r="BL198" s="8"/>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88"/>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91"/>
      <c r="BJ199" s="7"/>
      <c r="BK199" s="8"/>
      <c r="BL199" s="8"/>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88"/>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91"/>
      <c r="BJ200" s="7"/>
      <c r="BK200" s="8"/>
      <c r="BL200" s="8"/>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88"/>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91"/>
      <c r="BJ201" s="7"/>
      <c r="BK201" s="8"/>
      <c r="BL201" s="8"/>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88"/>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91"/>
      <c r="BJ202" s="7"/>
      <c r="BK202" s="8"/>
      <c r="BL202" s="8"/>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88"/>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91"/>
      <c r="BJ203" s="7"/>
      <c r="BK203" s="8"/>
      <c r="BL203" s="8"/>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88"/>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91"/>
      <c r="BJ204" s="7"/>
      <c r="BK204" s="8"/>
      <c r="BL204" s="8"/>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88"/>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91"/>
      <c r="BJ205" s="7"/>
      <c r="BK205" s="8"/>
      <c r="BL205" s="8"/>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88"/>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91"/>
      <c r="BJ206" s="7"/>
      <c r="BK206" s="8"/>
      <c r="BL206" s="8"/>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88"/>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91"/>
      <c r="BJ207" s="7"/>
      <c r="BK207" s="8"/>
      <c r="BL207" s="8"/>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88"/>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91"/>
      <c r="BJ208" s="7"/>
      <c r="BK208" s="8"/>
      <c r="BL208" s="8"/>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88"/>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91"/>
      <c r="BJ209" s="7"/>
      <c r="BK209" s="8"/>
      <c r="BL209" s="8"/>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88"/>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91"/>
      <c r="BJ210" s="7"/>
      <c r="BK210" s="8"/>
      <c r="BL210" s="8"/>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88"/>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91"/>
      <c r="BJ211" s="7"/>
      <c r="BK211" s="8"/>
      <c r="BL211" s="8"/>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88"/>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91"/>
      <c r="BJ212" s="7"/>
      <c r="BK212" s="8"/>
      <c r="BL212" s="8"/>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88"/>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91"/>
      <c r="BJ213" s="7"/>
      <c r="BK213" s="8"/>
      <c r="BL213" s="8"/>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88"/>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91"/>
      <c r="BJ214" s="7"/>
      <c r="BK214" s="8"/>
      <c r="BL214" s="8"/>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88"/>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91"/>
      <c r="BJ215" s="7"/>
      <c r="BK215" s="8"/>
      <c r="BL215" s="8"/>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88"/>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91"/>
      <c r="BJ216" s="7"/>
      <c r="BK216" s="8"/>
      <c r="BL216" s="8"/>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88"/>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91"/>
      <c r="BJ217" s="7"/>
      <c r="BK217" s="8"/>
      <c r="BL217" s="8"/>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88"/>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91"/>
      <c r="BJ218" s="7"/>
      <c r="BK218" s="8"/>
      <c r="BL218" s="8"/>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88"/>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91"/>
      <c r="BJ219" s="7"/>
      <c r="BK219" s="8"/>
      <c r="BL219" s="8"/>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88"/>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91"/>
      <c r="BJ220" s="7"/>
      <c r="BK220" s="8"/>
      <c r="BL220" s="8"/>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88"/>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91"/>
      <c r="BJ221" s="7"/>
      <c r="BK221" s="8"/>
      <c r="BL221" s="8"/>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88"/>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91"/>
      <c r="BJ222" s="7"/>
      <c r="BK222" s="8"/>
      <c r="BL222" s="8"/>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88"/>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91"/>
      <c r="BJ223" s="7"/>
      <c r="BK223" s="8"/>
      <c r="BL223" s="8"/>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88"/>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91"/>
      <c r="BJ224" s="7"/>
      <c r="BK224" s="8"/>
      <c r="BL224" s="8"/>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88"/>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91"/>
      <c r="BJ225" s="7"/>
      <c r="BK225" s="8"/>
      <c r="BL225" s="8"/>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88"/>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91"/>
      <c r="BJ226" s="7"/>
      <c r="BK226" s="8"/>
      <c r="BL226" s="8"/>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88"/>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91"/>
      <c r="BJ227" s="7"/>
      <c r="BK227" s="8"/>
      <c r="BL227" s="8"/>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88"/>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91"/>
      <c r="BJ228" s="7"/>
      <c r="BK228" s="8"/>
      <c r="BL228" s="8"/>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88"/>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91"/>
      <c r="BJ229" s="7"/>
      <c r="BK229" s="8"/>
      <c r="BL229" s="8"/>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88"/>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91"/>
      <c r="BJ230" s="7"/>
      <c r="BK230" s="8"/>
      <c r="BL230" s="8"/>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88"/>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91"/>
      <c r="BJ231" s="7"/>
      <c r="BK231" s="8"/>
      <c r="BL231" s="8"/>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88"/>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91"/>
      <c r="BJ232" s="7"/>
      <c r="BK232" s="8"/>
      <c r="BL232" s="8"/>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88"/>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91"/>
      <c r="BJ233" s="7"/>
      <c r="BK233" s="8"/>
      <c r="BL233" s="8"/>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88"/>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91"/>
      <c r="BJ234" s="7"/>
      <c r="BK234" s="8"/>
      <c r="BL234" s="8"/>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88"/>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91"/>
      <c r="BJ235" s="7"/>
      <c r="BK235" s="8"/>
      <c r="BL235" s="8"/>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88"/>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91"/>
      <c r="BJ236" s="7"/>
      <c r="BK236" s="8"/>
      <c r="BL236" s="8"/>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88"/>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91"/>
      <c r="BJ237" s="7"/>
      <c r="BK237" s="8"/>
      <c r="BL237" s="8"/>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88"/>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91"/>
      <c r="BJ238" s="7"/>
      <c r="BK238" s="8"/>
      <c r="BL238" s="8"/>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88"/>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91"/>
      <c r="BJ239" s="7"/>
      <c r="BK239" s="8"/>
      <c r="BL239" s="8"/>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88"/>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91"/>
      <c r="BJ240" s="7"/>
      <c r="BK240" s="8"/>
      <c r="BL240" s="8"/>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88"/>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91"/>
      <c r="BJ241" s="7"/>
      <c r="BK241" s="8"/>
      <c r="BL241" s="8"/>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88"/>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91"/>
      <c r="BJ242" s="7"/>
      <c r="BK242" s="8"/>
      <c r="BL242" s="8"/>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88"/>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91"/>
      <c r="BJ243" s="7"/>
      <c r="BK243" s="8"/>
      <c r="BL243" s="8"/>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88"/>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91"/>
      <c r="BJ244" s="7"/>
      <c r="BK244" s="8"/>
      <c r="BL244" s="8"/>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88"/>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91"/>
      <c r="BJ245" s="7"/>
      <c r="BK245" s="8"/>
      <c r="BL245" s="8"/>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88"/>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91"/>
      <c r="BJ246" s="7"/>
      <c r="BK246" s="8"/>
      <c r="BL246" s="8"/>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88"/>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91"/>
      <c r="BJ247" s="7"/>
      <c r="BK247" s="8"/>
      <c r="BL247" s="8"/>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88"/>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91"/>
      <c r="BJ248" s="7"/>
      <c r="BK248" s="8"/>
      <c r="BL248" s="8"/>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88"/>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91"/>
      <c r="BJ249" s="7"/>
      <c r="BK249" s="8"/>
      <c r="BL249" s="8"/>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88"/>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91"/>
      <c r="BJ250" s="7"/>
      <c r="BK250" s="8"/>
      <c r="BL250" s="8"/>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88"/>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91"/>
      <c r="BJ251" s="7"/>
      <c r="BK251" s="8"/>
      <c r="BL251" s="8"/>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88"/>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91"/>
      <c r="BJ252" s="7"/>
      <c r="BK252" s="8"/>
      <c r="BL252" s="8"/>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88"/>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91"/>
      <c r="BJ253" s="7"/>
      <c r="BK253" s="8"/>
      <c r="BL253" s="8"/>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88"/>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91"/>
      <c r="BJ254" s="7"/>
      <c r="BK254" s="8"/>
      <c r="BL254" s="8"/>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88"/>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91"/>
      <c r="BJ255" s="7"/>
      <c r="BK255" s="8"/>
      <c r="BL255" s="8"/>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88"/>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91"/>
      <c r="BJ256" s="7"/>
      <c r="BK256" s="8"/>
      <c r="BL256" s="8"/>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88"/>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91"/>
      <c r="BJ257" s="7"/>
      <c r="BK257" s="8"/>
      <c r="BL257" s="8"/>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88"/>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91"/>
      <c r="BJ258" s="7"/>
      <c r="BK258" s="8"/>
      <c r="BL258" s="8"/>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88"/>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91"/>
      <c r="BJ259" s="7"/>
      <c r="BK259" s="8"/>
      <c r="BL259" s="8"/>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88"/>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91"/>
      <c r="BJ260" s="7"/>
      <c r="BK260" s="8"/>
      <c r="BL260" s="8"/>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88"/>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91"/>
      <c r="BJ261" s="7"/>
      <c r="BK261" s="8"/>
      <c r="BL261" s="8"/>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88"/>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91"/>
      <c r="BJ262" s="7"/>
      <c r="BK262" s="8"/>
      <c r="BL262" s="8"/>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88"/>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91"/>
      <c r="BJ263" s="7"/>
      <c r="BK263" s="8"/>
      <c r="BL263" s="8"/>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88"/>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91"/>
      <c r="BJ264" s="7"/>
      <c r="BK264" s="8"/>
      <c r="BL264" s="8"/>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88"/>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91"/>
      <c r="BJ265" s="7"/>
      <c r="BK265" s="8"/>
      <c r="BL265" s="8"/>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88"/>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91"/>
      <c r="BJ266" s="7"/>
      <c r="BK266" s="8"/>
      <c r="BL266" s="8"/>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88"/>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91"/>
      <c r="BJ267" s="7"/>
      <c r="BK267" s="8"/>
      <c r="BL267" s="8"/>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88"/>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91"/>
      <c r="BJ268" s="7"/>
      <c r="BK268" s="8"/>
      <c r="BL268" s="8"/>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88"/>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91"/>
      <c r="BJ269" s="7"/>
      <c r="BK269" s="8"/>
      <c r="BL269" s="8"/>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88"/>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91"/>
      <c r="BJ270" s="7"/>
      <c r="BK270" s="8"/>
      <c r="BL270" s="8"/>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88"/>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91"/>
      <c r="BJ271" s="7"/>
      <c r="BK271" s="8"/>
      <c r="BL271" s="8"/>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88"/>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91"/>
      <c r="BJ272" s="7"/>
      <c r="BK272" s="8"/>
      <c r="BL272" s="8"/>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88"/>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91"/>
      <c r="BJ273" s="7"/>
      <c r="BK273" s="8"/>
      <c r="BL273" s="8"/>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88"/>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91"/>
      <c r="BJ274" s="7"/>
      <c r="BK274" s="8"/>
      <c r="BL274" s="8"/>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88"/>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91"/>
      <c r="BJ275" s="7"/>
      <c r="BK275" s="8"/>
      <c r="BL275" s="8"/>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88"/>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91"/>
      <c r="BJ276" s="7"/>
      <c r="BK276" s="8"/>
      <c r="BL276" s="8"/>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88"/>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91"/>
      <c r="BJ277" s="7"/>
      <c r="BK277" s="8"/>
      <c r="BL277" s="8"/>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88"/>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91"/>
      <c r="BJ278" s="7"/>
      <c r="BK278" s="8"/>
      <c r="BL278" s="8"/>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88"/>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91"/>
      <c r="BJ279" s="7"/>
      <c r="BK279" s="8"/>
      <c r="BL279" s="8"/>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88"/>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91"/>
      <c r="BJ280" s="7"/>
      <c r="BK280" s="8"/>
      <c r="BL280" s="8"/>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88"/>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91"/>
      <c r="BJ281" s="7"/>
      <c r="BK281" s="8"/>
      <c r="BL281" s="8"/>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88"/>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91"/>
      <c r="BJ282" s="7"/>
      <c r="BK282" s="8"/>
      <c r="BL282" s="8"/>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88"/>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91"/>
      <c r="BJ283" s="7"/>
      <c r="BK283" s="8"/>
      <c r="BL283" s="8"/>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88"/>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91"/>
      <c r="BJ284" s="7"/>
      <c r="BK284" s="8"/>
      <c r="BL284" s="8"/>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88"/>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91"/>
      <c r="BJ285" s="7"/>
      <c r="BK285" s="8"/>
      <c r="BL285" s="8"/>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88"/>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91"/>
      <c r="BJ286" s="7"/>
      <c r="BK286" s="8"/>
      <c r="BL286" s="8"/>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88"/>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91"/>
      <c r="BJ287" s="7"/>
      <c r="BK287" s="8"/>
      <c r="BL287" s="8"/>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88"/>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91"/>
      <c r="BJ288" s="7"/>
      <c r="BK288" s="8"/>
      <c r="BL288" s="8"/>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88"/>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91"/>
      <c r="BJ289" s="7"/>
      <c r="BK289" s="8"/>
      <c r="BL289" s="8"/>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88"/>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91"/>
      <c r="BJ290" s="7"/>
      <c r="BK290" s="8"/>
      <c r="BL290" s="8"/>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88"/>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91"/>
      <c r="BJ291" s="7"/>
      <c r="BK291" s="8"/>
      <c r="BL291" s="8"/>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88"/>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91"/>
      <c r="BJ292" s="7"/>
      <c r="BK292" s="8"/>
      <c r="BL292" s="8"/>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88"/>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91"/>
      <c r="BJ293" s="7"/>
      <c r="BK293" s="8"/>
      <c r="BL293" s="8"/>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88"/>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91"/>
      <c r="BJ294" s="7"/>
      <c r="BK294" s="8"/>
      <c r="BL294" s="8"/>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88"/>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91"/>
      <c r="BJ295" s="7"/>
      <c r="BK295" s="8"/>
      <c r="BL295" s="8"/>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88"/>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91"/>
      <c r="BJ296" s="7"/>
      <c r="BK296" s="8"/>
      <c r="BL296" s="8"/>
      <c r="BM296" s="180"/>
      <c r="BN296" s="180"/>
      <c r="BO296" s="180"/>
      <c r="BP296" s="180"/>
      <c r="BQ296" s="180"/>
      <c r="BR296" s="180"/>
      <c r="BS296" s="180"/>
      <c r="BT296" s="180"/>
      <c r="BU296" s="180"/>
      <c r="BV296" s="180"/>
      <c r="BW296" s="180"/>
      <c r="BX296" s="180"/>
      <c r="BY296" s="181"/>
      <c r="BZ296" s="181"/>
    </row>
    <row r="297" spans="1:78" ht="15.75" customHeight="1" x14ac:dyDescent="0.25">
      <c r="A297" s="5"/>
      <c r="B297" s="179"/>
      <c r="C297" s="180"/>
      <c r="D297" s="180"/>
      <c r="E297" s="180"/>
      <c r="F297" s="180"/>
      <c r="G297" s="180"/>
      <c r="H297" s="88"/>
      <c r="I297" s="180"/>
      <c r="J297" s="180"/>
      <c r="K297" s="180"/>
      <c r="L297" s="180"/>
      <c r="M297" s="180"/>
      <c r="N297" s="180"/>
      <c r="O297" s="180"/>
      <c r="P297" s="180"/>
      <c r="Q297" s="180"/>
      <c r="R297" s="180"/>
      <c r="S297" s="180"/>
      <c r="T297" s="180"/>
      <c r="U297" s="180"/>
      <c r="V297" s="180"/>
      <c r="W297" s="180"/>
      <c r="X297" s="180"/>
      <c r="Y297" s="180"/>
      <c r="Z297" s="19"/>
      <c r="AA297" s="19"/>
      <c r="AB297" s="19"/>
      <c r="AC297" s="19"/>
      <c r="AD297" s="19"/>
      <c r="AE297" s="19"/>
      <c r="AF297" s="180"/>
      <c r="AG297" s="180"/>
      <c r="AH297" s="181"/>
      <c r="AI297" s="180"/>
      <c r="AJ297" s="181"/>
      <c r="AK297" s="21"/>
      <c r="AL297" s="21"/>
      <c r="AM297" s="21"/>
      <c r="AN297" s="21"/>
      <c r="AO297" s="21"/>
      <c r="AP297" s="21"/>
      <c r="AQ297" s="180"/>
      <c r="AR297" s="180"/>
      <c r="AS297" s="181"/>
      <c r="AT297" s="180"/>
      <c r="AU297" s="181"/>
      <c r="AV297" s="21"/>
      <c r="AW297" s="21"/>
      <c r="AX297" s="21"/>
      <c r="AY297" s="21"/>
      <c r="AZ297" s="21"/>
      <c r="BA297" s="21"/>
      <c r="BB297" s="180"/>
      <c r="BC297" s="180"/>
      <c r="BD297" s="181"/>
      <c r="BE297" s="180"/>
      <c r="BF297" s="181"/>
      <c r="BG297" s="181"/>
      <c r="BH297" s="181"/>
      <c r="BI297" s="91"/>
      <c r="BJ297" s="7"/>
      <c r="BK297" s="8"/>
      <c r="BL297" s="8"/>
      <c r="BM297" s="180"/>
      <c r="BN297" s="180"/>
      <c r="BO297" s="180"/>
      <c r="BP297" s="180"/>
      <c r="BQ297" s="180"/>
      <c r="BR297" s="180"/>
      <c r="BS297" s="180"/>
      <c r="BT297" s="180"/>
      <c r="BU297" s="180"/>
      <c r="BV297" s="180"/>
      <c r="BW297" s="180"/>
      <c r="BX297" s="180"/>
      <c r="BY297" s="181"/>
      <c r="BZ297" s="181"/>
    </row>
    <row r="298" spans="1:78" ht="15.75" customHeight="1" x14ac:dyDescent="0.25">
      <c r="A298" s="5"/>
      <c r="B298" s="179"/>
      <c r="C298" s="180"/>
      <c r="D298" s="180"/>
      <c r="E298" s="180"/>
      <c r="F298" s="180"/>
      <c r="G298" s="180"/>
      <c r="H298" s="88"/>
      <c r="I298" s="180"/>
      <c r="J298" s="180"/>
      <c r="K298" s="180"/>
      <c r="L298" s="180"/>
      <c r="M298" s="180"/>
      <c r="N298" s="180"/>
      <c r="O298" s="180"/>
      <c r="P298" s="180"/>
      <c r="Q298" s="180"/>
      <c r="R298" s="180"/>
      <c r="S298" s="180"/>
      <c r="T298" s="180"/>
      <c r="U298" s="180"/>
      <c r="V298" s="180"/>
      <c r="W298" s="180"/>
      <c r="X298" s="180"/>
      <c r="Y298" s="180"/>
      <c r="Z298" s="19"/>
      <c r="AA298" s="19"/>
      <c r="AB298" s="19"/>
      <c r="AC298" s="19"/>
      <c r="AD298" s="19"/>
      <c r="AE298" s="19"/>
      <c r="AF298" s="180"/>
      <c r="AG298" s="180"/>
      <c r="AH298" s="181"/>
      <c r="AI298" s="180"/>
      <c r="AJ298" s="181"/>
      <c r="AK298" s="21"/>
      <c r="AL298" s="21"/>
      <c r="AM298" s="21"/>
      <c r="AN298" s="21"/>
      <c r="AO298" s="21"/>
      <c r="AP298" s="21"/>
      <c r="AQ298" s="180"/>
      <c r="AR298" s="180"/>
      <c r="AS298" s="181"/>
      <c r="AT298" s="180"/>
      <c r="AU298" s="181"/>
      <c r="AV298" s="21"/>
      <c r="AW298" s="21"/>
      <c r="AX298" s="21"/>
      <c r="AY298" s="21"/>
      <c r="AZ298" s="21"/>
      <c r="BA298" s="21"/>
      <c r="BB298" s="180"/>
      <c r="BC298" s="180"/>
      <c r="BD298" s="181"/>
      <c r="BE298" s="180"/>
      <c r="BF298" s="181"/>
      <c r="BG298" s="181"/>
      <c r="BH298" s="181"/>
      <c r="BI298" s="91"/>
      <c r="BJ298" s="7"/>
      <c r="BK298" s="8"/>
      <c r="BL298" s="8"/>
      <c r="BM298" s="180"/>
      <c r="BN298" s="180"/>
      <c r="BO298" s="180"/>
      <c r="BP298" s="180"/>
      <c r="BQ298" s="180"/>
      <c r="BR298" s="180"/>
      <c r="BS298" s="180"/>
      <c r="BT298" s="180"/>
      <c r="BU298" s="180"/>
      <c r="BV298" s="180"/>
      <c r="BW298" s="180"/>
      <c r="BX298" s="180"/>
      <c r="BY298" s="181"/>
      <c r="BZ298" s="181"/>
    </row>
    <row r="299" spans="1:78" ht="15.75" customHeight="1" x14ac:dyDescent="0.25">
      <c r="A299" s="5"/>
      <c r="B299" s="179"/>
      <c r="C299" s="180"/>
      <c r="D299" s="180"/>
      <c r="E299" s="180"/>
      <c r="F299" s="180"/>
      <c r="G299" s="180"/>
      <c r="H299" s="88"/>
      <c r="I299" s="180"/>
      <c r="J299" s="180"/>
      <c r="K299" s="180"/>
      <c r="L299" s="180"/>
      <c r="M299" s="180"/>
      <c r="N299" s="180"/>
      <c r="O299" s="180"/>
      <c r="P299" s="180"/>
      <c r="Q299" s="180"/>
      <c r="R299" s="180"/>
      <c r="S299" s="180"/>
      <c r="T299" s="180"/>
      <c r="U299" s="180"/>
      <c r="V299" s="180"/>
      <c r="W299" s="180"/>
      <c r="X299" s="180"/>
      <c r="Y299" s="180"/>
      <c r="Z299" s="19"/>
      <c r="AA299" s="19"/>
      <c r="AB299" s="19"/>
      <c r="AC299" s="19"/>
      <c r="AD299" s="19"/>
      <c r="AE299" s="19"/>
      <c r="AF299" s="180"/>
      <c r="AG299" s="180"/>
      <c r="AH299" s="181"/>
      <c r="AI299" s="180"/>
      <c r="AJ299" s="181"/>
      <c r="AK299" s="21"/>
      <c r="AL299" s="21"/>
      <c r="AM299" s="21"/>
      <c r="AN299" s="21"/>
      <c r="AO299" s="21"/>
      <c r="AP299" s="21"/>
      <c r="AQ299" s="180"/>
      <c r="AR299" s="180"/>
      <c r="AS299" s="181"/>
      <c r="AT299" s="180"/>
      <c r="AU299" s="181"/>
      <c r="AV299" s="21"/>
      <c r="AW299" s="21"/>
      <c r="AX299" s="21"/>
      <c r="AY299" s="21"/>
      <c r="AZ299" s="21"/>
      <c r="BA299" s="21"/>
      <c r="BB299" s="180"/>
      <c r="BC299" s="180"/>
      <c r="BD299" s="181"/>
      <c r="BE299" s="180"/>
      <c r="BF299" s="181"/>
      <c r="BG299" s="181"/>
      <c r="BH299" s="181"/>
      <c r="BI299" s="91"/>
      <c r="BJ299" s="7"/>
      <c r="BK299" s="8"/>
      <c r="BL299" s="8"/>
      <c r="BM299" s="180"/>
      <c r="BN299" s="180"/>
      <c r="BO299" s="180"/>
      <c r="BP299" s="180"/>
      <c r="BQ299" s="180"/>
      <c r="BR299" s="180"/>
      <c r="BS299" s="180"/>
      <c r="BT299" s="180"/>
      <c r="BU299" s="180"/>
      <c r="BV299" s="180"/>
      <c r="BW299" s="180"/>
      <c r="BX299" s="180"/>
      <c r="BY299" s="181"/>
      <c r="BZ299" s="181"/>
    </row>
    <row r="300" spans="1:78" ht="15.75" customHeight="1" x14ac:dyDescent="0.25">
      <c r="A300" s="5"/>
      <c r="B300" s="179"/>
      <c r="C300" s="180"/>
      <c r="D300" s="180"/>
      <c r="E300" s="180"/>
      <c r="F300" s="180"/>
      <c r="G300" s="180"/>
      <c r="H300" s="88"/>
      <c r="I300" s="180"/>
      <c r="J300" s="180"/>
      <c r="K300" s="180"/>
      <c r="L300" s="180"/>
      <c r="M300" s="180"/>
      <c r="N300" s="180"/>
      <c r="O300" s="180"/>
      <c r="P300" s="180"/>
      <c r="Q300" s="180"/>
      <c r="R300" s="180"/>
      <c r="S300" s="180"/>
      <c r="T300" s="180"/>
      <c r="U300" s="180"/>
      <c r="V300" s="180"/>
      <c r="W300" s="180"/>
      <c r="X300" s="180"/>
      <c r="Y300" s="180"/>
      <c r="Z300" s="19"/>
      <c r="AA300" s="19"/>
      <c r="AB300" s="19"/>
      <c r="AC300" s="19"/>
      <c r="AD300" s="19"/>
      <c r="AE300" s="19"/>
      <c r="AF300" s="180"/>
      <c r="AG300" s="180"/>
      <c r="AH300" s="181"/>
      <c r="AI300" s="180"/>
      <c r="AJ300" s="181"/>
      <c r="AK300" s="21"/>
      <c r="AL300" s="21"/>
      <c r="AM300" s="21"/>
      <c r="AN300" s="21"/>
      <c r="AO300" s="21"/>
      <c r="AP300" s="21"/>
      <c r="AQ300" s="180"/>
      <c r="AR300" s="180"/>
      <c r="AS300" s="181"/>
      <c r="AT300" s="180"/>
      <c r="AU300" s="181"/>
      <c r="AV300" s="21"/>
      <c r="AW300" s="21"/>
      <c r="AX300" s="21"/>
      <c r="AY300" s="21"/>
      <c r="AZ300" s="21"/>
      <c r="BA300" s="21"/>
      <c r="BB300" s="180"/>
      <c r="BC300" s="180"/>
      <c r="BD300" s="181"/>
      <c r="BE300" s="180"/>
      <c r="BF300" s="181"/>
      <c r="BG300" s="181"/>
      <c r="BH300" s="181"/>
      <c r="BI300" s="91"/>
      <c r="BJ300" s="7"/>
      <c r="BK300" s="8"/>
      <c r="BL300" s="8"/>
      <c r="BM300" s="180"/>
      <c r="BN300" s="180"/>
      <c r="BO300" s="180"/>
      <c r="BP300" s="180"/>
      <c r="BQ300" s="180"/>
      <c r="BR300" s="180"/>
      <c r="BS300" s="180"/>
      <c r="BT300" s="180"/>
      <c r="BU300" s="180"/>
      <c r="BV300" s="180"/>
      <c r="BW300" s="180"/>
      <c r="BX300" s="180"/>
      <c r="BY300" s="181"/>
      <c r="BZ300" s="181"/>
    </row>
    <row r="301" spans="1:78" ht="15.75" customHeight="1" x14ac:dyDescent="0.25">
      <c r="A301" s="5"/>
      <c r="B301" s="179"/>
      <c r="C301" s="180"/>
      <c r="D301" s="180"/>
      <c r="E301" s="180"/>
      <c r="F301" s="180"/>
      <c r="G301" s="180"/>
      <c r="H301" s="88"/>
      <c r="I301" s="180"/>
      <c r="J301" s="180"/>
      <c r="K301" s="180"/>
      <c r="L301" s="180"/>
      <c r="M301" s="180"/>
      <c r="N301" s="180"/>
      <c r="O301" s="180"/>
      <c r="P301" s="180"/>
      <c r="Q301" s="180"/>
      <c r="R301" s="180"/>
      <c r="S301" s="180"/>
      <c r="T301" s="180"/>
      <c r="U301" s="180"/>
      <c r="V301" s="180"/>
      <c r="W301" s="180"/>
      <c r="X301" s="180"/>
      <c r="Y301" s="180"/>
      <c r="Z301" s="19"/>
      <c r="AA301" s="19"/>
      <c r="AB301" s="19"/>
      <c r="AC301" s="19"/>
      <c r="AD301" s="19"/>
      <c r="AE301" s="19"/>
      <c r="AF301" s="180"/>
      <c r="AG301" s="180"/>
      <c r="AH301" s="181"/>
      <c r="AI301" s="180"/>
      <c r="AJ301" s="181"/>
      <c r="AK301" s="21"/>
      <c r="AL301" s="21"/>
      <c r="AM301" s="21"/>
      <c r="AN301" s="21"/>
      <c r="AO301" s="21"/>
      <c r="AP301" s="21"/>
      <c r="AQ301" s="180"/>
      <c r="AR301" s="180"/>
      <c r="AS301" s="181"/>
      <c r="AT301" s="180"/>
      <c r="AU301" s="181"/>
      <c r="AV301" s="21"/>
      <c r="AW301" s="21"/>
      <c r="AX301" s="21"/>
      <c r="AY301" s="21"/>
      <c r="AZ301" s="21"/>
      <c r="BA301" s="21"/>
      <c r="BB301" s="180"/>
      <c r="BC301" s="180"/>
      <c r="BD301" s="181"/>
      <c r="BE301" s="180"/>
      <c r="BF301" s="181"/>
      <c r="BG301" s="181"/>
      <c r="BH301" s="181"/>
      <c r="BI301" s="91"/>
      <c r="BJ301" s="7"/>
      <c r="BK301" s="8"/>
      <c r="BL301" s="8"/>
      <c r="BM301" s="180"/>
      <c r="BN301" s="180"/>
      <c r="BO301" s="180"/>
      <c r="BP301" s="180"/>
      <c r="BQ301" s="180"/>
      <c r="BR301" s="180"/>
      <c r="BS301" s="180"/>
      <c r="BT301" s="180"/>
      <c r="BU301" s="180"/>
      <c r="BV301" s="180"/>
      <c r="BW301" s="180"/>
      <c r="BX301" s="180"/>
      <c r="BY301" s="181"/>
      <c r="BZ301" s="181"/>
    </row>
    <row r="302" spans="1:78" ht="15.75" customHeight="1" x14ac:dyDescent="0.25">
      <c r="A302" s="5"/>
      <c r="B302" s="179"/>
      <c r="C302" s="180"/>
      <c r="D302" s="180"/>
      <c r="E302" s="180"/>
      <c r="F302" s="180"/>
      <c r="G302" s="180"/>
      <c r="H302" s="88"/>
      <c r="I302" s="180"/>
      <c r="J302" s="180"/>
      <c r="K302" s="180"/>
      <c r="L302" s="180"/>
      <c r="M302" s="180"/>
      <c r="N302" s="180"/>
      <c r="O302" s="180"/>
      <c r="P302" s="180"/>
      <c r="Q302" s="180"/>
      <c r="R302" s="180"/>
      <c r="S302" s="180"/>
      <c r="T302" s="180"/>
      <c r="U302" s="180"/>
      <c r="V302" s="180"/>
      <c r="W302" s="180"/>
      <c r="X302" s="180"/>
      <c r="Y302" s="180"/>
      <c r="Z302" s="19"/>
      <c r="AA302" s="19"/>
      <c r="AB302" s="19"/>
      <c r="AC302" s="19"/>
      <c r="AD302" s="19"/>
      <c r="AE302" s="19"/>
      <c r="AF302" s="180"/>
      <c r="AG302" s="180"/>
      <c r="AH302" s="181"/>
      <c r="AI302" s="180"/>
      <c r="AJ302" s="181"/>
      <c r="AK302" s="21"/>
      <c r="AL302" s="21"/>
      <c r="AM302" s="21"/>
      <c r="AN302" s="21"/>
      <c r="AO302" s="21"/>
      <c r="AP302" s="21"/>
      <c r="AQ302" s="180"/>
      <c r="AR302" s="180"/>
      <c r="AS302" s="181"/>
      <c r="AT302" s="180"/>
      <c r="AU302" s="181"/>
      <c r="AV302" s="21"/>
      <c r="AW302" s="21"/>
      <c r="AX302" s="21"/>
      <c r="AY302" s="21"/>
      <c r="AZ302" s="21"/>
      <c r="BA302" s="21"/>
      <c r="BB302" s="180"/>
      <c r="BC302" s="180"/>
      <c r="BD302" s="181"/>
      <c r="BE302" s="180"/>
      <c r="BF302" s="181"/>
      <c r="BG302" s="181"/>
      <c r="BH302" s="181"/>
      <c r="BI302" s="91"/>
      <c r="BJ302" s="7"/>
      <c r="BK302" s="8"/>
      <c r="BL302" s="8"/>
      <c r="BM302" s="180"/>
      <c r="BN302" s="180"/>
      <c r="BO302" s="180"/>
      <c r="BP302" s="180"/>
      <c r="BQ302" s="180"/>
      <c r="BR302" s="180"/>
      <c r="BS302" s="180"/>
      <c r="BT302" s="180"/>
      <c r="BU302" s="180"/>
      <c r="BV302" s="180"/>
      <c r="BW302" s="180"/>
      <c r="BX302" s="180"/>
      <c r="BY302" s="181"/>
      <c r="BZ302" s="181"/>
    </row>
    <row r="303" spans="1:78" ht="15.75" customHeight="1" x14ac:dyDescent="0.25">
      <c r="A303" s="5"/>
      <c r="B303" s="179"/>
      <c r="C303" s="180"/>
      <c r="D303" s="180"/>
      <c r="E303" s="180"/>
      <c r="F303" s="180"/>
      <c r="G303" s="180"/>
      <c r="H303" s="88"/>
      <c r="I303" s="180"/>
      <c r="J303" s="180"/>
      <c r="K303" s="180"/>
      <c r="L303" s="180"/>
      <c r="M303" s="180"/>
      <c r="N303" s="180"/>
      <c r="O303" s="180"/>
      <c r="P303" s="180"/>
      <c r="Q303" s="180"/>
      <c r="R303" s="180"/>
      <c r="S303" s="180"/>
      <c r="T303" s="180"/>
      <c r="U303" s="180"/>
      <c r="V303" s="180"/>
      <c r="W303" s="180"/>
      <c r="X303" s="180"/>
      <c r="Y303" s="180"/>
      <c r="Z303" s="19"/>
      <c r="AA303" s="19"/>
      <c r="AB303" s="19"/>
      <c r="AC303" s="19"/>
      <c r="AD303" s="19"/>
      <c r="AE303" s="19"/>
      <c r="AF303" s="180"/>
      <c r="AG303" s="180"/>
      <c r="AH303" s="181"/>
      <c r="AI303" s="180"/>
      <c r="AJ303" s="181"/>
      <c r="AK303" s="21"/>
      <c r="AL303" s="21"/>
      <c r="AM303" s="21"/>
      <c r="AN303" s="21"/>
      <c r="AO303" s="21"/>
      <c r="AP303" s="21"/>
      <c r="AQ303" s="180"/>
      <c r="AR303" s="180"/>
      <c r="AS303" s="181"/>
      <c r="AT303" s="180"/>
      <c r="AU303" s="181"/>
      <c r="AV303" s="21"/>
      <c r="AW303" s="21"/>
      <c r="AX303" s="21"/>
      <c r="AY303" s="21"/>
      <c r="AZ303" s="21"/>
      <c r="BA303" s="21"/>
      <c r="BB303" s="180"/>
      <c r="BC303" s="180"/>
      <c r="BD303" s="181"/>
      <c r="BE303" s="180"/>
      <c r="BF303" s="181"/>
      <c r="BG303" s="181"/>
      <c r="BH303" s="181"/>
      <c r="BI303" s="91"/>
      <c r="BJ303" s="7"/>
      <c r="BK303" s="8"/>
      <c r="BL303" s="8"/>
      <c r="BM303" s="180"/>
      <c r="BN303" s="180"/>
      <c r="BO303" s="180"/>
      <c r="BP303" s="180"/>
      <c r="BQ303" s="180"/>
      <c r="BR303" s="180"/>
      <c r="BS303" s="180"/>
      <c r="BT303" s="180"/>
      <c r="BU303" s="180"/>
      <c r="BV303" s="180"/>
      <c r="BW303" s="180"/>
      <c r="BX303" s="180"/>
      <c r="BY303" s="181"/>
      <c r="BZ303" s="181"/>
    </row>
    <row r="304" spans="1:78" ht="15.75" customHeight="1" x14ac:dyDescent="0.25">
      <c r="A304" s="5"/>
      <c r="B304" s="179"/>
      <c r="C304" s="180"/>
      <c r="D304" s="180"/>
      <c r="E304" s="180"/>
      <c r="F304" s="180"/>
      <c r="G304" s="180"/>
      <c r="H304" s="88"/>
      <c r="I304" s="180"/>
      <c r="J304" s="180"/>
      <c r="K304" s="180"/>
      <c r="L304" s="180"/>
      <c r="M304" s="180"/>
      <c r="N304" s="180"/>
      <c r="O304" s="180"/>
      <c r="P304" s="180"/>
      <c r="Q304" s="180"/>
      <c r="R304" s="180"/>
      <c r="S304" s="180"/>
      <c r="T304" s="180"/>
      <c r="U304" s="180"/>
      <c r="V304" s="180"/>
      <c r="W304" s="180"/>
      <c r="X304" s="180"/>
      <c r="Y304" s="180"/>
      <c r="Z304" s="19"/>
      <c r="AA304" s="19"/>
      <c r="AB304" s="19"/>
      <c r="AC304" s="19"/>
      <c r="AD304" s="19"/>
      <c r="AE304" s="19"/>
      <c r="AF304" s="180"/>
      <c r="AG304" s="180"/>
      <c r="AH304" s="181"/>
      <c r="AI304" s="180"/>
      <c r="AJ304" s="181"/>
      <c r="AK304" s="21"/>
      <c r="AL304" s="21"/>
      <c r="AM304" s="21"/>
      <c r="AN304" s="21"/>
      <c r="AO304" s="21"/>
      <c r="AP304" s="21"/>
      <c r="AQ304" s="180"/>
      <c r="AR304" s="180"/>
      <c r="AS304" s="181"/>
      <c r="AT304" s="180"/>
      <c r="AU304" s="181"/>
      <c r="AV304" s="21"/>
      <c r="AW304" s="21"/>
      <c r="AX304" s="21"/>
      <c r="AY304" s="21"/>
      <c r="AZ304" s="21"/>
      <c r="BA304" s="21"/>
      <c r="BB304" s="180"/>
      <c r="BC304" s="180"/>
      <c r="BD304" s="181"/>
      <c r="BE304" s="180"/>
      <c r="BF304" s="181"/>
      <c r="BG304" s="181"/>
      <c r="BH304" s="181"/>
      <c r="BI304" s="91"/>
      <c r="BJ304" s="7"/>
      <c r="BK304" s="8"/>
      <c r="BL304" s="8"/>
      <c r="BM304" s="180"/>
      <c r="BN304" s="180"/>
      <c r="BO304" s="180"/>
      <c r="BP304" s="180"/>
      <c r="BQ304" s="180"/>
      <c r="BR304" s="180"/>
      <c r="BS304" s="180"/>
      <c r="BT304" s="180"/>
      <c r="BU304" s="180"/>
      <c r="BV304" s="180"/>
      <c r="BW304" s="180"/>
      <c r="BX304" s="180"/>
      <c r="BY304" s="181"/>
      <c r="BZ304" s="181"/>
    </row>
    <row r="305" spans="1:78" ht="15.75" customHeight="1" x14ac:dyDescent="0.25">
      <c r="A305" s="5"/>
      <c r="B305" s="179"/>
      <c r="C305" s="180"/>
      <c r="D305" s="180"/>
      <c r="E305" s="180"/>
      <c r="F305" s="180"/>
      <c r="G305" s="180"/>
      <c r="H305" s="88"/>
      <c r="I305" s="180"/>
      <c r="J305" s="180"/>
      <c r="K305" s="180"/>
      <c r="L305" s="180"/>
      <c r="M305" s="180"/>
      <c r="N305" s="180"/>
      <c r="O305" s="180"/>
      <c r="P305" s="180"/>
      <c r="Q305" s="180"/>
      <c r="R305" s="180"/>
      <c r="S305" s="180"/>
      <c r="T305" s="180"/>
      <c r="U305" s="180"/>
      <c r="V305" s="180"/>
      <c r="W305" s="180"/>
      <c r="X305" s="180"/>
      <c r="Y305" s="180"/>
      <c r="Z305" s="19"/>
      <c r="AA305" s="19"/>
      <c r="AB305" s="19"/>
      <c r="AC305" s="19"/>
      <c r="AD305" s="19"/>
      <c r="AE305" s="19"/>
      <c r="AF305" s="180"/>
      <c r="AG305" s="180"/>
      <c r="AH305" s="181"/>
      <c r="AI305" s="180"/>
      <c r="AJ305" s="181"/>
      <c r="AK305" s="21"/>
      <c r="AL305" s="21"/>
      <c r="AM305" s="21"/>
      <c r="AN305" s="21"/>
      <c r="AO305" s="21"/>
      <c r="AP305" s="21"/>
      <c r="AQ305" s="180"/>
      <c r="AR305" s="180"/>
      <c r="AS305" s="181"/>
      <c r="AT305" s="180"/>
      <c r="AU305" s="181"/>
      <c r="AV305" s="21"/>
      <c r="AW305" s="21"/>
      <c r="AX305" s="21"/>
      <c r="AY305" s="21"/>
      <c r="AZ305" s="21"/>
      <c r="BA305" s="21"/>
      <c r="BB305" s="180"/>
      <c r="BC305" s="180"/>
      <c r="BD305" s="181"/>
      <c r="BE305" s="180"/>
      <c r="BF305" s="181"/>
      <c r="BG305" s="181"/>
      <c r="BH305" s="181"/>
      <c r="BI305" s="91"/>
      <c r="BJ305" s="7"/>
      <c r="BK305" s="8"/>
      <c r="BL305" s="8"/>
      <c r="BM305" s="180"/>
      <c r="BN305" s="180"/>
      <c r="BO305" s="180"/>
      <c r="BP305" s="180"/>
      <c r="BQ305" s="180"/>
      <c r="BR305" s="180"/>
      <c r="BS305" s="180"/>
      <c r="BT305" s="180"/>
      <c r="BU305" s="180"/>
      <c r="BV305" s="180"/>
      <c r="BW305" s="180"/>
      <c r="BX305" s="180"/>
      <c r="BY305" s="181"/>
      <c r="BZ305" s="181"/>
    </row>
    <row r="306" spans="1:78" ht="15.75" customHeight="1" x14ac:dyDescent="0.25">
      <c r="A306" s="5"/>
      <c r="B306" s="179"/>
      <c r="C306" s="180"/>
      <c r="D306" s="180"/>
      <c r="E306" s="180"/>
      <c r="F306" s="180"/>
      <c r="G306" s="180"/>
      <c r="H306" s="88"/>
      <c r="I306" s="180"/>
      <c r="J306" s="180"/>
      <c r="K306" s="180"/>
      <c r="L306" s="180"/>
      <c r="M306" s="180"/>
      <c r="N306" s="180"/>
      <c r="O306" s="180"/>
      <c r="P306" s="180"/>
      <c r="Q306" s="180"/>
      <c r="R306" s="180"/>
      <c r="S306" s="180"/>
      <c r="T306" s="180"/>
      <c r="U306" s="180"/>
      <c r="V306" s="180"/>
      <c r="W306" s="180"/>
      <c r="X306" s="180"/>
      <c r="Y306" s="180"/>
      <c r="Z306" s="19"/>
      <c r="AA306" s="19"/>
      <c r="AB306" s="19"/>
      <c r="AC306" s="19"/>
      <c r="AD306" s="19"/>
      <c r="AE306" s="19"/>
      <c r="AF306" s="180"/>
      <c r="AG306" s="180"/>
      <c r="AH306" s="181"/>
      <c r="AI306" s="180"/>
      <c r="AJ306" s="181"/>
      <c r="AK306" s="21"/>
      <c r="AL306" s="21"/>
      <c r="AM306" s="21"/>
      <c r="AN306" s="21"/>
      <c r="AO306" s="21"/>
      <c r="AP306" s="21"/>
      <c r="AQ306" s="180"/>
      <c r="AR306" s="180"/>
      <c r="AS306" s="181"/>
      <c r="AT306" s="180"/>
      <c r="AU306" s="181"/>
      <c r="AV306" s="21"/>
      <c r="AW306" s="21"/>
      <c r="AX306" s="21"/>
      <c r="AY306" s="21"/>
      <c r="AZ306" s="21"/>
      <c r="BA306" s="21"/>
      <c r="BB306" s="180"/>
      <c r="BC306" s="180"/>
      <c r="BD306" s="181"/>
      <c r="BE306" s="180"/>
      <c r="BF306" s="181"/>
      <c r="BG306" s="181"/>
      <c r="BH306" s="181"/>
      <c r="BI306" s="91"/>
      <c r="BJ306" s="7"/>
      <c r="BK306" s="8"/>
      <c r="BL306" s="8"/>
      <c r="BM306" s="180"/>
      <c r="BN306" s="180"/>
      <c r="BO306" s="180"/>
      <c r="BP306" s="180"/>
      <c r="BQ306" s="180"/>
      <c r="BR306" s="180"/>
      <c r="BS306" s="180"/>
      <c r="BT306" s="180"/>
      <c r="BU306" s="180"/>
      <c r="BV306" s="180"/>
      <c r="BW306" s="180"/>
      <c r="BX306" s="180"/>
      <c r="BY306" s="181"/>
      <c r="BZ306" s="181"/>
    </row>
    <row r="307" spans="1:78" ht="15.75" customHeight="1" x14ac:dyDescent="0.25">
      <c r="A307" s="5"/>
      <c r="B307" s="179"/>
      <c r="C307" s="180"/>
      <c r="D307" s="180"/>
      <c r="E307" s="180"/>
      <c r="F307" s="180"/>
      <c r="G307" s="180"/>
      <c r="H307" s="88"/>
      <c r="I307" s="180"/>
      <c r="J307" s="180"/>
      <c r="K307" s="180"/>
      <c r="L307" s="180"/>
      <c r="M307" s="180"/>
      <c r="N307" s="180"/>
      <c r="O307" s="180"/>
      <c r="P307" s="180"/>
      <c r="Q307" s="180"/>
      <c r="R307" s="180"/>
      <c r="S307" s="180"/>
      <c r="T307" s="180"/>
      <c r="U307" s="180"/>
      <c r="V307" s="180"/>
      <c r="W307" s="180"/>
      <c r="X307" s="180"/>
      <c r="Y307" s="180"/>
      <c r="Z307" s="19"/>
      <c r="AA307" s="19"/>
      <c r="AB307" s="19"/>
      <c r="AC307" s="19"/>
      <c r="AD307" s="19"/>
      <c r="AE307" s="19"/>
      <c r="AF307" s="180"/>
      <c r="AG307" s="180"/>
      <c r="AH307" s="181"/>
      <c r="AI307" s="180"/>
      <c r="AJ307" s="181"/>
      <c r="AK307" s="21"/>
      <c r="AL307" s="21"/>
      <c r="AM307" s="21"/>
      <c r="AN307" s="21"/>
      <c r="AO307" s="21"/>
      <c r="AP307" s="21"/>
      <c r="AQ307" s="180"/>
      <c r="AR307" s="180"/>
      <c r="AS307" s="181"/>
      <c r="AT307" s="180"/>
      <c r="AU307" s="181"/>
      <c r="AV307" s="21"/>
      <c r="AW307" s="21"/>
      <c r="AX307" s="21"/>
      <c r="AY307" s="21"/>
      <c r="AZ307" s="21"/>
      <c r="BA307" s="21"/>
      <c r="BB307" s="180"/>
      <c r="BC307" s="180"/>
      <c r="BD307" s="181"/>
      <c r="BE307" s="180"/>
      <c r="BF307" s="181"/>
      <c r="BG307" s="181"/>
      <c r="BH307" s="181"/>
      <c r="BI307" s="91"/>
      <c r="BJ307" s="7"/>
      <c r="BK307" s="8"/>
      <c r="BL307" s="8"/>
      <c r="BM307" s="180"/>
      <c r="BN307" s="180"/>
      <c r="BO307" s="180"/>
      <c r="BP307" s="180"/>
      <c r="BQ307" s="180"/>
      <c r="BR307" s="180"/>
      <c r="BS307" s="180"/>
      <c r="BT307" s="180"/>
      <c r="BU307" s="180"/>
      <c r="BV307" s="180"/>
      <c r="BW307" s="180"/>
      <c r="BX307" s="180"/>
      <c r="BY307" s="181"/>
      <c r="BZ307" s="181"/>
    </row>
    <row r="308" spans="1:78" ht="15.75" customHeight="1" x14ac:dyDescent="0.25">
      <c r="A308" s="8"/>
      <c r="B308" s="18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2"/>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2"/>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2"/>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2"/>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2"/>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2"/>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2"/>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2"/>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2"/>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2"/>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2"/>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2"/>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2"/>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2"/>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2"/>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2"/>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2"/>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2"/>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2"/>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2"/>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2"/>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2"/>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2"/>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2"/>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2"/>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2"/>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2"/>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2"/>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2"/>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2"/>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2"/>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2"/>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2"/>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2"/>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2"/>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2"/>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2"/>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2"/>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2"/>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2"/>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2"/>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2"/>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2"/>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2"/>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2"/>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2"/>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2"/>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2"/>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2"/>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2"/>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2"/>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2"/>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2"/>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2"/>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2"/>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2"/>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2"/>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2"/>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2"/>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2"/>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2"/>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2"/>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2"/>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2"/>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2"/>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2"/>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2"/>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2"/>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2"/>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2"/>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2"/>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2"/>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2"/>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2"/>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2"/>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2"/>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2"/>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2"/>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2"/>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2"/>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2"/>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2"/>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2"/>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2"/>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2"/>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2"/>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2"/>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2"/>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2"/>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2"/>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2"/>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2"/>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2"/>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2"/>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2"/>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2"/>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2"/>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2"/>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2"/>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2"/>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2"/>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2"/>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2"/>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2"/>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2"/>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2"/>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2"/>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2"/>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2"/>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2"/>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2"/>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2"/>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2"/>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2"/>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2"/>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2"/>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2"/>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2"/>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2"/>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2"/>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2"/>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2"/>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2"/>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2"/>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2"/>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2"/>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2"/>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2"/>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2"/>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2"/>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2"/>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2"/>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2"/>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2"/>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2"/>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2"/>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2"/>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2"/>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2"/>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2"/>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2"/>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2"/>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2"/>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2"/>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2"/>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2"/>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2"/>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2"/>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2"/>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2"/>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2"/>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2"/>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2"/>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2"/>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2"/>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2"/>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2"/>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2"/>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2"/>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2"/>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2"/>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2"/>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2"/>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2"/>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2"/>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2"/>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2"/>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2"/>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2"/>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2"/>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2"/>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2"/>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2"/>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2"/>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2"/>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2"/>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2"/>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2"/>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2"/>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2"/>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2"/>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2"/>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2"/>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2"/>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2"/>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2"/>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2"/>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2"/>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2"/>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2"/>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2"/>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2"/>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2"/>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2"/>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2"/>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2"/>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2"/>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2"/>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2"/>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2"/>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2"/>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2"/>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2"/>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2"/>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2"/>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2"/>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2"/>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2"/>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2"/>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2"/>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2"/>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2"/>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2"/>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2"/>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2"/>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2"/>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2"/>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2"/>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2"/>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2"/>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2"/>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2"/>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2"/>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2"/>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2"/>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2"/>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2"/>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2"/>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2"/>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2"/>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2"/>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2"/>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2"/>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2"/>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2"/>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2"/>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2"/>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2"/>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2"/>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2"/>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2"/>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2"/>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2"/>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2"/>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2"/>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2"/>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2"/>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2"/>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2"/>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2"/>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2"/>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2"/>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2"/>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2"/>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2"/>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2"/>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2"/>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2"/>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2"/>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2"/>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2"/>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2"/>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2"/>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2"/>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2"/>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2"/>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2"/>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2"/>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2"/>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2"/>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2"/>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2"/>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2"/>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2"/>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2"/>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2"/>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2"/>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2"/>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2"/>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2"/>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2"/>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2"/>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2"/>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2"/>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2"/>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2"/>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2"/>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2"/>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2"/>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2"/>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2"/>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2"/>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2"/>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2"/>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2"/>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2"/>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2"/>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2"/>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2"/>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2"/>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2"/>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2"/>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2"/>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2"/>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2"/>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2"/>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2"/>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2"/>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2"/>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2"/>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2"/>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2"/>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2"/>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2"/>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2"/>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2"/>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2"/>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2"/>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2"/>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2"/>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2"/>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2"/>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2"/>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2"/>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2"/>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2"/>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2"/>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2"/>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2"/>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2"/>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2"/>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2"/>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2"/>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2"/>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2"/>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2"/>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2"/>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2"/>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2"/>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2"/>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2"/>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2"/>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2"/>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2"/>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2"/>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2"/>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2"/>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2"/>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2"/>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2"/>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2"/>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2"/>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2"/>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2"/>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2"/>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2"/>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2"/>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2"/>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2"/>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2"/>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2"/>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2"/>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2"/>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2"/>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2"/>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2"/>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2"/>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2"/>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2"/>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2"/>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2"/>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2"/>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2"/>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2"/>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2"/>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2"/>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2"/>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2"/>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2"/>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2"/>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2"/>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2"/>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2"/>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2"/>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2"/>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2"/>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2"/>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2"/>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2"/>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2"/>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2"/>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2"/>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2"/>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2"/>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2"/>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2"/>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2"/>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2"/>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2"/>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2"/>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2"/>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2"/>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2"/>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2"/>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2"/>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2"/>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2"/>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2"/>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2"/>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2"/>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2"/>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2"/>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2"/>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2"/>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2"/>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2"/>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2"/>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2"/>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2"/>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2"/>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2"/>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2"/>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2"/>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2"/>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2"/>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2"/>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2"/>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2"/>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2"/>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2"/>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2"/>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2"/>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2"/>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2"/>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2"/>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2"/>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2"/>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2"/>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2"/>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2"/>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2"/>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2"/>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2"/>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2"/>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2"/>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2"/>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2"/>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2"/>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2"/>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2"/>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2"/>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2"/>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2"/>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2"/>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2"/>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2"/>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2"/>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2"/>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2"/>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2"/>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2"/>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2"/>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2"/>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2"/>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2"/>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2"/>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2"/>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2"/>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2"/>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2"/>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2"/>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2"/>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2"/>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2"/>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2"/>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2"/>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2"/>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2"/>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2"/>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2"/>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2"/>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2"/>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2"/>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2"/>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2"/>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2"/>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2"/>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2"/>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2"/>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2"/>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2"/>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2"/>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2"/>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2"/>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2"/>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2"/>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2"/>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2"/>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2"/>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2"/>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2"/>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2"/>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2"/>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2"/>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2"/>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2"/>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2"/>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2"/>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2"/>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2"/>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2"/>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2"/>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2"/>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2"/>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2"/>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2"/>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2"/>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2"/>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2"/>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2"/>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2"/>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2"/>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2"/>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2"/>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2"/>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2"/>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2"/>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2"/>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2"/>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2"/>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2"/>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2"/>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2"/>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2"/>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2"/>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2"/>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2"/>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2"/>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2"/>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2"/>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2"/>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2"/>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2"/>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2"/>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2"/>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2"/>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2"/>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2"/>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2"/>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2"/>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2"/>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2"/>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2"/>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2"/>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2"/>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2"/>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2"/>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2"/>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2"/>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2"/>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2"/>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2"/>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2"/>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2"/>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2"/>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2"/>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2"/>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2"/>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2"/>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2"/>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2"/>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2"/>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2"/>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2"/>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2"/>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2"/>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2"/>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2"/>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2"/>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2"/>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2"/>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2"/>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2"/>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2"/>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2"/>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2"/>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2"/>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2"/>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2"/>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2"/>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2"/>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2"/>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2"/>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2"/>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2"/>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2"/>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2"/>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2"/>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2"/>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2"/>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2"/>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2"/>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2"/>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2"/>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2"/>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2"/>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2"/>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2"/>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2"/>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2"/>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2"/>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2"/>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2"/>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2"/>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2"/>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2"/>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2"/>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2"/>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2"/>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2"/>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2"/>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2"/>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2"/>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2"/>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2"/>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2"/>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2"/>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2"/>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2"/>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2"/>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2"/>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2"/>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2"/>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2"/>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2"/>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2"/>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2"/>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2"/>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2"/>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2"/>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2"/>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2"/>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2"/>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2"/>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2"/>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2"/>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2"/>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2"/>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2"/>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2"/>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2"/>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2"/>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2"/>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2"/>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2"/>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2"/>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2"/>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2"/>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2"/>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2"/>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2"/>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2"/>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82"/>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82"/>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95:BZ95"/>
    <mergeCell ref="H97:H98"/>
    <mergeCell ref="I97:I98"/>
    <mergeCell ref="C96:F96"/>
    <mergeCell ref="G96:M96"/>
    <mergeCell ref="C97:C98"/>
    <mergeCell ref="D97:D98"/>
    <mergeCell ref="E97:E98"/>
    <mergeCell ref="F97:F98"/>
    <mergeCell ref="G97:G98"/>
    <mergeCell ref="BM97:BO97"/>
    <mergeCell ref="BP97:BR97"/>
    <mergeCell ref="BS97:BU97"/>
    <mergeCell ref="BV97:BX97"/>
    <mergeCell ref="BY97:BZ97"/>
    <mergeCell ref="J97:J98"/>
    <mergeCell ref="K97:K98"/>
    <mergeCell ref="AO97:AP97"/>
    <mergeCell ref="AV97:AW97"/>
    <mergeCell ref="AX97:AY97"/>
    <mergeCell ref="AZ97:BA97"/>
    <mergeCell ref="BI97:BI98"/>
    <mergeCell ref="AK97:AL97"/>
    <mergeCell ref="AM97:AN97"/>
    <mergeCell ref="C93:F93"/>
    <mergeCell ref="G93:M93"/>
    <mergeCell ref="N93:X93"/>
    <mergeCell ref="C94:F94"/>
    <mergeCell ref="G94:M94"/>
    <mergeCell ref="N94:R94"/>
    <mergeCell ref="S94:V94"/>
    <mergeCell ref="C95:F95"/>
    <mergeCell ref="G95:M95"/>
    <mergeCell ref="N95:R96"/>
    <mergeCell ref="S95:V96"/>
    <mergeCell ref="W95:W96"/>
    <mergeCell ref="X95:X96"/>
    <mergeCell ref="L97:M97"/>
    <mergeCell ref="O97:P97"/>
    <mergeCell ref="Q97:R97"/>
    <mergeCell ref="S97:T97"/>
    <mergeCell ref="Z97:AA97"/>
    <mergeCell ref="AB97:AC97"/>
    <mergeCell ref="AD97:AE97"/>
    <mergeCell ref="X81:X82"/>
    <mergeCell ref="AM83:AN83"/>
    <mergeCell ref="L83:M83"/>
    <mergeCell ref="O83:P83"/>
    <mergeCell ref="Q83:R83"/>
    <mergeCell ref="S83:T83"/>
    <mergeCell ref="Z83:AA83"/>
    <mergeCell ref="AB83:AC83"/>
    <mergeCell ref="AD83:AE83"/>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C80:F80"/>
    <mergeCell ref="G80:M80"/>
    <mergeCell ref="N80:R80"/>
    <mergeCell ref="S80:V80"/>
    <mergeCell ref="C81:F81"/>
    <mergeCell ref="G81:M81"/>
    <mergeCell ref="N81:R82"/>
    <mergeCell ref="S81:V82"/>
    <mergeCell ref="W81:W82"/>
    <mergeCell ref="AM69:AN69"/>
    <mergeCell ref="L69:M69"/>
    <mergeCell ref="O69:P69"/>
    <mergeCell ref="Q69:R69"/>
    <mergeCell ref="S69:T69"/>
    <mergeCell ref="Z69:AA69"/>
    <mergeCell ref="AB69:AC69"/>
    <mergeCell ref="AD69:AE69"/>
    <mergeCell ref="C79:F79"/>
    <mergeCell ref="G79:M79"/>
    <mergeCell ref="N79:X79"/>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C66:F66"/>
    <mergeCell ref="G66:M66"/>
    <mergeCell ref="N66:R66"/>
    <mergeCell ref="S66:V66"/>
    <mergeCell ref="C67:F67"/>
    <mergeCell ref="G67:M67"/>
    <mergeCell ref="N67:R68"/>
    <mergeCell ref="S67:V68"/>
    <mergeCell ref="W67:W68"/>
    <mergeCell ref="AM53:AN53"/>
    <mergeCell ref="L53:M53"/>
    <mergeCell ref="O53:P53"/>
    <mergeCell ref="Q53:R53"/>
    <mergeCell ref="S53:T53"/>
    <mergeCell ref="Z53:AA53"/>
    <mergeCell ref="AB53:AC53"/>
    <mergeCell ref="AD53:AE53"/>
    <mergeCell ref="C65:F65"/>
    <mergeCell ref="G65:M65"/>
    <mergeCell ref="N65:X65"/>
    <mergeCell ref="X51:X52"/>
    <mergeCell ref="BM51:BZ51"/>
    <mergeCell ref="H53:H54"/>
    <mergeCell ref="I53:I54"/>
    <mergeCell ref="C52:F52"/>
    <mergeCell ref="G52:M52"/>
    <mergeCell ref="C53:C54"/>
    <mergeCell ref="D53:D54"/>
    <mergeCell ref="E53:E54"/>
    <mergeCell ref="F53:F54"/>
    <mergeCell ref="G53:G54"/>
    <mergeCell ref="BM53:BO53"/>
    <mergeCell ref="BP53:BR53"/>
    <mergeCell ref="BS53:BU53"/>
    <mergeCell ref="BV53:BX53"/>
    <mergeCell ref="BY53:BZ53"/>
    <mergeCell ref="J53:J54"/>
    <mergeCell ref="K53:K54"/>
    <mergeCell ref="AO53:AP53"/>
    <mergeCell ref="AV53:AW53"/>
    <mergeCell ref="AX53:AY53"/>
    <mergeCell ref="AZ53:BA53"/>
    <mergeCell ref="BI53:BI54"/>
    <mergeCell ref="AK53:AL53"/>
    <mergeCell ref="C50:F50"/>
    <mergeCell ref="G50:M50"/>
    <mergeCell ref="N50:R50"/>
    <mergeCell ref="S50:V50"/>
    <mergeCell ref="C51:F51"/>
    <mergeCell ref="G51:M51"/>
    <mergeCell ref="N51:R52"/>
    <mergeCell ref="S51:V52"/>
    <mergeCell ref="W51:W52"/>
    <mergeCell ref="AM37:AN37"/>
    <mergeCell ref="L37:M37"/>
    <mergeCell ref="O37:P37"/>
    <mergeCell ref="Q37:R37"/>
    <mergeCell ref="S37:T37"/>
    <mergeCell ref="Z37:AA37"/>
    <mergeCell ref="AB37:AC37"/>
    <mergeCell ref="AD37:AE37"/>
    <mergeCell ref="C49:F49"/>
    <mergeCell ref="G49:M49"/>
    <mergeCell ref="N49:X49"/>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C34:F34"/>
    <mergeCell ref="G34:M34"/>
    <mergeCell ref="N34:R34"/>
    <mergeCell ref="S34:V34"/>
    <mergeCell ref="C35:F35"/>
    <mergeCell ref="G35:M35"/>
    <mergeCell ref="N35:R36"/>
    <mergeCell ref="S35:V36"/>
    <mergeCell ref="W35:W36"/>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7 BH59:BH63 BH19:BH29">
    <cfRule type="cellIs" dxfId="484" priority="55" stopIfTrue="1" operator="greaterThan">
      <formula>0.9</formula>
    </cfRule>
  </conditionalFormatting>
  <conditionalFormatting sqref="AG16:AG17 BH15:BH17 AR16:AR17 BC16:BC17 BZ63 BQ63 BT63 BN63 BW63 BH59:BH63 AR59:AR63 BC59:BC63 AR19:AR29 BC19:BC29 BH19:BH29">
    <cfRule type="cellIs" dxfId="483" priority="56" stopIfTrue="1" operator="between">
      <formula>0.7</formula>
      <formula>0.89</formula>
    </cfRule>
  </conditionalFormatting>
  <conditionalFormatting sqref="AG16:AG17 BH15:BH17 AR16:AR17 BC16:BC17 BZ63 BQ63 BT63 BN63 BW63 BH59:BH63 AR59:AR63 BC59:BC63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3 BT63 BN63 BW63 BZ63 AR59:AR63 BC59:BC63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7">
    <cfRule type="cellIs" dxfId="422" priority="120" stopIfTrue="1" operator="greaterThan">
      <formula>0.9</formula>
    </cfRule>
  </conditionalFormatting>
  <conditionalFormatting sqref="AG40:AG41 BH39:BH41 AR40:AR41 BC43:BC47 AR43:AR47 BH43:BH47 AG43:AG46 BC40:BC41">
    <cfRule type="cellIs" dxfId="421" priority="121" stopIfTrue="1" operator="between">
      <formula>0.7</formula>
      <formula>0.89</formula>
    </cfRule>
  </conditionalFormatting>
  <conditionalFormatting sqref="AG40:AG41 BH39:BH41 AR40:AR41 BC43:BC47 AR43:AR47 BH43:BH47 AG43:AG46 BC40:BC41">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6:BZ47">
    <cfRule type="cellIs" dxfId="417" priority="125" stopIfTrue="1" operator="between">
      <formula>0.7</formula>
      <formula>0.89</formula>
    </cfRule>
  </conditionalFormatting>
  <conditionalFormatting sqref="BZ39:BZ40 BZ42 BZ46:BZ47">
    <cfRule type="cellIs" dxfId="416" priority="126" stopIfTrue="1" operator="between">
      <formula>0</formula>
      <formula>0.69</formula>
    </cfRule>
  </conditionalFormatting>
  <conditionalFormatting sqref="AG40:AG41 AR40:AR41 BC43:BC47 AR43:AR47 AG43:AG46 BC40:BC41">
    <cfRule type="cellIs" dxfId="415" priority="127" stopIfTrue="1" operator="greaterThanOrEqual">
      <formula>0.9</formula>
    </cfRule>
  </conditionalFormatting>
  <conditionalFormatting sqref="AG39 AG47">
    <cfRule type="cellIs" dxfId="414" priority="131" stopIfTrue="1" operator="greaterThanOrEqual">
      <formula>0.9</formula>
    </cfRule>
  </conditionalFormatting>
  <conditionalFormatting sqref="AG39 AG47">
    <cfRule type="cellIs" dxfId="413" priority="132" stopIfTrue="1" operator="between">
      <formula>0.7</formula>
      <formula>0.89</formula>
    </cfRule>
  </conditionalFormatting>
  <conditionalFormatting sqref="AG39 AG47">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6:BQ47">
    <cfRule type="cellIs" dxfId="401" priority="144" stopIfTrue="1" operator="greaterThanOrEqual">
      <formula>0.9</formula>
    </cfRule>
  </conditionalFormatting>
  <conditionalFormatting sqref="BQ40 BQ42 BQ46:BQ47">
    <cfRule type="cellIs" dxfId="400" priority="145" stopIfTrue="1" operator="between">
      <formula>0.7</formula>
      <formula>0.89</formula>
    </cfRule>
  </conditionalFormatting>
  <conditionalFormatting sqref="BQ40 BQ42 BQ46:BQ47">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BT45">
    <cfRule type="cellIs" dxfId="397" priority="148" stopIfTrue="1" operator="greaterThanOrEqual">
      <formula>0.9</formula>
    </cfRule>
  </conditionalFormatting>
  <conditionalFormatting sqref="BT43:BT45">
    <cfRule type="cellIs" dxfId="396" priority="149" stopIfTrue="1" operator="between">
      <formula>0.7</formula>
      <formula>0.89</formula>
    </cfRule>
  </conditionalFormatting>
  <conditionalFormatting sqref="BT43:BT45">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6:BT47">
    <cfRule type="cellIs" dxfId="392" priority="153" stopIfTrue="1" operator="greaterThanOrEqual">
      <formula>0.9</formula>
    </cfRule>
  </conditionalFormatting>
  <conditionalFormatting sqref="BT39:BT40 BT42 BT46:BT47">
    <cfRule type="cellIs" dxfId="391" priority="154" stopIfTrue="1" operator="between">
      <formula>0.7</formula>
      <formula>0.89</formula>
    </cfRule>
  </conditionalFormatting>
  <conditionalFormatting sqref="BT39:BT40 BT42 BT46:BT47">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BW45">
    <cfRule type="cellIs" dxfId="383" priority="162" stopIfTrue="1" operator="greaterThanOrEqual">
      <formula>0.9</formula>
    </cfRule>
  </conditionalFormatting>
  <conditionalFormatting sqref="BW43:BW45">
    <cfRule type="cellIs" dxfId="382" priority="163" stopIfTrue="1" operator="between">
      <formula>0.7</formula>
      <formula>0.89</formula>
    </cfRule>
  </conditionalFormatting>
  <conditionalFormatting sqref="BW43:BW45">
    <cfRule type="cellIs" dxfId="381" priority="164" stopIfTrue="1" operator="between">
      <formula>0</formula>
      <formula>0.69</formula>
    </cfRule>
  </conditionalFormatting>
  <conditionalFormatting sqref="BN39:BN40 BN42 BN46:BN47">
    <cfRule type="cellIs" dxfId="380" priority="165" stopIfTrue="1" operator="greaterThanOrEqual">
      <formula>0.9</formula>
    </cfRule>
  </conditionalFormatting>
  <conditionalFormatting sqref="BN39:BN40 BN42 BN46:BN47">
    <cfRule type="cellIs" dxfId="379" priority="166" stopIfTrue="1" operator="between">
      <formula>0.7</formula>
      <formula>0.89</formula>
    </cfRule>
  </conditionalFormatting>
  <conditionalFormatting sqref="BN39:BN40 BN42 BN46:BN47">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BN45">
    <cfRule type="cellIs" dxfId="374" priority="171" stopIfTrue="1" operator="greaterThanOrEqual">
      <formula>0.9</formula>
    </cfRule>
  </conditionalFormatting>
  <conditionalFormatting sqref="BN43:BN45">
    <cfRule type="cellIs" dxfId="373" priority="172" stopIfTrue="1" operator="between">
      <formula>0.7</formula>
      <formula>0.89</formula>
    </cfRule>
  </conditionalFormatting>
  <conditionalFormatting sqref="BN43:BN45">
    <cfRule type="cellIs" dxfId="372" priority="173" stopIfTrue="1" operator="between">
      <formula>0</formula>
      <formula>0.69</formula>
    </cfRule>
  </conditionalFormatting>
  <conditionalFormatting sqref="BQ43:BQ45">
    <cfRule type="cellIs" dxfId="371" priority="174" stopIfTrue="1" operator="greaterThanOrEqual">
      <formula>0.9</formula>
    </cfRule>
  </conditionalFormatting>
  <conditionalFormatting sqref="BQ43:BQ45">
    <cfRule type="cellIs" dxfId="370" priority="175" stopIfTrue="1" operator="between">
      <formula>0.7</formula>
      <formula>0.89</formula>
    </cfRule>
  </conditionalFormatting>
  <conditionalFormatting sqref="BQ43:BQ45">
    <cfRule type="cellIs" dxfId="369" priority="176" stopIfTrue="1" operator="between">
      <formula>0</formula>
      <formula>0.69</formula>
    </cfRule>
  </conditionalFormatting>
  <conditionalFormatting sqref="BW39:BW40 BW42 BW46:BW47">
    <cfRule type="cellIs" dxfId="368" priority="177" stopIfTrue="1" operator="greaterThanOrEqual">
      <formula>0.9</formula>
    </cfRule>
  </conditionalFormatting>
  <conditionalFormatting sqref="BW39:BW40 BW42 BW46:BW47">
    <cfRule type="cellIs" dxfId="367" priority="178" stopIfTrue="1" operator="between">
      <formula>0.7</formula>
      <formula>0.89</formula>
    </cfRule>
  </conditionalFormatting>
  <conditionalFormatting sqref="BW39:BW40 BW42 BW46:BW47">
    <cfRule type="cellIs" dxfId="366" priority="179" stopIfTrue="1" operator="between">
      <formula>0</formula>
      <formula>0.69</formula>
    </cfRule>
  </conditionalFormatting>
  <conditionalFormatting sqref="BZ39:BZ40 BZ42 BZ46:BZ47">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BZ45">
    <cfRule type="cellIs" dxfId="361" priority="184" stopIfTrue="1" operator="greaterThanOrEqual">
      <formula>0.9</formula>
    </cfRule>
  </conditionalFormatting>
  <conditionalFormatting sqref="BZ43:BZ45">
    <cfRule type="cellIs" dxfId="360" priority="185" stopIfTrue="1" operator="between">
      <formula>0.7</formula>
      <formula>0.89</formula>
    </cfRule>
  </conditionalFormatting>
  <conditionalFormatting sqref="BZ43:BZ45">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5:BH57">
    <cfRule type="cellIs" dxfId="357" priority="188" stopIfTrue="1" operator="greaterThan">
      <formula>0.9</formula>
    </cfRule>
  </conditionalFormatting>
  <conditionalFormatting sqref="AG56:AG57 BH55:BH57 AR56:AR57 BC56:BC57 AG59:AG62">
    <cfRule type="cellIs" dxfId="356" priority="189" stopIfTrue="1" operator="between">
      <formula>0.7</formula>
      <formula>0.89</formula>
    </cfRule>
  </conditionalFormatting>
  <conditionalFormatting sqref="AG56:AG57 BH55:BH57 AR56:AR57 BC56:BC57 AG59:AG62">
    <cfRule type="cellIs" dxfId="355" priority="190" stopIfTrue="1" operator="between">
      <formula>0</formula>
      <formula>0.69</formula>
    </cfRule>
  </conditionalFormatting>
  <conditionalFormatting sqref="BQ55">
    <cfRule type="cellIs" dxfId="354" priority="191" stopIfTrue="1" operator="between">
      <formula>0.7</formula>
      <formula>0.89</formula>
    </cfRule>
  </conditionalFormatting>
  <conditionalFormatting sqref="BQ55">
    <cfRule type="cellIs" dxfId="353" priority="192" stopIfTrue="1" operator="between">
      <formula>0</formula>
      <formula>0.69</formula>
    </cfRule>
  </conditionalFormatting>
  <conditionalFormatting sqref="BZ55:BZ56 BZ58">
    <cfRule type="cellIs" dxfId="352" priority="193" stopIfTrue="1" operator="between">
      <formula>0.7</formula>
      <formula>0.89</formula>
    </cfRule>
  </conditionalFormatting>
  <conditionalFormatting sqref="BZ55:BZ56 BZ58">
    <cfRule type="cellIs" dxfId="351" priority="194" stopIfTrue="1" operator="between">
      <formula>0</formula>
      <formula>0.69</formula>
    </cfRule>
  </conditionalFormatting>
  <conditionalFormatting sqref="AG56:AG57 AR56:AR57 BC56:BC57 AG59:AG62">
    <cfRule type="cellIs" dxfId="350" priority="195" stopIfTrue="1" operator="greaterThanOrEqual">
      <formula>0.9</formula>
    </cfRule>
  </conditionalFormatting>
  <conditionalFormatting sqref="AG55 AG63">
    <cfRule type="cellIs" dxfId="349" priority="199" stopIfTrue="1" operator="greaterThanOrEqual">
      <formula>0.9</formula>
    </cfRule>
  </conditionalFormatting>
  <conditionalFormatting sqref="AG55 AG63">
    <cfRule type="cellIs" dxfId="348" priority="200" stopIfTrue="1" operator="between">
      <formula>0.7</formula>
      <formula>0.89</formula>
    </cfRule>
  </conditionalFormatting>
  <conditionalFormatting sqref="AG55 AG63">
    <cfRule type="cellIs" dxfId="347" priority="201" stopIfTrue="1" operator="between">
      <formula>0</formula>
      <formula>0.69</formula>
    </cfRule>
  </conditionalFormatting>
  <conditionalFormatting sqref="AR55">
    <cfRule type="cellIs" dxfId="346" priority="202" stopIfTrue="1" operator="greaterThanOrEqual">
      <formula>0.9</formula>
    </cfRule>
  </conditionalFormatting>
  <conditionalFormatting sqref="AR55">
    <cfRule type="cellIs" dxfId="345" priority="203" stopIfTrue="1" operator="between">
      <formula>0.7</formula>
      <formula>0.89</formula>
    </cfRule>
  </conditionalFormatting>
  <conditionalFormatting sqref="AR55">
    <cfRule type="cellIs" dxfId="344" priority="204" stopIfTrue="1" operator="between">
      <formula>0</formula>
      <formula>0.69</formula>
    </cfRule>
  </conditionalFormatting>
  <conditionalFormatting sqref="BC55">
    <cfRule type="cellIs" dxfId="343" priority="205" stopIfTrue="1" operator="greaterThanOrEqual">
      <formula>0.9</formula>
    </cfRule>
  </conditionalFormatting>
  <conditionalFormatting sqref="BC55">
    <cfRule type="cellIs" dxfId="342" priority="206" stopIfTrue="1" operator="between">
      <formula>0.7</formula>
      <formula>0.89</formula>
    </cfRule>
  </conditionalFormatting>
  <conditionalFormatting sqref="BC55">
    <cfRule type="cellIs" dxfId="341" priority="207" stopIfTrue="1" operator="between">
      <formula>0</formula>
      <formula>0.69</formula>
    </cfRule>
  </conditionalFormatting>
  <conditionalFormatting sqref="BH58">
    <cfRule type="cellIs" dxfId="340" priority="208" stopIfTrue="1" operator="greaterThan">
      <formula>0.9</formula>
    </cfRule>
  </conditionalFormatting>
  <conditionalFormatting sqref="AG58 BH58 AR58 BC58">
    <cfRule type="cellIs" dxfId="339" priority="209" stopIfTrue="1" operator="between">
      <formula>0.7</formula>
      <formula>0.89</formula>
    </cfRule>
  </conditionalFormatting>
  <conditionalFormatting sqref="AG58 BH58 AR58 BC58">
    <cfRule type="cellIs" dxfId="338" priority="210" stopIfTrue="1" operator="between">
      <formula>0</formula>
      <formula>0.69</formula>
    </cfRule>
  </conditionalFormatting>
  <conditionalFormatting sqref="AG58 AR58 BC58">
    <cfRule type="cellIs" dxfId="337" priority="211" stopIfTrue="1" operator="greaterThanOrEqual">
      <formula>0.9</formula>
    </cfRule>
  </conditionalFormatting>
  <conditionalFormatting sqref="BQ56 BQ58">
    <cfRule type="cellIs" dxfId="336" priority="212" stopIfTrue="1" operator="greaterThanOrEqual">
      <formula>0.9</formula>
    </cfRule>
  </conditionalFormatting>
  <conditionalFormatting sqref="BQ56 BQ58">
    <cfRule type="cellIs" dxfId="335" priority="213" stopIfTrue="1" operator="between">
      <formula>0.7</formula>
      <formula>0.89</formula>
    </cfRule>
  </conditionalFormatting>
  <conditionalFormatting sqref="BQ56 BQ58">
    <cfRule type="cellIs" dxfId="334" priority="214" stopIfTrue="1" operator="between">
      <formula>0</formula>
      <formula>0.69</formula>
    </cfRule>
  </conditionalFormatting>
  <conditionalFormatting sqref="BQ57">
    <cfRule type="cellIs" dxfId="333" priority="215" stopIfTrue="1" operator="between">
      <formula>0</formula>
      <formula>0.69</formula>
    </cfRule>
  </conditionalFormatting>
  <conditionalFormatting sqref="BT59:BT62">
    <cfRule type="cellIs" dxfId="332" priority="216" stopIfTrue="1" operator="greaterThanOrEqual">
      <formula>0.9</formula>
    </cfRule>
  </conditionalFormatting>
  <conditionalFormatting sqref="BT59:BT62">
    <cfRule type="cellIs" dxfId="331" priority="217" stopIfTrue="1" operator="between">
      <formula>0.7</formula>
      <formula>0.89</formula>
    </cfRule>
  </conditionalFormatting>
  <conditionalFormatting sqref="BT59:BT62">
    <cfRule type="cellIs" dxfId="330" priority="218" stopIfTrue="1" operator="between">
      <formula>0</formula>
      <formula>0.69</formula>
    </cfRule>
  </conditionalFormatting>
  <conditionalFormatting sqref="BQ57">
    <cfRule type="cellIs" dxfId="329" priority="219" stopIfTrue="1" operator="greaterThanOrEqual">
      <formula>0.9</formula>
    </cfRule>
  </conditionalFormatting>
  <conditionalFormatting sqref="BQ57">
    <cfRule type="cellIs" dxfId="328" priority="220" stopIfTrue="1" operator="between">
      <formula>0.7</formula>
      <formula>0.89</formula>
    </cfRule>
  </conditionalFormatting>
  <conditionalFormatting sqref="BT55:BT56 BT58">
    <cfRule type="cellIs" dxfId="327" priority="221" stopIfTrue="1" operator="greaterThanOrEqual">
      <formula>0.9</formula>
    </cfRule>
  </conditionalFormatting>
  <conditionalFormatting sqref="BT55:BT56 BT58">
    <cfRule type="cellIs" dxfId="326" priority="222" stopIfTrue="1" operator="between">
      <formula>0.7</formula>
      <formula>0.89</formula>
    </cfRule>
  </conditionalFormatting>
  <conditionalFormatting sqref="BT55:BT56 BT58">
    <cfRule type="cellIs" dxfId="325" priority="223" stopIfTrue="1" operator="between">
      <formula>0</formula>
      <formula>0.69</formula>
    </cfRule>
  </conditionalFormatting>
  <conditionalFormatting sqref="BT57">
    <cfRule type="cellIs" dxfId="324" priority="224" stopIfTrue="1" operator="greaterThanOrEqual">
      <formula>0.9</formula>
    </cfRule>
  </conditionalFormatting>
  <conditionalFormatting sqref="BT57">
    <cfRule type="cellIs" dxfId="323" priority="225" stopIfTrue="1" operator="between">
      <formula>0.7</formula>
      <formula>0.89</formula>
    </cfRule>
  </conditionalFormatting>
  <conditionalFormatting sqref="BT57">
    <cfRule type="cellIs" dxfId="322" priority="226" stopIfTrue="1" operator="between">
      <formula>0</formula>
      <formula>0.69</formula>
    </cfRule>
  </conditionalFormatting>
  <conditionalFormatting sqref="BW57">
    <cfRule type="cellIs" dxfId="321" priority="227" stopIfTrue="1" operator="greaterThanOrEqual">
      <formula>0.9</formula>
    </cfRule>
  </conditionalFormatting>
  <conditionalFormatting sqref="BW57">
    <cfRule type="cellIs" dxfId="320" priority="228" stopIfTrue="1" operator="between">
      <formula>0.7</formula>
      <formula>0.89</formula>
    </cfRule>
  </conditionalFormatting>
  <conditionalFormatting sqref="BW57">
    <cfRule type="cellIs" dxfId="319" priority="229" stopIfTrue="1" operator="between">
      <formula>0</formula>
      <formula>0.69</formula>
    </cfRule>
  </conditionalFormatting>
  <conditionalFormatting sqref="BW59:BW62">
    <cfRule type="cellIs" dxfId="318" priority="230" stopIfTrue="1" operator="greaterThanOrEqual">
      <formula>0.9</formula>
    </cfRule>
  </conditionalFormatting>
  <conditionalFormatting sqref="BW59:BW62">
    <cfRule type="cellIs" dxfId="317" priority="231" stopIfTrue="1" operator="between">
      <formula>0.7</formula>
      <formula>0.89</formula>
    </cfRule>
  </conditionalFormatting>
  <conditionalFormatting sqref="BW59:BW62">
    <cfRule type="cellIs" dxfId="316" priority="232" stopIfTrue="1" operator="between">
      <formula>0</formula>
      <formula>0.69</formula>
    </cfRule>
  </conditionalFormatting>
  <conditionalFormatting sqref="BN55:BN56 BN58">
    <cfRule type="cellIs" dxfId="315" priority="233" stopIfTrue="1" operator="greaterThanOrEqual">
      <formula>0.9</formula>
    </cfRule>
  </conditionalFormatting>
  <conditionalFormatting sqref="BN55:BN56 BN58">
    <cfRule type="cellIs" dxfId="314" priority="234" stopIfTrue="1" operator="between">
      <formula>0.7</formula>
      <formula>0.89</formula>
    </cfRule>
  </conditionalFormatting>
  <conditionalFormatting sqref="BN55:BN56 BN58">
    <cfRule type="cellIs" dxfId="313" priority="235" stopIfTrue="1" operator="between">
      <formula>0</formula>
      <formula>0.69</formula>
    </cfRule>
  </conditionalFormatting>
  <conditionalFormatting sqref="BN57">
    <cfRule type="cellIs" dxfId="312" priority="236" stopIfTrue="1" operator="greaterThanOrEqual">
      <formula>0.9</formula>
    </cfRule>
  </conditionalFormatting>
  <conditionalFormatting sqref="BN57">
    <cfRule type="cellIs" dxfId="311" priority="237" stopIfTrue="1" operator="between">
      <formula>0.7</formula>
      <formula>0.89</formula>
    </cfRule>
  </conditionalFormatting>
  <conditionalFormatting sqref="BN57">
    <cfRule type="cellIs" dxfId="310" priority="238" stopIfTrue="1" operator="between">
      <formula>0</formula>
      <formula>0.69</formula>
    </cfRule>
  </conditionalFormatting>
  <conditionalFormatting sqref="BN59:BN62">
    <cfRule type="cellIs" dxfId="309" priority="239" stopIfTrue="1" operator="greaterThanOrEqual">
      <formula>0.9</formula>
    </cfRule>
  </conditionalFormatting>
  <conditionalFormatting sqref="BN59:BN62">
    <cfRule type="cellIs" dxfId="308" priority="240" stopIfTrue="1" operator="between">
      <formula>0.7</formula>
      <formula>0.89</formula>
    </cfRule>
  </conditionalFormatting>
  <conditionalFormatting sqref="BN59:BN62">
    <cfRule type="cellIs" dxfId="307" priority="241" stopIfTrue="1" operator="between">
      <formula>0</formula>
      <formula>0.69</formula>
    </cfRule>
  </conditionalFormatting>
  <conditionalFormatting sqref="BQ59:BQ62">
    <cfRule type="cellIs" dxfId="306" priority="242" stopIfTrue="1" operator="greaterThanOrEqual">
      <formula>0.9</formula>
    </cfRule>
  </conditionalFormatting>
  <conditionalFormatting sqref="BQ59:BQ62">
    <cfRule type="cellIs" dxfId="305" priority="243" stopIfTrue="1" operator="between">
      <formula>0.7</formula>
      <formula>0.89</formula>
    </cfRule>
  </conditionalFormatting>
  <conditionalFormatting sqref="BQ59:BQ62">
    <cfRule type="cellIs" dxfId="304" priority="244" stopIfTrue="1" operator="between">
      <formula>0</formula>
      <formula>0.69</formula>
    </cfRule>
  </conditionalFormatting>
  <conditionalFormatting sqref="BW55:BW56 BW58">
    <cfRule type="cellIs" dxfId="303" priority="245" stopIfTrue="1" operator="greaterThanOrEqual">
      <formula>0.9</formula>
    </cfRule>
  </conditionalFormatting>
  <conditionalFormatting sqref="BW55:BW56 BW58">
    <cfRule type="cellIs" dxfId="302" priority="246" stopIfTrue="1" operator="between">
      <formula>0.7</formula>
      <formula>0.89</formula>
    </cfRule>
  </conditionalFormatting>
  <conditionalFormatting sqref="BW55:BW56 BW58">
    <cfRule type="cellIs" dxfId="301" priority="247" stopIfTrue="1" operator="between">
      <formula>0</formula>
      <formula>0.69</formula>
    </cfRule>
  </conditionalFormatting>
  <conditionalFormatting sqref="BZ55:BZ56 BZ58">
    <cfRule type="cellIs" dxfId="300" priority="248" stopIfTrue="1" operator="greaterThanOrEqual">
      <formula>0.9</formula>
    </cfRule>
  </conditionalFormatting>
  <conditionalFormatting sqref="BZ57">
    <cfRule type="cellIs" dxfId="299" priority="249" stopIfTrue="1" operator="greaterThanOrEqual">
      <formula>0.9</formula>
    </cfRule>
  </conditionalFormatting>
  <conditionalFormatting sqref="BZ57">
    <cfRule type="cellIs" dxfId="298" priority="250" stopIfTrue="1" operator="between">
      <formula>0.7</formula>
      <formula>0.89</formula>
    </cfRule>
  </conditionalFormatting>
  <conditionalFormatting sqref="BZ57">
    <cfRule type="cellIs" dxfId="297" priority="251" stopIfTrue="1" operator="between">
      <formula>0</formula>
      <formula>0.69</formula>
    </cfRule>
  </conditionalFormatting>
  <conditionalFormatting sqref="BZ59:BZ62">
    <cfRule type="cellIs" dxfId="296" priority="252" stopIfTrue="1" operator="greaterThanOrEqual">
      <formula>0.9</formula>
    </cfRule>
  </conditionalFormatting>
  <conditionalFormatting sqref="BZ59:BZ62">
    <cfRule type="cellIs" dxfId="295" priority="253" stopIfTrue="1" operator="between">
      <formula>0.7</formula>
      <formula>0.89</formula>
    </cfRule>
  </conditionalFormatting>
  <conditionalFormatting sqref="BZ59:BZ62">
    <cfRule type="cellIs" dxfId="294" priority="254" stopIfTrue="1" operator="between">
      <formula>0</formula>
      <formula>0.69</formula>
    </cfRule>
  </conditionalFormatting>
  <conditionalFormatting sqref="BQ55">
    <cfRule type="cellIs" dxfId="293" priority="255" stopIfTrue="1" operator="greaterThanOrEqual">
      <formula>0.9</formula>
    </cfRule>
  </conditionalFormatting>
  <conditionalFormatting sqref="BH71:BH73 BH75:BH77">
    <cfRule type="cellIs" dxfId="292" priority="256" stopIfTrue="1" operator="greaterThan">
      <formula>0.9</formula>
    </cfRule>
  </conditionalFormatting>
  <conditionalFormatting sqref="AG72:AG73 BH71:BH73 AR72:AR73 V72:V73 V75:V77 BC75:BC77 AR75:AR77 BH75:BH77 AG75:AG76 BC72:BC73">
    <cfRule type="cellIs" dxfId="291" priority="257" stopIfTrue="1" operator="between">
      <formula>0.7</formula>
      <formula>0.89</formula>
    </cfRule>
  </conditionalFormatting>
  <conditionalFormatting sqref="AG72:AG73 BH71:BH73 AR72:AR73 V72:V73 V75:V77 BC75:BC77 AR75:AR77 BH75:BH77 AG75:AG76 BC72:BC73">
    <cfRule type="cellIs" dxfId="290" priority="258" stopIfTrue="1" operator="between">
      <formula>0</formula>
      <formula>0.69</formula>
    </cfRule>
  </conditionalFormatting>
  <conditionalFormatting sqref="BQ71">
    <cfRule type="cellIs" dxfId="289" priority="259" stopIfTrue="1" operator="between">
      <formula>0.7</formula>
      <formula>0.89</formula>
    </cfRule>
  </conditionalFormatting>
  <conditionalFormatting sqref="BQ71">
    <cfRule type="cellIs" dxfId="288" priority="260" stopIfTrue="1" operator="between">
      <formula>0</formula>
      <formula>0.69</formula>
    </cfRule>
  </conditionalFormatting>
  <conditionalFormatting sqref="BZ71:BZ72 BZ74 BZ76:BZ77">
    <cfRule type="cellIs" dxfId="287" priority="261" stopIfTrue="1" operator="between">
      <formula>0.7</formula>
      <formula>0.89</formula>
    </cfRule>
  </conditionalFormatting>
  <conditionalFormatting sqref="BZ71:BZ72 BZ74 BZ76:BZ77">
    <cfRule type="cellIs" dxfId="286" priority="262" stopIfTrue="1" operator="between">
      <formula>0</formula>
      <formula>0.69</formula>
    </cfRule>
  </conditionalFormatting>
  <conditionalFormatting sqref="AG72:AG73 AR72:AR73 V72:V73 V75:V77 BC75:BC77 AR75:AR77 AG75:AG76 BC72:BC73">
    <cfRule type="cellIs" dxfId="285" priority="263" stopIfTrue="1" operator="greaterThanOrEqual">
      <formula>0.9</formula>
    </cfRule>
  </conditionalFormatting>
  <conditionalFormatting sqref="V71">
    <cfRule type="cellIs" dxfId="284" priority="264" stopIfTrue="1" operator="greaterThanOrEqual">
      <formula>0.9</formula>
    </cfRule>
  </conditionalFormatting>
  <conditionalFormatting sqref="V71">
    <cfRule type="cellIs" dxfId="283" priority="265" stopIfTrue="1" operator="between">
      <formula>0.7</formula>
      <formula>0.89</formula>
    </cfRule>
  </conditionalFormatting>
  <conditionalFormatting sqref="V71">
    <cfRule type="cellIs" dxfId="282" priority="266" stopIfTrue="1" operator="between">
      <formula>0</formula>
      <formula>0.69</formula>
    </cfRule>
  </conditionalFormatting>
  <conditionalFormatting sqref="AG71 AG77">
    <cfRule type="cellIs" dxfId="281" priority="267" stopIfTrue="1" operator="greaterThanOrEqual">
      <formula>0.9</formula>
    </cfRule>
  </conditionalFormatting>
  <conditionalFormatting sqref="AG71 AG77">
    <cfRule type="cellIs" dxfId="280" priority="268" stopIfTrue="1" operator="between">
      <formula>0.7</formula>
      <formula>0.89</formula>
    </cfRule>
  </conditionalFormatting>
  <conditionalFormatting sqref="AG71 AG77">
    <cfRule type="cellIs" dxfId="279" priority="269" stopIfTrue="1" operator="between">
      <formula>0</formula>
      <formula>0.69</formula>
    </cfRule>
  </conditionalFormatting>
  <conditionalFormatting sqref="AR71">
    <cfRule type="cellIs" dxfId="278" priority="270" stopIfTrue="1" operator="greaterThanOrEqual">
      <formula>0.9</formula>
    </cfRule>
  </conditionalFormatting>
  <conditionalFormatting sqref="AR71">
    <cfRule type="cellIs" dxfId="277" priority="271" stopIfTrue="1" operator="between">
      <formula>0.7</formula>
      <formula>0.89</formula>
    </cfRule>
  </conditionalFormatting>
  <conditionalFormatting sqref="AR71">
    <cfRule type="cellIs" dxfId="276" priority="272" stopIfTrue="1" operator="between">
      <formula>0</formula>
      <formula>0.69</formula>
    </cfRule>
  </conditionalFormatting>
  <conditionalFormatting sqref="BC71">
    <cfRule type="cellIs" dxfId="275" priority="273" stopIfTrue="1" operator="greaterThanOrEqual">
      <formula>0.9</formula>
    </cfRule>
  </conditionalFormatting>
  <conditionalFormatting sqref="BC71">
    <cfRule type="cellIs" dxfId="274" priority="274" stopIfTrue="1" operator="between">
      <formula>0.7</formula>
      <formula>0.89</formula>
    </cfRule>
  </conditionalFormatting>
  <conditionalFormatting sqref="BC71">
    <cfRule type="cellIs" dxfId="273" priority="275" stopIfTrue="1" operator="between">
      <formula>0</formula>
      <formula>0.69</formula>
    </cfRule>
  </conditionalFormatting>
  <conditionalFormatting sqref="BH74">
    <cfRule type="cellIs" dxfId="272" priority="276" stopIfTrue="1" operator="greaterThan">
      <formula>0.9</formula>
    </cfRule>
  </conditionalFormatting>
  <conditionalFormatting sqref="AG74 BH74 AR74 BC74 V74">
    <cfRule type="cellIs" dxfId="271" priority="277" stopIfTrue="1" operator="between">
      <formula>0.7</formula>
      <formula>0.89</formula>
    </cfRule>
  </conditionalFormatting>
  <conditionalFormatting sqref="AG74 BH74 AR74 BC74 V74">
    <cfRule type="cellIs" dxfId="270" priority="278" stopIfTrue="1" operator="between">
      <formula>0</formula>
      <formula>0.69</formula>
    </cfRule>
  </conditionalFormatting>
  <conditionalFormatting sqref="AG74 AR74 BC74 V74">
    <cfRule type="cellIs" dxfId="269" priority="279" stopIfTrue="1" operator="greaterThanOrEqual">
      <formula>0.9</formula>
    </cfRule>
  </conditionalFormatting>
  <conditionalFormatting sqref="BQ72 BQ74 BQ76:BQ77">
    <cfRule type="cellIs" dxfId="268" priority="280" stopIfTrue="1" operator="greaterThanOrEqual">
      <formula>0.9</formula>
    </cfRule>
  </conditionalFormatting>
  <conditionalFormatting sqref="BQ72 BQ74 BQ76:BQ77">
    <cfRule type="cellIs" dxfId="267" priority="281" stopIfTrue="1" operator="between">
      <formula>0.7</formula>
      <formula>0.89</formula>
    </cfRule>
  </conditionalFormatting>
  <conditionalFormatting sqref="BQ72 BQ74 BQ76:BQ77">
    <cfRule type="cellIs" dxfId="266" priority="282" stopIfTrue="1" operator="between">
      <formula>0</formula>
      <formula>0.69</formula>
    </cfRule>
  </conditionalFormatting>
  <conditionalFormatting sqref="BQ73">
    <cfRule type="cellIs" dxfId="265" priority="283" stopIfTrue="1" operator="between">
      <formula>0</formula>
      <formula>0.69</formula>
    </cfRule>
  </conditionalFormatting>
  <conditionalFormatting sqref="BT75">
    <cfRule type="cellIs" dxfId="264" priority="284" stopIfTrue="1" operator="greaterThanOrEqual">
      <formula>0.9</formula>
    </cfRule>
  </conditionalFormatting>
  <conditionalFormatting sqref="BT75">
    <cfRule type="cellIs" dxfId="263" priority="285" stopIfTrue="1" operator="between">
      <formula>0.7</formula>
      <formula>0.89</formula>
    </cfRule>
  </conditionalFormatting>
  <conditionalFormatting sqref="BT75">
    <cfRule type="cellIs" dxfId="262" priority="286" stopIfTrue="1" operator="between">
      <formula>0</formula>
      <formula>0.69</formula>
    </cfRule>
  </conditionalFormatting>
  <conditionalFormatting sqref="BQ73">
    <cfRule type="cellIs" dxfId="261" priority="287" stopIfTrue="1" operator="greaterThanOrEqual">
      <formula>0.9</formula>
    </cfRule>
  </conditionalFormatting>
  <conditionalFormatting sqref="BQ73">
    <cfRule type="cellIs" dxfId="260" priority="288" stopIfTrue="1" operator="between">
      <formula>0.7</formula>
      <formula>0.89</formula>
    </cfRule>
  </conditionalFormatting>
  <conditionalFormatting sqref="BT71:BT72 BT74 BT76:BT77">
    <cfRule type="cellIs" dxfId="259" priority="289" stopIfTrue="1" operator="greaterThanOrEqual">
      <formula>0.9</formula>
    </cfRule>
  </conditionalFormatting>
  <conditionalFormatting sqref="BT71:BT72 BT74 BT76:BT77">
    <cfRule type="cellIs" dxfId="258" priority="290" stopIfTrue="1" operator="between">
      <formula>0.7</formula>
      <formula>0.89</formula>
    </cfRule>
  </conditionalFormatting>
  <conditionalFormatting sqref="BT71:BT72 BT74 BT76:BT77">
    <cfRule type="cellIs" dxfId="257" priority="291" stopIfTrue="1" operator="between">
      <formula>0</formula>
      <formula>0.69</formula>
    </cfRule>
  </conditionalFormatting>
  <conditionalFormatting sqref="BT73">
    <cfRule type="cellIs" dxfId="256" priority="292" stopIfTrue="1" operator="greaterThanOrEqual">
      <formula>0.9</formula>
    </cfRule>
  </conditionalFormatting>
  <conditionalFormatting sqref="BT73">
    <cfRule type="cellIs" dxfId="255" priority="293" stopIfTrue="1" operator="between">
      <formula>0.7</formula>
      <formula>0.89</formula>
    </cfRule>
  </conditionalFormatting>
  <conditionalFormatting sqref="BT73">
    <cfRule type="cellIs" dxfId="254" priority="294" stopIfTrue="1" operator="between">
      <formula>0</formula>
      <formula>0.69</formula>
    </cfRule>
  </conditionalFormatting>
  <conditionalFormatting sqref="BW73">
    <cfRule type="cellIs" dxfId="253" priority="295" stopIfTrue="1" operator="greaterThanOrEqual">
      <formula>0.9</formula>
    </cfRule>
  </conditionalFormatting>
  <conditionalFormatting sqref="BW73">
    <cfRule type="cellIs" dxfId="252" priority="296" stopIfTrue="1" operator="between">
      <formula>0.7</formula>
      <formula>0.89</formula>
    </cfRule>
  </conditionalFormatting>
  <conditionalFormatting sqref="BW73">
    <cfRule type="cellIs" dxfId="251" priority="297" stopIfTrue="1" operator="between">
      <formula>0</formula>
      <formula>0.69</formula>
    </cfRule>
  </conditionalFormatting>
  <conditionalFormatting sqref="BW75">
    <cfRule type="cellIs" dxfId="250" priority="298" stopIfTrue="1" operator="greaterThanOrEqual">
      <formula>0.9</formula>
    </cfRule>
  </conditionalFormatting>
  <conditionalFormatting sqref="BW75">
    <cfRule type="cellIs" dxfId="249" priority="299" stopIfTrue="1" operator="between">
      <formula>0.7</formula>
      <formula>0.89</formula>
    </cfRule>
  </conditionalFormatting>
  <conditionalFormatting sqref="BW75">
    <cfRule type="cellIs" dxfId="248" priority="300" stopIfTrue="1" operator="between">
      <formula>0</formula>
      <formula>0.69</formula>
    </cfRule>
  </conditionalFormatting>
  <conditionalFormatting sqref="BN71:BN72 BN74 BN76:BN77">
    <cfRule type="cellIs" dxfId="247" priority="301" stopIfTrue="1" operator="greaterThanOrEqual">
      <formula>0.9</formula>
    </cfRule>
  </conditionalFormatting>
  <conditionalFormatting sqref="BN71:BN72 BN74 BN76:BN77">
    <cfRule type="cellIs" dxfId="246" priority="302" stopIfTrue="1" operator="between">
      <formula>0.7</formula>
      <formula>0.89</formula>
    </cfRule>
  </conditionalFormatting>
  <conditionalFormatting sqref="BN71:BN72 BN74 BN76:BN77">
    <cfRule type="cellIs" dxfId="245" priority="303" stopIfTrue="1" operator="between">
      <formula>0</formula>
      <formula>0.69</formula>
    </cfRule>
  </conditionalFormatting>
  <conditionalFormatting sqref="BN73">
    <cfRule type="cellIs" dxfId="244" priority="304" stopIfTrue="1" operator="greaterThanOrEqual">
      <formula>0.9</formula>
    </cfRule>
  </conditionalFormatting>
  <conditionalFormatting sqref="BN73">
    <cfRule type="cellIs" dxfId="243" priority="305" stopIfTrue="1" operator="between">
      <formula>0.7</formula>
      <formula>0.89</formula>
    </cfRule>
  </conditionalFormatting>
  <conditionalFormatting sqref="BN73">
    <cfRule type="cellIs" dxfId="242" priority="306" stopIfTrue="1" operator="between">
      <formula>0</formula>
      <formula>0.69</formula>
    </cfRule>
  </conditionalFormatting>
  <conditionalFormatting sqref="BN75">
    <cfRule type="cellIs" dxfId="241" priority="307" stopIfTrue="1" operator="greaterThanOrEqual">
      <formula>0.9</formula>
    </cfRule>
  </conditionalFormatting>
  <conditionalFormatting sqref="BN75">
    <cfRule type="cellIs" dxfId="240" priority="308" stopIfTrue="1" operator="between">
      <formula>0.7</formula>
      <formula>0.89</formula>
    </cfRule>
  </conditionalFormatting>
  <conditionalFormatting sqref="BN75">
    <cfRule type="cellIs" dxfId="239" priority="309" stopIfTrue="1" operator="between">
      <formula>0</formula>
      <formula>0.69</formula>
    </cfRule>
  </conditionalFormatting>
  <conditionalFormatting sqref="BQ75">
    <cfRule type="cellIs" dxfId="238" priority="310" stopIfTrue="1" operator="greaterThanOrEqual">
      <formula>0.9</formula>
    </cfRule>
  </conditionalFormatting>
  <conditionalFormatting sqref="BQ75">
    <cfRule type="cellIs" dxfId="237" priority="311" stopIfTrue="1" operator="between">
      <formula>0.7</formula>
      <formula>0.89</formula>
    </cfRule>
  </conditionalFormatting>
  <conditionalFormatting sqref="BQ75">
    <cfRule type="cellIs" dxfId="236" priority="312" stopIfTrue="1" operator="between">
      <formula>0</formula>
      <formula>0.69</formula>
    </cfRule>
  </conditionalFormatting>
  <conditionalFormatting sqref="BW71:BW72 BW74 BW76:BW77">
    <cfRule type="cellIs" dxfId="235" priority="313" stopIfTrue="1" operator="greaterThanOrEqual">
      <formula>0.9</formula>
    </cfRule>
  </conditionalFormatting>
  <conditionalFormatting sqref="BW71:BW72 BW74 BW76:BW77">
    <cfRule type="cellIs" dxfId="234" priority="314" stopIfTrue="1" operator="between">
      <formula>0.7</formula>
      <formula>0.89</formula>
    </cfRule>
  </conditionalFormatting>
  <conditionalFormatting sqref="BW71:BW72 BW74 BW76:BW77">
    <cfRule type="cellIs" dxfId="233" priority="315" stopIfTrue="1" operator="between">
      <formula>0</formula>
      <formula>0.69</formula>
    </cfRule>
  </conditionalFormatting>
  <conditionalFormatting sqref="BZ71:BZ72 BZ74 BZ76:BZ77">
    <cfRule type="cellIs" dxfId="232" priority="316" stopIfTrue="1" operator="greaterThanOrEqual">
      <formula>0.9</formula>
    </cfRule>
  </conditionalFormatting>
  <conditionalFormatting sqref="BZ73">
    <cfRule type="cellIs" dxfId="231" priority="317" stopIfTrue="1" operator="greaterThanOrEqual">
      <formula>0.9</formula>
    </cfRule>
  </conditionalFormatting>
  <conditionalFormatting sqref="BZ73">
    <cfRule type="cellIs" dxfId="230" priority="318" stopIfTrue="1" operator="between">
      <formula>0.7</formula>
      <formula>0.89</formula>
    </cfRule>
  </conditionalFormatting>
  <conditionalFormatting sqref="BZ73">
    <cfRule type="cellIs" dxfId="229" priority="319" stopIfTrue="1" operator="between">
      <formula>0</formula>
      <formula>0.69</formula>
    </cfRule>
  </conditionalFormatting>
  <conditionalFormatting sqref="BZ75">
    <cfRule type="cellIs" dxfId="228" priority="320" stopIfTrue="1" operator="greaterThanOrEqual">
      <formula>0.9</formula>
    </cfRule>
  </conditionalFormatting>
  <conditionalFormatting sqref="BZ75">
    <cfRule type="cellIs" dxfId="227" priority="321" stopIfTrue="1" operator="between">
      <formula>0.7</formula>
      <formula>0.89</formula>
    </cfRule>
  </conditionalFormatting>
  <conditionalFormatting sqref="BZ75">
    <cfRule type="cellIs" dxfId="226" priority="322" stopIfTrue="1" operator="between">
      <formula>0</formula>
      <formula>0.69</formula>
    </cfRule>
  </conditionalFormatting>
  <conditionalFormatting sqref="BQ71">
    <cfRule type="cellIs" dxfId="225" priority="323" stopIfTrue="1" operator="greaterThanOrEqual">
      <formula>0.9</formula>
    </cfRule>
  </conditionalFormatting>
  <conditionalFormatting sqref="BH85:BH87 BH89:BH92">
    <cfRule type="cellIs" dxfId="224" priority="324" stopIfTrue="1" operator="greaterThan">
      <formula>0.9</formula>
    </cfRule>
  </conditionalFormatting>
  <conditionalFormatting sqref="AG86:AG87 BH85:BH87 AR86:AR87 V92 BC89:BC92 AR89:AR92 BH89:BH92 AG89:AG90 BC86:BC87">
    <cfRule type="cellIs" dxfId="223" priority="325" stopIfTrue="1" operator="between">
      <formula>0.7</formula>
      <formula>0.89</formula>
    </cfRule>
  </conditionalFormatting>
  <conditionalFormatting sqref="AG86:AG87 BH85:BH87 AR86:AR87 V92 BC89:BC92 AR89:AR92 BH89:BH92 AG89:AG90 BC86:BC87">
    <cfRule type="cellIs" dxfId="222" priority="326" stopIfTrue="1" operator="between">
      <formula>0</formula>
      <formula>0.69</formula>
    </cfRule>
  </conditionalFormatting>
  <conditionalFormatting sqref="BQ85">
    <cfRule type="cellIs" dxfId="221" priority="327" stopIfTrue="1" operator="between">
      <formula>0.7</formula>
      <formula>0.89</formula>
    </cfRule>
  </conditionalFormatting>
  <conditionalFormatting sqref="BQ85">
    <cfRule type="cellIs" dxfId="220" priority="328" stopIfTrue="1" operator="between">
      <formula>0</formula>
      <formula>0.69</formula>
    </cfRule>
  </conditionalFormatting>
  <conditionalFormatting sqref="BZ85:BZ86 BZ88 BZ90:BZ92">
    <cfRule type="cellIs" dxfId="219" priority="329" stopIfTrue="1" operator="between">
      <formula>0.7</formula>
      <formula>0.89</formula>
    </cfRule>
  </conditionalFormatting>
  <conditionalFormatting sqref="BZ85:BZ86 BZ88 BZ90:BZ92">
    <cfRule type="cellIs" dxfId="218" priority="330" stopIfTrue="1" operator="between">
      <formula>0</formula>
      <formula>0.69</formula>
    </cfRule>
  </conditionalFormatting>
  <conditionalFormatting sqref="AG86:AG87 AR86:AR87 V92 BC89:BC92 AR89:AR92 AG89:AG90 BC86:BC87">
    <cfRule type="cellIs" dxfId="217" priority="331" stopIfTrue="1" operator="greaterThanOrEqual">
      <formula>0.9</formula>
    </cfRule>
  </conditionalFormatting>
  <conditionalFormatting sqref="AG85 AG91:AG92">
    <cfRule type="cellIs" dxfId="216" priority="335" stopIfTrue="1" operator="greaterThanOrEqual">
      <formula>0.9</formula>
    </cfRule>
  </conditionalFormatting>
  <conditionalFormatting sqref="AG85 AG91:AG92">
    <cfRule type="cellIs" dxfId="215" priority="336" stopIfTrue="1" operator="between">
      <formula>0.7</formula>
      <formula>0.89</formula>
    </cfRule>
  </conditionalFormatting>
  <conditionalFormatting sqref="AG85 AG91:AG92">
    <cfRule type="cellIs" dxfId="214" priority="337" stopIfTrue="1" operator="between">
      <formula>0</formula>
      <formula>0.69</formula>
    </cfRule>
  </conditionalFormatting>
  <conditionalFormatting sqref="AR85">
    <cfRule type="cellIs" dxfId="213" priority="338" stopIfTrue="1" operator="greaterThanOrEqual">
      <formula>0.9</formula>
    </cfRule>
  </conditionalFormatting>
  <conditionalFormatting sqref="AR85">
    <cfRule type="cellIs" dxfId="212" priority="339" stopIfTrue="1" operator="between">
      <formula>0.7</formula>
      <formula>0.89</formula>
    </cfRule>
  </conditionalFormatting>
  <conditionalFormatting sqref="AR85">
    <cfRule type="cellIs" dxfId="211" priority="340" stopIfTrue="1" operator="between">
      <formula>0</formula>
      <formula>0.69</formula>
    </cfRule>
  </conditionalFormatting>
  <conditionalFormatting sqref="BC85">
    <cfRule type="cellIs" dxfId="210" priority="341" stopIfTrue="1" operator="greaterThanOrEqual">
      <formula>0.9</formula>
    </cfRule>
  </conditionalFormatting>
  <conditionalFormatting sqref="BC85">
    <cfRule type="cellIs" dxfId="209" priority="342" stopIfTrue="1" operator="between">
      <formula>0.7</formula>
      <formula>0.89</formula>
    </cfRule>
  </conditionalFormatting>
  <conditionalFormatting sqref="BC85">
    <cfRule type="cellIs" dxfId="208" priority="343" stopIfTrue="1" operator="between">
      <formula>0</formula>
      <formula>0.69</formula>
    </cfRule>
  </conditionalFormatting>
  <conditionalFormatting sqref="BH88">
    <cfRule type="cellIs" dxfId="207" priority="344" stopIfTrue="1" operator="greaterThan">
      <formula>0.9</formula>
    </cfRule>
  </conditionalFormatting>
  <conditionalFormatting sqref="AG88 BH88 AR88 BC88">
    <cfRule type="cellIs" dxfId="206" priority="345" stopIfTrue="1" operator="between">
      <formula>0.7</formula>
      <formula>0.89</formula>
    </cfRule>
  </conditionalFormatting>
  <conditionalFormatting sqref="AG88 BH88 AR88 BC88">
    <cfRule type="cellIs" dxfId="205" priority="346" stopIfTrue="1" operator="between">
      <formula>0</formula>
      <formula>0.69</formula>
    </cfRule>
  </conditionalFormatting>
  <conditionalFormatting sqref="AG88 AR88 BC88">
    <cfRule type="cellIs" dxfId="204" priority="347" stopIfTrue="1" operator="greaterThanOrEqual">
      <formula>0.9</formula>
    </cfRule>
  </conditionalFormatting>
  <conditionalFormatting sqref="BQ86 BQ88 BQ90:BQ92">
    <cfRule type="cellIs" dxfId="203" priority="348" stopIfTrue="1" operator="greaterThanOrEqual">
      <formula>0.9</formula>
    </cfRule>
  </conditionalFormatting>
  <conditionalFormatting sqref="BQ86 BQ88 BQ90:BQ92">
    <cfRule type="cellIs" dxfId="202" priority="349" stopIfTrue="1" operator="between">
      <formula>0.7</formula>
      <formula>0.89</formula>
    </cfRule>
  </conditionalFormatting>
  <conditionalFormatting sqref="BQ86 BQ88 BQ90:BQ92">
    <cfRule type="cellIs" dxfId="201" priority="350" stopIfTrue="1" operator="between">
      <formula>0</formula>
      <formula>0.69</formula>
    </cfRule>
  </conditionalFormatting>
  <conditionalFormatting sqref="BQ87">
    <cfRule type="cellIs" dxfId="200" priority="351" stopIfTrue="1" operator="between">
      <formula>0</formula>
      <formula>0.69</formula>
    </cfRule>
  </conditionalFormatting>
  <conditionalFormatting sqref="BT89">
    <cfRule type="cellIs" dxfId="199" priority="352" stopIfTrue="1" operator="greaterThanOrEqual">
      <formula>0.9</formula>
    </cfRule>
  </conditionalFormatting>
  <conditionalFormatting sqref="BT89">
    <cfRule type="cellIs" dxfId="198" priority="353" stopIfTrue="1" operator="between">
      <formula>0.7</formula>
      <formula>0.89</formula>
    </cfRule>
  </conditionalFormatting>
  <conditionalFormatting sqref="BT89">
    <cfRule type="cellIs" dxfId="197" priority="354" stopIfTrue="1" operator="between">
      <formula>0</formula>
      <formula>0.69</formula>
    </cfRule>
  </conditionalFormatting>
  <conditionalFormatting sqref="BQ87">
    <cfRule type="cellIs" dxfId="196" priority="355" stopIfTrue="1" operator="greaterThanOrEqual">
      <formula>0.9</formula>
    </cfRule>
  </conditionalFormatting>
  <conditionalFormatting sqref="BQ87">
    <cfRule type="cellIs" dxfId="195" priority="356" stopIfTrue="1" operator="between">
      <formula>0.7</formula>
      <formula>0.89</formula>
    </cfRule>
  </conditionalFormatting>
  <conditionalFormatting sqref="BT85:BT86 BT88 BT90:BT92">
    <cfRule type="cellIs" dxfId="194" priority="357" stopIfTrue="1" operator="greaterThanOrEqual">
      <formula>0.9</formula>
    </cfRule>
  </conditionalFormatting>
  <conditionalFormatting sqref="BT85:BT86 BT88 BT90:BT92">
    <cfRule type="cellIs" dxfId="193" priority="358" stopIfTrue="1" operator="between">
      <formula>0.7</formula>
      <formula>0.89</formula>
    </cfRule>
  </conditionalFormatting>
  <conditionalFormatting sqref="BT85:BT86 BT88 BT90:BT92">
    <cfRule type="cellIs" dxfId="192" priority="359" stopIfTrue="1" operator="between">
      <formula>0</formula>
      <formula>0.69</formula>
    </cfRule>
  </conditionalFormatting>
  <conditionalFormatting sqref="BT87">
    <cfRule type="cellIs" dxfId="191" priority="360" stopIfTrue="1" operator="greaterThanOrEqual">
      <formula>0.9</formula>
    </cfRule>
  </conditionalFormatting>
  <conditionalFormatting sqref="BT87">
    <cfRule type="cellIs" dxfId="190" priority="361" stopIfTrue="1" operator="between">
      <formula>0.7</formula>
      <formula>0.89</formula>
    </cfRule>
  </conditionalFormatting>
  <conditionalFormatting sqref="BT87">
    <cfRule type="cellIs" dxfId="189" priority="362" stopIfTrue="1" operator="between">
      <formula>0</formula>
      <formula>0.69</formula>
    </cfRule>
  </conditionalFormatting>
  <conditionalFormatting sqref="BW87">
    <cfRule type="cellIs" dxfId="188" priority="363" stopIfTrue="1" operator="greaterThanOrEqual">
      <formula>0.9</formula>
    </cfRule>
  </conditionalFormatting>
  <conditionalFormatting sqref="BW87">
    <cfRule type="cellIs" dxfId="187" priority="364" stopIfTrue="1" operator="between">
      <formula>0.7</formula>
      <formula>0.89</formula>
    </cfRule>
  </conditionalFormatting>
  <conditionalFormatting sqref="BW87">
    <cfRule type="cellIs" dxfId="186" priority="365" stopIfTrue="1" operator="between">
      <formula>0</formula>
      <formula>0.69</formula>
    </cfRule>
  </conditionalFormatting>
  <conditionalFormatting sqref="BW89">
    <cfRule type="cellIs" dxfId="185" priority="366" stopIfTrue="1" operator="greaterThanOrEqual">
      <formula>0.9</formula>
    </cfRule>
  </conditionalFormatting>
  <conditionalFormatting sqref="BW89">
    <cfRule type="cellIs" dxfId="184" priority="367" stopIfTrue="1" operator="between">
      <formula>0.7</formula>
      <formula>0.89</formula>
    </cfRule>
  </conditionalFormatting>
  <conditionalFormatting sqref="BW89">
    <cfRule type="cellIs" dxfId="183" priority="368" stopIfTrue="1" operator="between">
      <formula>0</formula>
      <formula>0.69</formula>
    </cfRule>
  </conditionalFormatting>
  <conditionalFormatting sqref="BN85:BN86 BN88 BN90:BN92">
    <cfRule type="cellIs" dxfId="182" priority="369" stopIfTrue="1" operator="greaterThanOrEqual">
      <formula>0.9</formula>
    </cfRule>
  </conditionalFormatting>
  <conditionalFormatting sqref="BN85:BN86 BN88 BN90:BN92">
    <cfRule type="cellIs" dxfId="181" priority="370" stopIfTrue="1" operator="between">
      <formula>0.7</formula>
      <formula>0.89</formula>
    </cfRule>
  </conditionalFormatting>
  <conditionalFormatting sqref="BN85:BN86 BN88 BN90:BN92">
    <cfRule type="cellIs" dxfId="180" priority="371" stopIfTrue="1" operator="between">
      <formula>0</formula>
      <formula>0.69</formula>
    </cfRule>
  </conditionalFormatting>
  <conditionalFormatting sqref="BN87">
    <cfRule type="cellIs" dxfId="179" priority="372" stopIfTrue="1" operator="greaterThanOrEqual">
      <formula>0.9</formula>
    </cfRule>
  </conditionalFormatting>
  <conditionalFormatting sqref="BN87">
    <cfRule type="cellIs" dxfId="178" priority="373" stopIfTrue="1" operator="between">
      <formula>0.7</formula>
      <formula>0.89</formula>
    </cfRule>
  </conditionalFormatting>
  <conditionalFormatting sqref="BN87">
    <cfRule type="cellIs" dxfId="177" priority="374" stopIfTrue="1" operator="between">
      <formula>0</formula>
      <formula>0.69</formula>
    </cfRule>
  </conditionalFormatting>
  <conditionalFormatting sqref="BN89">
    <cfRule type="cellIs" dxfId="176" priority="375" stopIfTrue="1" operator="greaterThanOrEqual">
      <formula>0.9</formula>
    </cfRule>
  </conditionalFormatting>
  <conditionalFormatting sqref="BN89">
    <cfRule type="cellIs" dxfId="175" priority="376" stopIfTrue="1" operator="between">
      <formula>0.7</formula>
      <formula>0.89</formula>
    </cfRule>
  </conditionalFormatting>
  <conditionalFormatting sqref="BN89">
    <cfRule type="cellIs" dxfId="174" priority="377" stopIfTrue="1" operator="between">
      <formula>0</formula>
      <formula>0.69</formula>
    </cfRule>
  </conditionalFormatting>
  <conditionalFormatting sqref="BQ89">
    <cfRule type="cellIs" dxfId="173" priority="378" stopIfTrue="1" operator="greaterThanOrEqual">
      <formula>0.9</formula>
    </cfRule>
  </conditionalFormatting>
  <conditionalFormatting sqref="BQ89">
    <cfRule type="cellIs" dxfId="172" priority="379" stopIfTrue="1" operator="between">
      <formula>0.7</formula>
      <formula>0.89</formula>
    </cfRule>
  </conditionalFormatting>
  <conditionalFormatting sqref="BQ89">
    <cfRule type="cellIs" dxfId="171" priority="380" stopIfTrue="1" operator="between">
      <formula>0</formula>
      <formula>0.69</formula>
    </cfRule>
  </conditionalFormatting>
  <conditionalFormatting sqref="BW85:BW86 BW88 BW90:BW92">
    <cfRule type="cellIs" dxfId="170" priority="381" stopIfTrue="1" operator="greaterThanOrEqual">
      <formula>0.9</formula>
    </cfRule>
  </conditionalFormatting>
  <conditionalFormatting sqref="BW85:BW86 BW88 BW90:BW92">
    <cfRule type="cellIs" dxfId="169" priority="382" stopIfTrue="1" operator="between">
      <formula>0.7</formula>
      <formula>0.89</formula>
    </cfRule>
  </conditionalFormatting>
  <conditionalFormatting sqref="BW85:BW86 BW88 BW90:BW92">
    <cfRule type="cellIs" dxfId="168" priority="383" stopIfTrue="1" operator="between">
      <formula>0</formula>
      <formula>0.69</formula>
    </cfRule>
  </conditionalFormatting>
  <conditionalFormatting sqref="BZ85:BZ86 BZ88 BZ90:BZ92">
    <cfRule type="cellIs" dxfId="167" priority="384" stopIfTrue="1" operator="greaterThanOrEqual">
      <formula>0.9</formula>
    </cfRule>
  </conditionalFormatting>
  <conditionalFormatting sqref="BZ87">
    <cfRule type="cellIs" dxfId="166" priority="385" stopIfTrue="1" operator="greaterThanOrEqual">
      <formula>0.9</formula>
    </cfRule>
  </conditionalFormatting>
  <conditionalFormatting sqref="BZ87">
    <cfRule type="cellIs" dxfId="165" priority="386" stopIfTrue="1" operator="between">
      <formula>0.7</formula>
      <formula>0.89</formula>
    </cfRule>
  </conditionalFormatting>
  <conditionalFormatting sqref="BZ87">
    <cfRule type="cellIs" dxfId="164" priority="387" stopIfTrue="1" operator="between">
      <formula>0</formula>
      <formula>0.69</formula>
    </cfRule>
  </conditionalFormatting>
  <conditionalFormatting sqref="BZ89">
    <cfRule type="cellIs" dxfId="163" priority="388" stopIfTrue="1" operator="greaterThanOrEqual">
      <formula>0.9</formula>
    </cfRule>
  </conditionalFormatting>
  <conditionalFormatting sqref="BZ89">
    <cfRule type="cellIs" dxfId="162" priority="389" stopIfTrue="1" operator="between">
      <formula>0.7</formula>
      <formula>0.89</formula>
    </cfRule>
  </conditionalFormatting>
  <conditionalFormatting sqref="BZ89">
    <cfRule type="cellIs" dxfId="161" priority="390" stopIfTrue="1" operator="between">
      <formula>0</formula>
      <formula>0.69</formula>
    </cfRule>
  </conditionalFormatting>
  <conditionalFormatting sqref="BQ85">
    <cfRule type="cellIs" dxfId="160" priority="391" stopIfTrue="1" operator="greaterThanOrEqual">
      <formula>0.9</formula>
    </cfRule>
  </conditionalFormatting>
  <conditionalFormatting sqref="BH99:BH101 BH103:BH106">
    <cfRule type="cellIs" dxfId="159" priority="392" stopIfTrue="1" operator="greaterThan">
      <formula>0.9</formula>
    </cfRule>
  </conditionalFormatting>
  <conditionalFormatting sqref="AG100:AG101 BH99:BH101 AR100:AR101 V100:V101 V103:V106 BC103:BC106 AR103:AR106 BH103:BH106 AG103:AG104 BC100:BC101">
    <cfRule type="cellIs" dxfId="158" priority="393" stopIfTrue="1" operator="between">
      <formula>0.7</formula>
      <formula>0.89</formula>
    </cfRule>
  </conditionalFormatting>
  <conditionalFormatting sqref="AG100:AG101 BH99:BH101 AR100:AR101 V100:V101 V103:V106 BC103:BC106 AR103:AR106 BH103:BH106 AG103:AG104 BC100:BC101">
    <cfRule type="cellIs" dxfId="157" priority="394" stopIfTrue="1" operator="between">
      <formula>0</formula>
      <formula>0.69</formula>
    </cfRule>
  </conditionalFormatting>
  <conditionalFormatting sqref="BQ99">
    <cfRule type="cellIs" dxfId="156" priority="395" stopIfTrue="1" operator="between">
      <formula>0.7</formula>
      <formula>0.89</formula>
    </cfRule>
  </conditionalFormatting>
  <conditionalFormatting sqref="BQ99">
    <cfRule type="cellIs" dxfId="155" priority="396" stopIfTrue="1" operator="between">
      <formula>0</formula>
      <formula>0.69</formula>
    </cfRule>
  </conditionalFormatting>
  <conditionalFormatting sqref="BZ99:BZ100 BZ102 BZ104:BZ106">
    <cfRule type="cellIs" dxfId="154" priority="397" stopIfTrue="1" operator="between">
      <formula>0.7</formula>
      <formula>0.89</formula>
    </cfRule>
  </conditionalFormatting>
  <conditionalFormatting sqref="BZ99:BZ100 BZ102 BZ104:BZ106">
    <cfRule type="cellIs" dxfId="153" priority="398" stopIfTrue="1" operator="between">
      <formula>0</formula>
      <formula>0.69</formula>
    </cfRule>
  </conditionalFormatting>
  <conditionalFormatting sqref="AG100:AG101 AR100:AR101 V100:V101 V103:V106 BC103:BC106 AR103:AR106 AG103:AG104 BC100:BC101">
    <cfRule type="cellIs" dxfId="152" priority="399" stopIfTrue="1" operator="greaterThanOrEqual">
      <formula>0.9</formula>
    </cfRule>
  </conditionalFormatting>
  <conditionalFormatting sqref="V99">
    <cfRule type="cellIs" dxfId="151" priority="400" stopIfTrue="1" operator="greaterThanOrEqual">
      <formula>0.9</formula>
    </cfRule>
  </conditionalFormatting>
  <conditionalFormatting sqref="V99">
    <cfRule type="cellIs" dxfId="150" priority="401" stopIfTrue="1" operator="between">
      <formula>0.7</formula>
      <formula>0.89</formula>
    </cfRule>
  </conditionalFormatting>
  <conditionalFormatting sqref="V99">
    <cfRule type="cellIs" dxfId="149" priority="402" stopIfTrue="1" operator="between">
      <formula>0</formula>
      <formula>0.69</formula>
    </cfRule>
  </conditionalFormatting>
  <conditionalFormatting sqref="AG99 AG105:AG106">
    <cfRule type="cellIs" dxfId="148" priority="403" stopIfTrue="1" operator="greaterThanOrEqual">
      <formula>0.9</formula>
    </cfRule>
  </conditionalFormatting>
  <conditionalFormatting sqref="AG99 AG105:AG106">
    <cfRule type="cellIs" dxfId="147" priority="404" stopIfTrue="1" operator="between">
      <formula>0.7</formula>
      <formula>0.89</formula>
    </cfRule>
  </conditionalFormatting>
  <conditionalFormatting sqref="AG99 AG105:AG106">
    <cfRule type="cellIs" dxfId="146" priority="405" stopIfTrue="1" operator="between">
      <formula>0</formula>
      <formula>0.69</formula>
    </cfRule>
  </conditionalFormatting>
  <conditionalFormatting sqref="AR99">
    <cfRule type="cellIs" dxfId="145" priority="406" stopIfTrue="1" operator="greaterThanOrEqual">
      <formula>0.9</formula>
    </cfRule>
  </conditionalFormatting>
  <conditionalFormatting sqref="AR99">
    <cfRule type="cellIs" dxfId="144" priority="407" stopIfTrue="1" operator="between">
      <formula>0.7</formula>
      <formula>0.89</formula>
    </cfRule>
  </conditionalFormatting>
  <conditionalFormatting sqref="AR99">
    <cfRule type="cellIs" dxfId="143" priority="408" stopIfTrue="1" operator="between">
      <formula>0</formula>
      <formula>0.69</formula>
    </cfRule>
  </conditionalFormatting>
  <conditionalFormatting sqref="BC99">
    <cfRule type="cellIs" dxfId="142" priority="409" stopIfTrue="1" operator="greaterThanOrEqual">
      <formula>0.9</formula>
    </cfRule>
  </conditionalFormatting>
  <conditionalFormatting sqref="BC99">
    <cfRule type="cellIs" dxfId="141" priority="410" stopIfTrue="1" operator="between">
      <formula>0.7</formula>
      <formula>0.89</formula>
    </cfRule>
  </conditionalFormatting>
  <conditionalFormatting sqref="BC99">
    <cfRule type="cellIs" dxfId="140" priority="411" stopIfTrue="1" operator="between">
      <formula>0</formula>
      <formula>0.69</formula>
    </cfRule>
  </conditionalFormatting>
  <conditionalFormatting sqref="BH102">
    <cfRule type="cellIs" dxfId="139" priority="412" stopIfTrue="1" operator="greaterThan">
      <formula>0.9</formula>
    </cfRule>
  </conditionalFormatting>
  <conditionalFormatting sqref="AG102 BH102 AR102 BC102 V102">
    <cfRule type="cellIs" dxfId="138" priority="413" stopIfTrue="1" operator="between">
      <formula>0.7</formula>
      <formula>0.89</formula>
    </cfRule>
  </conditionalFormatting>
  <conditionalFormatting sqref="AG102 BH102 AR102 BC102 V102">
    <cfRule type="cellIs" dxfId="137" priority="414" stopIfTrue="1" operator="between">
      <formula>0</formula>
      <formula>0.69</formula>
    </cfRule>
  </conditionalFormatting>
  <conditionalFormatting sqref="AG102 AR102 BC102 V102">
    <cfRule type="cellIs" dxfId="136" priority="415" stopIfTrue="1" operator="greaterThanOrEqual">
      <formula>0.9</formula>
    </cfRule>
  </conditionalFormatting>
  <conditionalFormatting sqref="BQ100 BQ102 BQ104:BQ106">
    <cfRule type="cellIs" dxfId="135" priority="416" stopIfTrue="1" operator="greaterThanOrEqual">
      <formula>0.9</formula>
    </cfRule>
  </conditionalFormatting>
  <conditionalFormatting sqref="BQ100 BQ102 BQ104:BQ106">
    <cfRule type="cellIs" dxfId="134" priority="417" stopIfTrue="1" operator="between">
      <formula>0.7</formula>
      <formula>0.89</formula>
    </cfRule>
  </conditionalFormatting>
  <conditionalFormatting sqref="BQ100 BQ102 BQ104:BQ106">
    <cfRule type="cellIs" dxfId="133" priority="418" stopIfTrue="1" operator="between">
      <formula>0</formula>
      <formula>0.69</formula>
    </cfRule>
  </conditionalFormatting>
  <conditionalFormatting sqref="BQ101">
    <cfRule type="cellIs" dxfId="132" priority="419" stopIfTrue="1" operator="between">
      <formula>0</formula>
      <formula>0.69</formula>
    </cfRule>
  </conditionalFormatting>
  <conditionalFormatting sqref="BT103">
    <cfRule type="cellIs" dxfId="131" priority="420" stopIfTrue="1" operator="greaterThanOrEqual">
      <formula>0.9</formula>
    </cfRule>
  </conditionalFormatting>
  <conditionalFormatting sqref="BT103">
    <cfRule type="cellIs" dxfId="130" priority="421" stopIfTrue="1" operator="between">
      <formula>0.7</formula>
      <formula>0.89</formula>
    </cfRule>
  </conditionalFormatting>
  <conditionalFormatting sqref="BT103">
    <cfRule type="cellIs" dxfId="129" priority="422" stopIfTrue="1" operator="between">
      <formula>0</formula>
      <formula>0.69</formula>
    </cfRule>
  </conditionalFormatting>
  <conditionalFormatting sqref="BQ101">
    <cfRule type="cellIs" dxfId="128" priority="423" stopIfTrue="1" operator="greaterThanOrEqual">
      <formula>0.9</formula>
    </cfRule>
  </conditionalFormatting>
  <conditionalFormatting sqref="BQ101">
    <cfRule type="cellIs" dxfId="127" priority="424" stopIfTrue="1" operator="between">
      <formula>0.7</formula>
      <formula>0.89</formula>
    </cfRule>
  </conditionalFormatting>
  <conditionalFormatting sqref="BT99:BT100 BT102 BT104:BT106">
    <cfRule type="cellIs" dxfId="126" priority="425" stopIfTrue="1" operator="greaterThanOrEqual">
      <formula>0.9</formula>
    </cfRule>
  </conditionalFormatting>
  <conditionalFormatting sqref="BT99:BT100 BT102 BT104:BT106">
    <cfRule type="cellIs" dxfId="125" priority="426" stopIfTrue="1" operator="between">
      <formula>0.7</formula>
      <formula>0.89</formula>
    </cfRule>
  </conditionalFormatting>
  <conditionalFormatting sqref="BT99:BT100 BT102 BT104:BT106">
    <cfRule type="cellIs" dxfId="124" priority="427" stopIfTrue="1" operator="between">
      <formula>0</formula>
      <formula>0.69</formula>
    </cfRule>
  </conditionalFormatting>
  <conditionalFormatting sqref="BT101">
    <cfRule type="cellIs" dxfId="123" priority="428" stopIfTrue="1" operator="greaterThanOrEqual">
      <formula>0.9</formula>
    </cfRule>
  </conditionalFormatting>
  <conditionalFormatting sqref="BT101">
    <cfRule type="cellIs" dxfId="122" priority="429" stopIfTrue="1" operator="between">
      <formula>0.7</formula>
      <formula>0.89</formula>
    </cfRule>
  </conditionalFormatting>
  <conditionalFormatting sqref="BT101">
    <cfRule type="cellIs" dxfId="121" priority="430" stopIfTrue="1" operator="between">
      <formula>0</formula>
      <formula>0.69</formula>
    </cfRule>
  </conditionalFormatting>
  <conditionalFormatting sqref="BW101">
    <cfRule type="cellIs" dxfId="120" priority="431" stopIfTrue="1" operator="greaterThanOrEqual">
      <formula>0.9</formula>
    </cfRule>
  </conditionalFormatting>
  <conditionalFormatting sqref="BW101">
    <cfRule type="cellIs" dxfId="119" priority="432" stopIfTrue="1" operator="between">
      <formula>0.7</formula>
      <formula>0.89</formula>
    </cfRule>
  </conditionalFormatting>
  <conditionalFormatting sqref="BW101">
    <cfRule type="cellIs" dxfId="118" priority="433" stopIfTrue="1" operator="between">
      <formula>0</formula>
      <formula>0.69</formula>
    </cfRule>
  </conditionalFormatting>
  <conditionalFormatting sqref="BW103">
    <cfRule type="cellIs" dxfId="117" priority="434" stopIfTrue="1" operator="greaterThanOrEqual">
      <formula>0.9</formula>
    </cfRule>
  </conditionalFormatting>
  <conditionalFormatting sqref="BW103">
    <cfRule type="cellIs" dxfId="116" priority="435" stopIfTrue="1" operator="between">
      <formula>0.7</formula>
      <formula>0.89</formula>
    </cfRule>
  </conditionalFormatting>
  <conditionalFormatting sqref="BW103">
    <cfRule type="cellIs" dxfId="115" priority="436" stopIfTrue="1" operator="between">
      <formula>0</formula>
      <formula>0.69</formula>
    </cfRule>
  </conditionalFormatting>
  <conditionalFormatting sqref="BN99:BN100 BN102 BN104:BN106">
    <cfRule type="cellIs" dxfId="114" priority="437" stopIfTrue="1" operator="greaterThanOrEqual">
      <formula>0.9</formula>
    </cfRule>
  </conditionalFormatting>
  <conditionalFormatting sqref="BN99:BN100 BN102 BN104:BN106">
    <cfRule type="cellIs" dxfId="113" priority="438" stopIfTrue="1" operator="between">
      <formula>0.7</formula>
      <formula>0.89</formula>
    </cfRule>
  </conditionalFormatting>
  <conditionalFormatting sqref="BN99:BN100 BN102 BN104:BN106">
    <cfRule type="cellIs" dxfId="112" priority="439" stopIfTrue="1" operator="between">
      <formula>0</formula>
      <formula>0.69</formula>
    </cfRule>
  </conditionalFormatting>
  <conditionalFormatting sqref="BN101">
    <cfRule type="cellIs" dxfId="111" priority="440" stopIfTrue="1" operator="greaterThanOrEqual">
      <formula>0.9</formula>
    </cfRule>
  </conditionalFormatting>
  <conditionalFormatting sqref="BN101">
    <cfRule type="cellIs" dxfId="110" priority="441" stopIfTrue="1" operator="between">
      <formula>0.7</formula>
      <formula>0.89</formula>
    </cfRule>
  </conditionalFormatting>
  <conditionalFormatting sqref="BN101">
    <cfRule type="cellIs" dxfId="109" priority="442" stopIfTrue="1" operator="between">
      <formula>0</formula>
      <formula>0.69</formula>
    </cfRule>
  </conditionalFormatting>
  <conditionalFormatting sqref="BN103">
    <cfRule type="cellIs" dxfId="108" priority="443" stopIfTrue="1" operator="greaterThanOrEqual">
      <formula>0.9</formula>
    </cfRule>
  </conditionalFormatting>
  <conditionalFormatting sqref="BN103">
    <cfRule type="cellIs" dxfId="107" priority="444" stopIfTrue="1" operator="between">
      <formula>0.7</formula>
      <formula>0.89</formula>
    </cfRule>
  </conditionalFormatting>
  <conditionalFormatting sqref="BN103">
    <cfRule type="cellIs" dxfId="106" priority="445" stopIfTrue="1" operator="between">
      <formula>0</formula>
      <formula>0.69</formula>
    </cfRule>
  </conditionalFormatting>
  <conditionalFormatting sqref="BQ103">
    <cfRule type="cellIs" dxfId="105" priority="446" stopIfTrue="1" operator="greaterThanOrEqual">
      <formula>0.9</formula>
    </cfRule>
  </conditionalFormatting>
  <conditionalFormatting sqref="BQ103">
    <cfRule type="cellIs" dxfId="104" priority="447" stopIfTrue="1" operator="between">
      <formula>0.7</formula>
      <formula>0.89</formula>
    </cfRule>
  </conditionalFormatting>
  <conditionalFormatting sqref="BQ103">
    <cfRule type="cellIs" dxfId="103" priority="448" stopIfTrue="1" operator="between">
      <formula>0</formula>
      <formula>0.69</formula>
    </cfRule>
  </conditionalFormatting>
  <conditionalFormatting sqref="BW99:BW100 BW102 BW104:BW106">
    <cfRule type="cellIs" dxfId="102" priority="449" stopIfTrue="1" operator="greaterThanOrEqual">
      <formula>0.9</formula>
    </cfRule>
  </conditionalFormatting>
  <conditionalFormatting sqref="BW99:BW100 BW102 BW104:BW106">
    <cfRule type="cellIs" dxfId="101" priority="450" stopIfTrue="1" operator="between">
      <formula>0.7</formula>
      <formula>0.89</formula>
    </cfRule>
  </conditionalFormatting>
  <conditionalFormatting sqref="BW99:BW100 BW102 BW104:BW106">
    <cfRule type="cellIs" dxfId="100" priority="451" stopIfTrue="1" operator="between">
      <formula>0</formula>
      <formula>0.69</formula>
    </cfRule>
  </conditionalFormatting>
  <conditionalFormatting sqref="BZ99:BZ100 BZ102 BZ104:BZ106">
    <cfRule type="cellIs" dxfId="99" priority="452" stopIfTrue="1" operator="greaterThanOrEqual">
      <formula>0.9</formula>
    </cfRule>
  </conditionalFormatting>
  <conditionalFormatting sqref="BZ101">
    <cfRule type="cellIs" dxfId="98" priority="453" stopIfTrue="1" operator="greaterThanOrEqual">
      <formula>0.9</formula>
    </cfRule>
  </conditionalFormatting>
  <conditionalFormatting sqref="BZ101">
    <cfRule type="cellIs" dxfId="97" priority="454" stopIfTrue="1" operator="between">
      <formula>0.7</formula>
      <formula>0.89</formula>
    </cfRule>
  </conditionalFormatting>
  <conditionalFormatting sqref="BZ101">
    <cfRule type="cellIs" dxfId="96" priority="455" stopIfTrue="1" operator="between">
      <formula>0</formula>
      <formula>0.69</formula>
    </cfRule>
  </conditionalFormatting>
  <conditionalFormatting sqref="BZ103">
    <cfRule type="cellIs" dxfId="95" priority="456" stopIfTrue="1" operator="greaterThanOrEqual">
      <formula>0.9</formula>
    </cfRule>
  </conditionalFormatting>
  <conditionalFormatting sqref="BZ103">
    <cfRule type="cellIs" dxfId="94" priority="457" stopIfTrue="1" operator="between">
      <formula>0.7</formula>
      <formula>0.89</formula>
    </cfRule>
  </conditionalFormatting>
  <conditionalFormatting sqref="BZ103">
    <cfRule type="cellIs" dxfId="93" priority="458" stopIfTrue="1" operator="between">
      <formula>0</formula>
      <formula>0.69</formula>
    </cfRule>
  </conditionalFormatting>
  <conditionalFormatting sqref="BQ99">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7">
    <cfRule type="cellIs" dxfId="32" priority="31" stopIfTrue="1" operator="between">
      <formula>0.7</formula>
      <formula>0.89</formula>
    </cfRule>
  </conditionalFormatting>
  <conditionalFormatting sqref="V40:V41 V43:V47">
    <cfRule type="cellIs" dxfId="31" priority="32" stopIfTrue="1" operator="between">
      <formula>0</formula>
      <formula>0.69</formula>
    </cfRule>
  </conditionalFormatting>
  <conditionalFormatting sqref="V40:V41 V43:V47">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9:V91">
    <cfRule type="cellIs" dxfId="23" priority="22" stopIfTrue="1" operator="between">
      <formula>0.7</formula>
      <formula>0.89</formula>
    </cfRule>
  </conditionalFormatting>
  <conditionalFormatting sqref="V89:V91">
    <cfRule type="cellIs" dxfId="22" priority="23" stopIfTrue="1" operator="between">
      <formula>0</formula>
      <formula>0.69</formula>
    </cfRule>
  </conditionalFormatting>
  <conditionalFormatting sqref="V89:V91">
    <cfRule type="cellIs" dxfId="21" priority="24" stopIfTrue="1" operator="greaterThanOrEqual">
      <formula>0.9</formula>
    </cfRule>
  </conditionalFormatting>
  <conditionalFormatting sqref="V59:V63">
    <cfRule type="cellIs" dxfId="20" priority="10" stopIfTrue="1" operator="between">
      <formula>0.7</formula>
      <formula>0.89</formula>
    </cfRule>
  </conditionalFormatting>
  <conditionalFormatting sqref="V59:V63">
    <cfRule type="cellIs" dxfId="19" priority="11" stopIfTrue="1" operator="between">
      <formula>0</formula>
      <formula>0.69</formula>
    </cfRule>
  </conditionalFormatting>
  <conditionalFormatting sqref="V59:V63">
    <cfRule type="cellIs" dxfId="18" priority="12" stopIfTrue="1" operator="greaterThanOrEqual">
      <formula>0.9</formula>
    </cfRule>
  </conditionalFormatting>
  <conditionalFormatting sqref="V56:V57">
    <cfRule type="cellIs" dxfId="17" priority="13" stopIfTrue="1" operator="between">
      <formula>0.7</formula>
      <formula>0.89</formula>
    </cfRule>
  </conditionalFormatting>
  <conditionalFormatting sqref="V56:V57">
    <cfRule type="cellIs" dxfId="16" priority="14" stopIfTrue="1" operator="between">
      <formula>0</formula>
      <formula>0.69</formula>
    </cfRule>
  </conditionalFormatting>
  <conditionalFormatting sqref="V56:V57">
    <cfRule type="cellIs" dxfId="15" priority="15" stopIfTrue="1" operator="greaterThanOrEqual">
      <formula>0.9</formula>
    </cfRule>
  </conditionalFormatting>
  <conditionalFormatting sqref="V55">
    <cfRule type="cellIs" dxfId="14" priority="16" stopIfTrue="1" operator="greaterThanOrEqual">
      <formula>0.9</formula>
    </cfRule>
  </conditionalFormatting>
  <conditionalFormatting sqref="V55">
    <cfRule type="cellIs" dxfId="13" priority="17" stopIfTrue="1" operator="between">
      <formula>0.7</formula>
      <formula>0.89</formula>
    </cfRule>
  </conditionalFormatting>
  <conditionalFormatting sqref="V55">
    <cfRule type="cellIs" dxfId="12" priority="18" stopIfTrue="1" operator="between">
      <formula>0</formula>
      <formula>0.69</formula>
    </cfRule>
  </conditionalFormatting>
  <conditionalFormatting sqref="V58">
    <cfRule type="cellIs" dxfId="11" priority="19" stopIfTrue="1" operator="between">
      <formula>0.7</formula>
      <formula>0.89</formula>
    </cfRule>
  </conditionalFormatting>
  <conditionalFormatting sqref="V58">
    <cfRule type="cellIs" dxfId="10" priority="20" stopIfTrue="1" operator="between">
      <formula>0</formula>
      <formula>0.69</formula>
    </cfRule>
  </conditionalFormatting>
  <conditionalFormatting sqref="V58">
    <cfRule type="cellIs" dxfId="9" priority="21" stopIfTrue="1" operator="greaterThanOrEqual">
      <formula>0.9</formula>
    </cfRule>
  </conditionalFormatting>
  <conditionalFormatting sqref="V86:V87">
    <cfRule type="cellIs" dxfId="8" priority="1" stopIfTrue="1" operator="between">
      <formula>0.7</formula>
      <formula>0.89</formula>
    </cfRule>
  </conditionalFormatting>
  <conditionalFormatting sqref="V86:V87">
    <cfRule type="cellIs" dxfId="7" priority="2" stopIfTrue="1" operator="between">
      <formula>0</formula>
      <formula>0.69</formula>
    </cfRule>
  </conditionalFormatting>
  <conditionalFormatting sqref="V86:V87">
    <cfRule type="cellIs" dxfId="6" priority="3" stopIfTrue="1" operator="greaterThanOrEqual">
      <formula>0.9</formula>
    </cfRule>
  </conditionalFormatting>
  <conditionalFormatting sqref="V85">
    <cfRule type="cellIs" dxfId="5" priority="4" stopIfTrue="1" operator="greaterThanOrEqual">
      <formula>0.9</formula>
    </cfRule>
  </conditionalFormatting>
  <conditionalFormatting sqref="V85">
    <cfRule type="cellIs" dxfId="4" priority="5" stopIfTrue="1" operator="between">
      <formula>0.7</formula>
      <formula>0.89</formula>
    </cfRule>
  </conditionalFormatting>
  <conditionalFormatting sqref="V85">
    <cfRule type="cellIs" dxfId="3" priority="6" stopIfTrue="1" operator="between">
      <formula>0</formula>
      <formula>0.69</formula>
    </cfRule>
  </conditionalFormatting>
  <conditionalFormatting sqref="V88">
    <cfRule type="cellIs" dxfId="2" priority="7" stopIfTrue="1" operator="between">
      <formula>0.7</formula>
      <formula>0.89</formula>
    </cfRule>
  </conditionalFormatting>
  <conditionalFormatting sqref="V88">
    <cfRule type="cellIs" dxfId="1" priority="8" stopIfTrue="1" operator="between">
      <formula>0</formula>
      <formula>0.69</formula>
    </cfRule>
  </conditionalFormatting>
  <conditionalFormatting sqref="V88">
    <cfRule type="cellIs" dxfId="0" priority="9" stopIfTrue="1" operator="greaterThanOrEqual">
      <formula>0.9</formula>
    </cfRule>
  </conditionalFormatting>
  <dataValidations count="6">
    <dataValidation type="list" allowBlank="1" showErrorMessage="1" sqref="G9 G33 G49 G65 G79 G93">
      <formula1>PROYECTOS</formula1>
    </dataValidation>
    <dataValidation type="list" allowBlank="1" showErrorMessage="1" sqref="G6">
      <formula1>PROCESOS</formula1>
    </dataValidation>
    <dataValidation type="list" allowBlank="1" showErrorMessage="1" sqref="J15:J31 J99:J106 J55:J63 J71:J77 J85:J92 J39:J47">
      <formula1>POLÍTICA_MIPG</formula1>
    </dataValidation>
    <dataValidation type="list" allowBlank="1" showErrorMessage="1" sqref="I15:I31 I39:I47 I55:I63 I71:I77 I85:I92 I99:I106">
      <formula1>DIMENSIÓN_MIPG</formula1>
    </dataValidation>
    <dataValidation type="list" allowBlank="1" showErrorMessage="1" sqref="G7">
      <formula1>"2020.0,2021.0,2022.0,2023.0,2024.0"</formula1>
    </dataValidation>
    <dataValidation type="list" allowBlank="1" showErrorMessage="1" sqref="G11:G12 G35:G36 G51:G52 G67:G68 G81:G82 G95:G96">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D41:D45 C46:D46 C55:C56 C57:D59 C60:C61 C62:D62 C71:D76 D85 C90 C99:D104</xm:sqref>
        </x14:dataValidation>
        <x14:dataValidation type="list" allowBlank="1" showErrorMessage="1">
          <x14:formula1>
            <xm:f>LISTAS!$F$14:$F$50</xm:f>
          </x14:formula1>
          <xm:sqref>C41:C45 C85:C89</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24" sqref="J2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353</v>
      </c>
      <c r="F2" s="185" t="s">
        <v>354</v>
      </c>
      <c r="G2" s="185" t="s">
        <v>355</v>
      </c>
      <c r="H2" s="185" t="s">
        <v>356</v>
      </c>
      <c r="I2" s="185" t="s">
        <v>247</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357</v>
      </c>
      <c r="E3" s="187">
        <f>'Act. Estratégicas'!N7</f>
        <v>23</v>
      </c>
      <c r="F3" s="187">
        <f>+'Act. Estratégicas'!Y7</f>
        <v>39</v>
      </c>
      <c r="G3" s="187">
        <f>+'Act. Estratégicas'!AJ7</f>
        <v>35</v>
      </c>
      <c r="H3" s="187">
        <f>+'Act. Estratégicas'!AU7</f>
        <v>41</v>
      </c>
      <c r="I3" s="187">
        <f>+'Act. Estratégicas'!BF7</f>
        <v>138</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358</v>
      </c>
      <c r="E4" s="187">
        <f>+'Act. Estratégicas'!U7</f>
        <v>22</v>
      </c>
      <c r="F4" s="187">
        <f>+'Act. Estratégicas'!AF7</f>
        <v>39</v>
      </c>
      <c r="G4" s="187">
        <f>+'Act. Estratégicas'!AQ7</f>
        <v>0</v>
      </c>
      <c r="H4" s="187">
        <f>+'Act. Estratégicas'!BB7</f>
        <v>0</v>
      </c>
      <c r="I4" s="187">
        <f>+'Act. Estratégicas'!BG7</f>
        <v>61</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359</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360</v>
      </c>
      <c r="E7" s="190">
        <f>+E3/$I$3</f>
        <v>0.16666666666666666</v>
      </c>
      <c r="F7" s="190">
        <f>+F3/$I$3</f>
        <v>0.28260869565217389</v>
      </c>
      <c r="G7" s="190">
        <f>+G3/$I$3</f>
        <v>0.25362318840579712</v>
      </c>
      <c r="H7" s="190">
        <f>+H3/$I$3</f>
        <v>0.29710144927536231</v>
      </c>
      <c r="I7" s="190">
        <f>+I3/$I$3</f>
        <v>1</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361</v>
      </c>
      <c r="E8" s="194">
        <f>+E4/$I$3</f>
        <v>0.15942028985507245</v>
      </c>
      <c r="F8" s="194">
        <f t="shared" ref="F8:H8" si="0">+F4/$I$3</f>
        <v>0.28260869565217389</v>
      </c>
      <c r="G8" s="194">
        <f t="shared" si="0"/>
        <v>0</v>
      </c>
      <c r="H8" s="194">
        <f t="shared" si="0"/>
        <v>0</v>
      </c>
      <c r="I8" s="194">
        <f>+I4/$I$3</f>
        <v>0.4420289855072464</v>
      </c>
      <c r="J8" s="195"/>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362</v>
      </c>
      <c r="E9" s="190" t="e">
        <f t="shared" ref="E9:I9" si="1">+E5/$I$5</f>
        <v>#DIV/0!</v>
      </c>
      <c r="F9" s="190" t="e">
        <f t="shared" si="1"/>
        <v>#DIV/0!</v>
      </c>
      <c r="G9" s="190" t="e">
        <f t="shared" si="1"/>
        <v>#DIV/0!</v>
      </c>
      <c r="H9" s="190" t="e">
        <f t="shared" si="1"/>
        <v>#DIV/0!</v>
      </c>
      <c r="I9" s="190" t="e">
        <f t="shared" si="1"/>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5">
        <f>+E4/E3</f>
        <v>0.95652173913043481</v>
      </c>
      <c r="F10" s="195">
        <f>+F4/F3</f>
        <v>1</v>
      </c>
      <c r="G10" s="195">
        <f t="shared" ref="G10:I10" si="2">+G4/G3</f>
        <v>0</v>
      </c>
      <c r="H10" s="195">
        <f t="shared" si="2"/>
        <v>0</v>
      </c>
      <c r="I10" s="195">
        <f t="shared" si="2"/>
        <v>0.4420289855072464</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2021-08-05T14:37:32Z</dcterms:modified>
</cp:coreProperties>
</file>