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IDPC 2020\PAAC 2020\2. Monitoreo PAAC 2do Cuatrimestre\"/>
    </mc:Choice>
  </mc:AlternateContent>
  <bookViews>
    <workbookView xWindow="0" yWindow="0" windowWidth="20490" windowHeight="6960" tabRatio="713"/>
  </bookViews>
  <sheets>
    <sheet name="PAAC IDPC 2020 V1" sheetId="4" r:id="rId1"/>
    <sheet name="Hoja1" sheetId="10" r:id="rId2"/>
    <sheet name="As. Jurídica" sheetId="5" state="hidden" r:id="rId3"/>
    <sheet name="Corporativa" sheetId="6" state="hidden" r:id="rId4"/>
    <sheet name="Divulgación" sheetId="7" state="hidden" r:id="rId5"/>
    <sheet name="As. Planeación" sheetId="8" state="hidden" r:id="rId6"/>
    <sheet name="Control Interno" sheetId="9" state="hidden" r:id="rId7"/>
  </sheets>
  <definedNames>
    <definedName name="_xlnm._FilterDatabase" localSheetId="0" hidden="1">'PAAC IDPC 2020 V1'!$B$2:$AT$92</definedName>
    <definedName name="_xlnm.Print_Area" localSheetId="0">'PAAC IDPC 2020 V1'!$A$1:$AS$92</definedName>
  </definedNames>
  <calcPr calcId="162913"/>
</workbook>
</file>

<file path=xl/calcChain.xml><?xml version="1.0" encoding="utf-8"?>
<calcChain xmlns="http://schemas.openxmlformats.org/spreadsheetml/2006/main">
  <c r="AS62" i="4" l="1"/>
  <c r="AC90" i="4" l="1"/>
  <c r="AC51" i="4" l="1"/>
  <c r="T13" i="4" l="1"/>
  <c r="AQ90" i="4" l="1"/>
  <c r="AQ89" i="4"/>
  <c r="AQ88" i="4"/>
  <c r="AQ91" i="4"/>
  <c r="T53" i="4" l="1"/>
  <c r="A90" i="4" l="1"/>
  <c r="A89" i="4"/>
  <c r="U53" i="4" l="1"/>
  <c r="AC91" i="4"/>
  <c r="AD91" i="4" s="1"/>
  <c r="AD90" i="4"/>
  <c r="AC89" i="4"/>
  <c r="AD89" i="4" s="1"/>
  <c r="AC88" i="4"/>
  <c r="AD88" i="4" s="1"/>
  <c r="AL91" i="4"/>
  <c r="AM91" i="4" s="1"/>
  <c r="AL90" i="4"/>
  <c r="AM90" i="4" s="1"/>
  <c r="AL89" i="4"/>
  <c r="AM89" i="4" s="1"/>
  <c r="AL88" i="4"/>
  <c r="AM88" i="4" s="1"/>
  <c r="AC82" i="4"/>
  <c r="AD82" i="4" s="1"/>
  <c r="AC81" i="4"/>
  <c r="AD81" i="4" s="1"/>
  <c r="AC80" i="4"/>
  <c r="AD80" i="4" s="1"/>
  <c r="AC79" i="4"/>
  <c r="AD79" i="4" s="1"/>
  <c r="AC78" i="4"/>
  <c r="AD78" i="4" s="1"/>
  <c r="AC77" i="4"/>
  <c r="AD77" i="4" s="1"/>
  <c r="AC76" i="4"/>
  <c r="AD76" i="4" s="1"/>
  <c r="AC75" i="4"/>
  <c r="AD75" i="4" s="1"/>
  <c r="AC74" i="4"/>
  <c r="AD74" i="4" s="1"/>
  <c r="AC73" i="4"/>
  <c r="AD73" i="4" s="1"/>
  <c r="AC72" i="4"/>
  <c r="AD72" i="4" s="1"/>
  <c r="AC71" i="4"/>
  <c r="AD71" i="4" s="1"/>
  <c r="AC70" i="4"/>
  <c r="AD70" i="4" s="1"/>
  <c r="AL82" i="4"/>
  <c r="AM82" i="4" s="1"/>
  <c r="AL81" i="4"/>
  <c r="AM81" i="4" s="1"/>
  <c r="AL80" i="4"/>
  <c r="AM80" i="4" s="1"/>
  <c r="AL79" i="4"/>
  <c r="AM79" i="4" s="1"/>
  <c r="AL78" i="4"/>
  <c r="AM78" i="4" s="1"/>
  <c r="AL77" i="4"/>
  <c r="AM77" i="4" s="1"/>
  <c r="AL76" i="4"/>
  <c r="AM76" i="4" s="1"/>
  <c r="AL75" i="4"/>
  <c r="AM75" i="4" s="1"/>
  <c r="AL74" i="4"/>
  <c r="AM74" i="4" s="1"/>
  <c r="AL73" i="4"/>
  <c r="AM73" i="4" s="1"/>
  <c r="AL72" i="4"/>
  <c r="AM72" i="4" s="1"/>
  <c r="AL71" i="4"/>
  <c r="AM71" i="4" s="1"/>
  <c r="AL70" i="4"/>
  <c r="AM70" i="4" s="1"/>
  <c r="AL64" i="4"/>
  <c r="AM64" i="4" s="1"/>
  <c r="AL63" i="4"/>
  <c r="AM63" i="4" s="1"/>
  <c r="AL62" i="4"/>
  <c r="AM62" i="4" s="1"/>
  <c r="AL61" i="4"/>
  <c r="AM61" i="4" s="1"/>
  <c r="AL60" i="4"/>
  <c r="AM60" i="4" s="1"/>
  <c r="AL59" i="4"/>
  <c r="AM59" i="4" s="1"/>
  <c r="AL58" i="4"/>
  <c r="AM58" i="4" s="1"/>
  <c r="AL57" i="4"/>
  <c r="AM57" i="4" s="1"/>
  <c r="AL56" i="4"/>
  <c r="AM56" i="4" s="1"/>
  <c r="AL55" i="4"/>
  <c r="AM55" i="4" s="1"/>
  <c r="AL54" i="4"/>
  <c r="AM54" i="4" s="1"/>
  <c r="AL53" i="4"/>
  <c r="AM53" i="4" s="1"/>
  <c r="AL52" i="4"/>
  <c r="AM52" i="4" s="1"/>
  <c r="AL51" i="4"/>
  <c r="AM51" i="4" s="1"/>
  <c r="AC64" i="4"/>
  <c r="AD64" i="4" s="1"/>
  <c r="AC63" i="4"/>
  <c r="AD63" i="4" s="1"/>
  <c r="AC62" i="4"/>
  <c r="AD62" i="4" s="1"/>
  <c r="AC61" i="4"/>
  <c r="AD61" i="4" s="1"/>
  <c r="AC60" i="4"/>
  <c r="AD60" i="4" s="1"/>
  <c r="AC59" i="4"/>
  <c r="AD59" i="4" s="1"/>
  <c r="AC58" i="4"/>
  <c r="AD58" i="4" s="1"/>
  <c r="AC57" i="4"/>
  <c r="AD57" i="4" s="1"/>
  <c r="AC56" i="4"/>
  <c r="AD56" i="4" s="1"/>
  <c r="AC55" i="4"/>
  <c r="AD55" i="4" s="1"/>
  <c r="AC54" i="4"/>
  <c r="AD54" i="4" s="1"/>
  <c r="AC53" i="4"/>
  <c r="AD53" i="4" s="1"/>
  <c r="AC52" i="4"/>
  <c r="AD52" i="4" s="1"/>
  <c r="AD51" i="4"/>
  <c r="AC45" i="4"/>
  <c r="AD45" i="4" s="1"/>
  <c r="AC44" i="4"/>
  <c r="AD44" i="4" s="1"/>
  <c r="AC43" i="4"/>
  <c r="AD43" i="4" s="1"/>
  <c r="AC42" i="4"/>
  <c r="AD42" i="4" s="1"/>
  <c r="AC41" i="4"/>
  <c r="AD41" i="4" s="1"/>
  <c r="AC40" i="4"/>
  <c r="AD40" i="4" s="1"/>
  <c r="AC39" i="4"/>
  <c r="AD39" i="4" s="1"/>
  <c r="AC38" i="4"/>
  <c r="AD38" i="4" s="1"/>
  <c r="AC37" i="4"/>
  <c r="AD37" i="4" s="1"/>
  <c r="AC36" i="4"/>
  <c r="AD36" i="4" s="1"/>
  <c r="AC35" i="4"/>
  <c r="AD35" i="4" s="1"/>
  <c r="AC34" i="4"/>
  <c r="AD34" i="4" s="1"/>
  <c r="AL45" i="4"/>
  <c r="AM45" i="4" s="1"/>
  <c r="AL44" i="4"/>
  <c r="AM44" i="4" s="1"/>
  <c r="AL43" i="4"/>
  <c r="AM43" i="4" s="1"/>
  <c r="AL42" i="4"/>
  <c r="AM42" i="4" s="1"/>
  <c r="AL41" i="4"/>
  <c r="AM41" i="4" s="1"/>
  <c r="AL40" i="4"/>
  <c r="AM40" i="4" s="1"/>
  <c r="AL39" i="4"/>
  <c r="AM39" i="4" s="1"/>
  <c r="AL38" i="4"/>
  <c r="AM38" i="4" s="1"/>
  <c r="AL37" i="4"/>
  <c r="AM37" i="4" s="1"/>
  <c r="AL36" i="4"/>
  <c r="AM36" i="4" s="1"/>
  <c r="AL35" i="4"/>
  <c r="AM35" i="4" s="1"/>
  <c r="AL34" i="4"/>
  <c r="AM34" i="4" s="1"/>
  <c r="AL21" i="4"/>
  <c r="AM21" i="4" s="1"/>
  <c r="AL20" i="4"/>
  <c r="AM20" i="4" s="1"/>
  <c r="AL19" i="4"/>
  <c r="AM19" i="4" s="1"/>
  <c r="AL18" i="4"/>
  <c r="AM18" i="4" s="1"/>
  <c r="AL17" i="4"/>
  <c r="AM17" i="4" s="1"/>
  <c r="AL16" i="4"/>
  <c r="AM16" i="4" s="1"/>
  <c r="AL15" i="4"/>
  <c r="AM15" i="4" s="1"/>
  <c r="AL14" i="4"/>
  <c r="AM14" i="4" s="1"/>
  <c r="AL13" i="4"/>
  <c r="AM13" i="4" s="1"/>
  <c r="AL12" i="4"/>
  <c r="AM12" i="4" s="1"/>
  <c r="AC21" i="4"/>
  <c r="AD21" i="4" s="1"/>
  <c r="AC20" i="4"/>
  <c r="AD20" i="4" s="1"/>
  <c r="AC19" i="4"/>
  <c r="AD19" i="4" s="1"/>
  <c r="AC18" i="4"/>
  <c r="AD18" i="4" s="1"/>
  <c r="AC17" i="4"/>
  <c r="AD17" i="4" s="1"/>
  <c r="AC16" i="4"/>
  <c r="AD16" i="4" s="1"/>
  <c r="AC15" i="4"/>
  <c r="AD15" i="4" s="1"/>
  <c r="AC14" i="4"/>
  <c r="AD14" i="4" s="1"/>
  <c r="AC13" i="4"/>
  <c r="AD13" i="4" s="1"/>
  <c r="AC12" i="4"/>
  <c r="AD12" i="4" s="1"/>
  <c r="T91" i="4"/>
  <c r="T90" i="4"/>
  <c r="T89" i="4"/>
  <c r="T88" i="4"/>
  <c r="T82" i="4"/>
  <c r="U82" i="4" s="1"/>
  <c r="T81" i="4"/>
  <c r="U81" i="4" s="1"/>
  <c r="T80" i="4"/>
  <c r="U80" i="4" s="1"/>
  <c r="T79" i="4"/>
  <c r="U79" i="4" s="1"/>
  <c r="T78" i="4"/>
  <c r="U78" i="4" s="1"/>
  <c r="T77" i="4"/>
  <c r="U77" i="4" s="1"/>
  <c r="T76" i="4"/>
  <c r="U76" i="4" s="1"/>
  <c r="T75" i="4"/>
  <c r="U75" i="4" s="1"/>
  <c r="T74" i="4"/>
  <c r="U74" i="4" s="1"/>
  <c r="T73" i="4"/>
  <c r="U73" i="4" s="1"/>
  <c r="T72" i="4"/>
  <c r="U72" i="4" s="1"/>
  <c r="T71" i="4"/>
  <c r="U71" i="4" s="1"/>
  <c r="T70" i="4"/>
  <c r="U70" i="4" s="1"/>
  <c r="T64" i="4"/>
  <c r="U64" i="4" s="1"/>
  <c r="T63" i="4"/>
  <c r="U63" i="4" s="1"/>
  <c r="T62" i="4"/>
  <c r="U62" i="4" s="1"/>
  <c r="T61" i="4"/>
  <c r="U61" i="4" s="1"/>
  <c r="T60" i="4"/>
  <c r="U60" i="4" s="1"/>
  <c r="T59" i="4"/>
  <c r="U59" i="4" s="1"/>
  <c r="T58" i="4"/>
  <c r="U58" i="4" s="1"/>
  <c r="T57" i="4"/>
  <c r="U57" i="4" s="1"/>
  <c r="T56" i="4"/>
  <c r="U56" i="4" s="1"/>
  <c r="T55" i="4"/>
  <c r="U55" i="4" s="1"/>
  <c r="T54" i="4"/>
  <c r="U54" i="4" s="1"/>
  <c r="T52" i="4"/>
  <c r="U52" i="4" s="1"/>
  <c r="T51" i="4"/>
  <c r="U51" i="4" s="1"/>
  <c r="T45" i="4"/>
  <c r="U45" i="4" s="1"/>
  <c r="T44" i="4"/>
  <c r="U44" i="4" s="1"/>
  <c r="T43" i="4"/>
  <c r="U43" i="4" s="1"/>
  <c r="T42" i="4"/>
  <c r="U42" i="4" s="1"/>
  <c r="T41" i="4"/>
  <c r="U41" i="4" s="1"/>
  <c r="T40" i="4"/>
  <c r="U40" i="4" s="1"/>
  <c r="T39" i="4"/>
  <c r="U39" i="4" s="1"/>
  <c r="T38" i="4"/>
  <c r="U38" i="4" s="1"/>
  <c r="T37" i="4"/>
  <c r="U37" i="4" s="1"/>
  <c r="T36" i="4"/>
  <c r="U36" i="4" s="1"/>
  <c r="T35" i="4"/>
  <c r="U35" i="4" s="1"/>
  <c r="T34" i="4"/>
  <c r="U34" i="4" s="1"/>
  <c r="T21" i="4"/>
  <c r="U21" i="4" s="1"/>
  <c r="T20" i="4"/>
  <c r="U20" i="4" s="1"/>
  <c r="T19" i="4"/>
  <c r="U19" i="4" s="1"/>
  <c r="T18" i="4"/>
  <c r="U18" i="4" s="1"/>
  <c r="T17" i="4"/>
  <c r="U17" i="4" s="1"/>
  <c r="T16" i="4"/>
  <c r="U16" i="4" s="1"/>
  <c r="T15" i="4"/>
  <c r="U15" i="4" s="1"/>
  <c r="T14" i="4"/>
  <c r="U14" i="4" s="1"/>
  <c r="U13" i="4"/>
  <c r="T12" i="4"/>
  <c r="U12" i="4" s="1"/>
  <c r="U90" i="4" l="1"/>
  <c r="AR90" i="4"/>
  <c r="AS90" i="4" s="1"/>
  <c r="U88" i="4"/>
  <c r="AR88" i="4"/>
  <c r="AS88" i="4" s="1"/>
  <c r="U89" i="4"/>
  <c r="AR89" i="4"/>
  <c r="AS89" i="4" s="1"/>
  <c r="U91" i="4"/>
  <c r="AR91" i="4"/>
  <c r="AS91" i="4" s="1"/>
  <c r="AT92" i="4" s="1"/>
  <c r="AR79" i="4"/>
  <c r="AQ79" i="4"/>
  <c r="A79" i="4" s="1"/>
  <c r="AS79" i="4" l="1"/>
  <c r="AR44" i="4"/>
  <c r="AQ44" i="4"/>
  <c r="A44" i="4" s="1"/>
  <c r="AR37" i="4"/>
  <c r="AQ37" i="4"/>
  <c r="A37" i="4" s="1"/>
  <c r="AS44" i="4" l="1"/>
  <c r="AS37" i="4"/>
  <c r="AQ59" i="4"/>
  <c r="AR43" i="4"/>
  <c r="AQ43" i="4"/>
  <c r="A43" i="4" s="1"/>
  <c r="AQ16" i="4"/>
  <c r="A16" i="4" s="1"/>
  <c r="AR16" i="4"/>
  <c r="AQ19" i="4"/>
  <c r="A19" i="4" s="1"/>
  <c r="AR19" i="4"/>
  <c r="AQ14" i="4"/>
  <c r="A14" i="4" s="1"/>
  <c r="AR14" i="4"/>
  <c r="A59" i="4" l="1"/>
  <c r="AS14" i="4"/>
  <c r="AS43" i="4"/>
  <c r="AS16" i="4"/>
  <c r="AS19" i="4"/>
  <c r="AQ45" i="4"/>
  <c r="A45" i="4" s="1"/>
  <c r="AR45" i="4"/>
  <c r="AR38" i="4"/>
  <c r="AQ38" i="4"/>
  <c r="A38" i="4" s="1"/>
  <c r="AS45" i="4" l="1"/>
  <c r="AT44" i="4" s="1"/>
  <c r="AS38" i="4"/>
  <c r="AR59" i="4" l="1"/>
  <c r="AS59" i="4" s="1"/>
  <c r="M13" i="8" l="1"/>
  <c r="A88" i="4" l="1"/>
  <c r="A91" i="4"/>
  <c r="AQ71" i="4"/>
  <c r="A71" i="4" s="1"/>
  <c r="AQ72" i="4"/>
  <c r="A72" i="4" s="1"/>
  <c r="AQ73" i="4"/>
  <c r="A73" i="4" s="1"/>
  <c r="AQ74" i="4"/>
  <c r="A74" i="4" s="1"/>
  <c r="AQ75" i="4"/>
  <c r="A75" i="4" s="1"/>
  <c r="AQ76" i="4"/>
  <c r="A76" i="4" s="1"/>
  <c r="AQ77" i="4"/>
  <c r="A77" i="4" s="1"/>
  <c r="AQ78" i="4"/>
  <c r="A78" i="4" s="1"/>
  <c r="AQ80" i="4"/>
  <c r="A80" i="4" s="1"/>
  <c r="AQ81" i="4"/>
  <c r="A81" i="4" s="1"/>
  <c r="AQ82" i="4"/>
  <c r="A82" i="4" s="1"/>
  <c r="AQ70" i="4"/>
  <c r="A70" i="4" s="1"/>
  <c r="AQ52" i="4"/>
  <c r="AQ53" i="4"/>
  <c r="A53" i="4" s="1"/>
  <c r="AQ54" i="4"/>
  <c r="AQ55" i="4"/>
  <c r="A55" i="4" s="1"/>
  <c r="AQ56" i="4"/>
  <c r="AQ57" i="4"/>
  <c r="AQ58" i="4"/>
  <c r="AQ61" i="4"/>
  <c r="AQ62" i="4"/>
  <c r="AQ63" i="4"/>
  <c r="AQ64" i="4"/>
  <c r="AQ51" i="4"/>
  <c r="AQ35" i="4"/>
  <c r="A35" i="4" s="1"/>
  <c r="AQ36" i="4"/>
  <c r="A36" i="4" s="1"/>
  <c r="AQ39" i="4"/>
  <c r="A39" i="4" s="1"/>
  <c r="AQ40" i="4"/>
  <c r="A40" i="4" s="1"/>
  <c r="AQ41" i="4"/>
  <c r="A41" i="4" s="1"/>
  <c r="AQ42" i="4"/>
  <c r="A42" i="4" s="1"/>
  <c r="AQ34" i="4"/>
  <c r="A34" i="4" s="1"/>
  <c r="AQ13" i="4"/>
  <c r="A13" i="4" s="1"/>
  <c r="AQ15" i="4"/>
  <c r="A15" i="4" s="1"/>
  <c r="AQ17" i="4"/>
  <c r="A17" i="4" s="1"/>
  <c r="AQ18" i="4"/>
  <c r="A18" i="4" s="1"/>
  <c r="AQ20" i="4"/>
  <c r="A20" i="4" s="1"/>
  <c r="AQ21" i="4"/>
  <c r="A21" i="4" s="1"/>
  <c r="AQ12" i="4"/>
  <c r="A12" i="4" s="1"/>
  <c r="A64" i="4" l="1"/>
  <c r="A63" i="4"/>
  <c r="A62" i="4"/>
  <c r="A61" i="4"/>
  <c r="A58" i="4"/>
  <c r="A57" i="4"/>
  <c r="A56" i="4"/>
  <c r="A54" i="4"/>
  <c r="A52" i="4"/>
  <c r="A51" i="4"/>
  <c r="AR71" i="4"/>
  <c r="AS71" i="4" s="1"/>
  <c r="AR56" i="4"/>
  <c r="AS56" i="4" s="1"/>
  <c r="AR64" i="4"/>
  <c r="AS64" i="4" s="1"/>
  <c r="AR80" i="4"/>
  <c r="AS80" i="4" s="1"/>
  <c r="AR18" i="4"/>
  <c r="AS18" i="4" s="1"/>
  <c r="AR40" i="4"/>
  <c r="AS40" i="4" s="1"/>
  <c r="AR57" i="4"/>
  <c r="AS57" i="4" s="1"/>
  <c r="AR63" i="4"/>
  <c r="AS63" i="4" s="1"/>
  <c r="AR70" i="4"/>
  <c r="AS70" i="4" s="1"/>
  <c r="AR58" i="4"/>
  <c r="AS58" i="4" s="1"/>
  <c r="AR62" i="4"/>
  <c r="AR52" i="4"/>
  <c r="AS52" i="4" s="1"/>
  <c r="AR54" i="4"/>
  <c r="AS54" i="4" s="1"/>
  <c r="AR60" i="4"/>
  <c r="AR75" i="4"/>
  <c r="AS75" i="4" s="1"/>
  <c r="AT75" i="4" s="1"/>
  <c r="AR77" i="4"/>
  <c r="AS77" i="4" s="1"/>
  <c r="AR82" i="4"/>
  <c r="AS82" i="4" s="1"/>
  <c r="AT82" i="4" s="1"/>
  <c r="AR15" i="4"/>
  <c r="AS15" i="4" s="1"/>
  <c r="AR21" i="4"/>
  <c r="AS21" i="4" s="1"/>
  <c r="AT21" i="4" s="1"/>
  <c r="AR73" i="4"/>
  <c r="AS73" i="4" s="1"/>
  <c r="AR12" i="4"/>
  <c r="AR34" i="4"/>
  <c r="AS34" i="4" s="1"/>
  <c r="AT34" i="4" s="1"/>
  <c r="AR36" i="4"/>
  <c r="AS36" i="4" s="1"/>
  <c r="AR39" i="4"/>
  <c r="AS39" i="4" s="1"/>
  <c r="AR42" i="4"/>
  <c r="AS42" i="4" s="1"/>
  <c r="AT42" i="4" s="1"/>
  <c r="AR76" i="4"/>
  <c r="AS76" i="4" s="1"/>
  <c r="AR81" i="4"/>
  <c r="AS81" i="4" s="1"/>
  <c r="AT81" i="4" s="1"/>
  <c r="AR51" i="4"/>
  <c r="AS51" i="4" s="1"/>
  <c r="AR53" i="4"/>
  <c r="AS53" i="4" s="1"/>
  <c r="AR13" i="4"/>
  <c r="AS13" i="4" s="1"/>
  <c r="AT13" i="4" s="1"/>
  <c r="AR17" i="4"/>
  <c r="AS17" i="4" s="1"/>
  <c r="AR20" i="4"/>
  <c r="AS20" i="4" s="1"/>
  <c r="AR35" i="4"/>
  <c r="AS35" i="4" s="1"/>
  <c r="AR41" i="4"/>
  <c r="AS41" i="4" s="1"/>
  <c r="AR55" i="4"/>
  <c r="AS55" i="4" s="1"/>
  <c r="AR61" i="4"/>
  <c r="AS61" i="4" s="1"/>
  <c r="AR72" i="4"/>
  <c r="AS72" i="4" s="1"/>
  <c r="AR74" i="4"/>
  <c r="AS74" i="4" s="1"/>
  <c r="AR78" i="4"/>
  <c r="AS78" i="4" s="1"/>
  <c r="AT61" i="4" l="1"/>
  <c r="AT51" i="4"/>
  <c r="AT15" i="4"/>
  <c r="AT76" i="4"/>
  <c r="AT53" i="4"/>
  <c r="AT36" i="4"/>
  <c r="AT46" i="4" s="1"/>
  <c r="AT70" i="4"/>
  <c r="AT18" i="4"/>
  <c r="AT22" i="4" s="1"/>
  <c r="AT56" i="4"/>
  <c r="AS12" i="4"/>
  <c r="AT12" i="4" s="1"/>
  <c r="AT83" i="4" l="1"/>
  <c r="AQ60" i="4"/>
  <c r="A60" i="4" l="1"/>
  <c r="AS60" i="4"/>
  <c r="AT58" i="4" s="1"/>
  <c r="AT65" i="4" s="1"/>
</calcChain>
</file>

<file path=xl/comments1.xml><?xml version="1.0" encoding="utf-8"?>
<comments xmlns="http://schemas.openxmlformats.org/spreadsheetml/2006/main">
  <authors>
    <author>familia sandovalgom</author>
  </authors>
  <commentList>
    <comment ref="AE17" authorId="0" shapeId="0">
      <text>
        <r>
          <rPr>
            <b/>
            <sz val="9"/>
            <color indexed="81"/>
            <rFont val="Tahoma"/>
            <family val="2"/>
          </rPr>
          <t>familia sandovalgom:</t>
        </r>
        <r>
          <rPr>
            <sz val="9"/>
            <color indexed="81"/>
            <rFont val="Tahoma"/>
            <family val="2"/>
          </rPr>
          <t xml:space="preserve">
se subsana la actividad </t>
        </r>
      </text>
    </comment>
    <comment ref="H53" authorId="0" shapeId="0">
      <text>
        <r>
          <rPr>
            <b/>
            <sz val="9"/>
            <color indexed="81"/>
            <rFont val="Tahoma"/>
            <family val="2"/>
          </rPr>
          <t>familia sandovalgom:</t>
        </r>
        <r>
          <rPr>
            <sz val="9"/>
            <color indexed="81"/>
            <rFont val="Tahoma"/>
            <family val="2"/>
          </rPr>
          <t xml:space="preserve">
ajustado de acuerdo con observación control interno </t>
        </r>
      </text>
    </comment>
    <comment ref="H54" authorId="0" shapeId="0">
      <text>
        <r>
          <rPr>
            <b/>
            <sz val="9"/>
            <color indexed="81"/>
            <rFont val="Tahoma"/>
            <family val="2"/>
          </rPr>
          <t>familia sandovalgom:</t>
        </r>
        <r>
          <rPr>
            <sz val="9"/>
            <color indexed="81"/>
            <rFont val="Tahoma"/>
            <family val="2"/>
          </rPr>
          <t xml:space="preserve">
ajustado de acuerdo con informe cxontrol interno </t>
        </r>
      </text>
    </comment>
    <comment ref="F55" authorId="0" shapeId="0">
      <text>
        <r>
          <rPr>
            <b/>
            <sz val="9"/>
            <color indexed="81"/>
            <rFont val="Tahoma"/>
            <family val="2"/>
          </rPr>
          <t>familia sandovalgom:</t>
        </r>
        <r>
          <rPr>
            <sz val="9"/>
            <color indexed="81"/>
            <rFont val="Tahoma"/>
            <family val="2"/>
          </rPr>
          <t xml:space="preserve">
Ajustada de acuerdo con informe control interno </t>
        </r>
      </text>
    </comment>
    <comment ref="H57" authorId="0" shapeId="0">
      <text>
        <r>
          <rPr>
            <b/>
            <sz val="9"/>
            <color indexed="81"/>
            <rFont val="Tahoma"/>
            <family val="2"/>
          </rPr>
          <t>familia sandovalgom:</t>
        </r>
        <r>
          <rPr>
            <sz val="9"/>
            <color indexed="81"/>
            <rFont val="Tahoma"/>
            <family val="2"/>
          </rPr>
          <t xml:space="preserve">
ajustada de acuerdo con informe control interno </t>
        </r>
      </text>
    </comment>
    <comment ref="H62" authorId="0" shapeId="0">
      <text>
        <r>
          <rPr>
            <b/>
            <sz val="9"/>
            <color indexed="81"/>
            <rFont val="Tahoma"/>
            <family val="2"/>
          </rPr>
          <t>familia sandovalgom:</t>
        </r>
        <r>
          <rPr>
            <sz val="9"/>
            <color indexed="81"/>
            <rFont val="Tahoma"/>
            <family val="2"/>
          </rPr>
          <t xml:space="preserve">
ajuste CI</t>
        </r>
      </text>
    </comment>
    <comment ref="H64" authorId="0" shapeId="0">
      <text>
        <r>
          <rPr>
            <b/>
            <sz val="9"/>
            <color indexed="81"/>
            <rFont val="Tahoma"/>
            <family val="2"/>
          </rPr>
          <t>familia sandovalgom:</t>
        </r>
        <r>
          <rPr>
            <sz val="9"/>
            <color indexed="81"/>
            <rFont val="Tahoma"/>
            <family val="2"/>
          </rPr>
          <t xml:space="preserve">
ajuste CI</t>
        </r>
      </text>
    </comment>
    <comment ref="H75" authorId="0" shapeId="0">
      <text>
        <r>
          <rPr>
            <b/>
            <sz val="9"/>
            <color indexed="81"/>
            <rFont val="Tahoma"/>
            <family val="2"/>
          </rPr>
          <t>familia sandovalgom:</t>
        </r>
        <r>
          <rPr>
            <sz val="9"/>
            <color indexed="81"/>
            <rFont val="Tahoma"/>
            <family val="2"/>
          </rPr>
          <t xml:space="preserve">
ajuste ci</t>
        </r>
      </text>
    </comment>
    <comment ref="H91" authorId="0" shapeId="0">
      <text>
        <r>
          <rPr>
            <b/>
            <sz val="9"/>
            <color indexed="81"/>
            <rFont val="Tahoma"/>
            <family val="2"/>
          </rPr>
          <t>familia sandovalgom:</t>
        </r>
        <r>
          <rPr>
            <sz val="9"/>
            <color indexed="81"/>
            <rFont val="Tahoma"/>
            <family val="2"/>
          </rPr>
          <t xml:space="preserve">
ajuste CI
</t>
        </r>
      </text>
    </comment>
  </commentList>
</comments>
</file>

<file path=xl/sharedStrings.xml><?xml version="1.0" encoding="utf-8"?>
<sst xmlns="http://schemas.openxmlformats.org/spreadsheetml/2006/main" count="1354" uniqueCount="609">
  <si>
    <t>Humano</t>
  </si>
  <si>
    <t>OBJETIVO GENERAL</t>
  </si>
  <si>
    <t>Garantizar escenarios transparentes e invulnerables a la corrupción en torno a la gestión para la preservación y sostenibilidad del patrimonio cultural de los bogotanos, que permitan establecer relaciones abiertas con la ciudadanía y recuperar la confianza en el Gobierno Distrital.</t>
  </si>
  <si>
    <t>Objetivo</t>
  </si>
  <si>
    <t>Prevenir la materialización de los riesgos de corrupción identificados, mediante la implementación de acciones y controles en el mapa de riesgos de corrupción del Instituto Distrital de Patrimonio Cultural.</t>
  </si>
  <si>
    <t>Subcomponente</t>
  </si>
  <si>
    <t>Meta o producto</t>
  </si>
  <si>
    <t>Magnitud</t>
  </si>
  <si>
    <t>Indicador</t>
  </si>
  <si>
    <t xml:space="preserve">Dependencia Responsable </t>
  </si>
  <si>
    <t>Servidor líder</t>
  </si>
  <si>
    <t>Equipo apoyo</t>
  </si>
  <si>
    <t>Fecha Inicio</t>
  </si>
  <si>
    <t>Fecha Fin</t>
  </si>
  <si>
    <t>Equipo SIG</t>
  </si>
  <si>
    <t>Fortalecer los escenarios de diálogo y retroalimentación con la ciudadanía y grupos de interés para incluirlos como actores permanentes de la gestión del IDPC</t>
  </si>
  <si>
    <t xml:space="preserve">Garantizar el derecho de acceso y consolidar los mecanismos de publicidad de la información que produce o tiene en su custodia el IDPC en desarrollo de su misión. </t>
  </si>
  <si>
    <t xml:space="preserve">Fortalecer la Cultura de la Transparencia y de rechazo a la corrupción en torno a la promoción, protección y sostenibilidad del patrimonio cultural de la ciudad. </t>
  </si>
  <si>
    <t>No aplica</t>
  </si>
  <si>
    <t>Coordinación SIG</t>
  </si>
  <si>
    <t>Política para la gestión de riesgos reestructurada</t>
  </si>
  <si>
    <t>Asesoría de Control Interno</t>
  </si>
  <si>
    <t>Equipos de apoyo  dependencias</t>
  </si>
  <si>
    <t>Elaborar piezas gráficas para sensibilizar sobre el patrimonio cultural de Bogotá, en el marco de la rendición y petición de cuentas permanente y divulgar en los canales de comunicación del IDPC.</t>
  </si>
  <si>
    <t>Equipo Planeación</t>
  </si>
  <si>
    <t>Subdirección de Gestión Corporativa</t>
  </si>
  <si>
    <t>Equipo Transparencia y Atención a la Ciudadanía</t>
  </si>
  <si>
    <t># de informes de logros publicados / # de informes de logros programados</t>
  </si>
  <si>
    <t>Equipo Planeación - Equipo Participación</t>
  </si>
  <si>
    <t>Equipo Participación - Equipos dependencias</t>
  </si>
  <si>
    <t>Subdirección de Divulgación</t>
  </si>
  <si>
    <t>Equipo Comunicaciones</t>
  </si>
  <si>
    <t># de piezas gráficas divulgadas / # de piezas gráficas solicitadas x 100</t>
  </si>
  <si>
    <t>Tipo de Recurso</t>
  </si>
  <si>
    <t>Realizar actividades de divulgación del Índice de Información Clasificada y Reservada.</t>
  </si>
  <si>
    <t>2 actividades de divulgación del Índice de Información Clasificada y Reservada.</t>
  </si>
  <si>
    <t># de actividades de divulgación realizadas / # de actividades de divulgación programadas</t>
  </si>
  <si>
    <t>Equipo Gestión Documental</t>
  </si>
  <si>
    <t>Diagnóstico a los medios, espacios o escenarios presentado</t>
  </si>
  <si>
    <t>Realizar un diagnóstico a los canales de comunicación en los que se interactúa con los ciudadanos, con el fin de identificar acciones que fortalezcan los canales de comunicación en materia de accesibilidad, gestión y tiempos de atención.</t>
  </si>
  <si>
    <t>Equipo Transparencia y Atención a la Ciudadanía - Equipo Participación - Equipo Comunicaciones</t>
  </si>
  <si>
    <t>Canales de comunicación consistentes</t>
  </si>
  <si>
    <t>Proponer los Trámites y Otros Procedimientos Administrativos -OPAs, en el Sistema único de Información de Trámites -SUIT</t>
  </si>
  <si>
    <t>Humano - Tecnológico</t>
  </si>
  <si>
    <t># de Trámites y OPAs propuestos / # de Trámites y OPAs inventariados</t>
  </si>
  <si>
    <t>19 Trámites y OPAs propuestos en el  SUIT</t>
  </si>
  <si>
    <t>Inscribir los Trámites y Otros Procedimientos Administrativos -OPAs, según aprobación del DAFP, en el Sistema único de Información de Trámites -SUIT</t>
  </si>
  <si>
    <t># de informes publicados / # de informes programadas</t>
  </si>
  <si>
    <t>Caracterizar los ciudadanos, usuarios y grupos de interés del IDPC</t>
  </si>
  <si>
    <t>Verificar trimestralmente la consistencia de la información que se entrega a la ciudadanía a través de los diferentes canales de comunicación del IDPC. (Página Web / Guía de Trámites y Servicios / SUIT)</t>
  </si>
  <si>
    <t>Coordinación Transparencia y Atención a la Ciudadanía</t>
  </si>
  <si>
    <t>Coordinación Participación</t>
  </si>
  <si>
    <t>Coordinación Comunicaciones</t>
  </si>
  <si>
    <t>Coordinación Gestión Documental</t>
  </si>
  <si>
    <t>100% de los Trámites y OPAs inscritos en el  SUIT.</t>
  </si>
  <si>
    <t>1 Documento de caracterización de ciudadanos, usuarios y grupos de interés</t>
  </si>
  <si>
    <t>Documento de caracterización de ciudadanos, usuarios y grupos de interés</t>
  </si>
  <si>
    <t>Equipo Participación - Equipo Planeación - Equipo Transparencia y Atención a la Ciudadanía - Equipo Planeación</t>
  </si>
  <si>
    <t>1 Política para la gestión de riesgos reestructurada</t>
  </si>
  <si>
    <t>Actos administrativos publicados de la vigencia 2019</t>
  </si>
  <si>
    <t>3 informes de seguimiento a la implementación de la Ley de Transparencia y derecho de Acceso a la Información Pública.</t>
  </si>
  <si>
    <t># de informes realizados / # de informes programados</t>
  </si>
  <si>
    <t>Publicar trimestralmente los actos administrativos expedidos por el IDPC en la vigencia 2019, de acuerdo con el Índice de Información Clasificada y Reservada.</t>
  </si>
  <si>
    <t># de informes de la gestión contactual publicados / # de informes programados</t>
  </si>
  <si>
    <t>Oficina Asesoría Jurídica</t>
  </si>
  <si>
    <t>3 informes de la gestión contractual publicados</t>
  </si>
  <si>
    <t>Oficina Asesora de Planeación</t>
  </si>
  <si>
    <t>Oficina Asesora de Planeación - Subdirección de Gestión Corporativa</t>
  </si>
  <si>
    <t>Jefe Oficina Asesora</t>
  </si>
  <si>
    <t>Jefe Oficina Asesora - Coordinación Transparencia y Atención a la Ciudadanía</t>
  </si>
  <si>
    <t>Equipo Gestión Documental - Equipos de apoyo dependencias</t>
  </si>
  <si>
    <t>Realizar y adoptar el levantamiento de Cuadro de Caracterización Documental / Registro de Activos de Información en articulación con las dependencias de la entidad y realizar su divulgación (interna)</t>
  </si>
  <si>
    <t>Cuadro de Caracterización Documental / Registro de Activos de Información adoptado y divulgado</t>
  </si>
  <si>
    <t># de verificaciones realizadas / # de verificaciones programadas</t>
  </si>
  <si>
    <t>Verificar semestralmente la vigencia del índice de Información Clasificada y Reservada y del Esquema de Publicación de Información, en articulación con las dependencias de la entidad</t>
  </si>
  <si>
    <t>Coordinación Sistemas</t>
  </si>
  <si>
    <t>Equipo Sistemas</t>
  </si>
  <si>
    <t>Implementar los ajustes en la página web de la Entidad, requeridos en la Norma Técnica Colombiana (NTC) 5854 de 2011.</t>
  </si>
  <si>
    <t>1 Página web ajustada</t>
  </si>
  <si>
    <t>Actualizar y aprobar el portafolio de trámites y servicios del IDPC.</t>
  </si>
  <si>
    <t>Gestores de Integridad</t>
  </si>
  <si>
    <t>Implementar el plan de acción de la Política de Integridad.</t>
  </si>
  <si>
    <t>100% del Plan de acción de la Política de Integridad implementado</t>
  </si>
  <si>
    <t>Plan de acción de la Política de Integridad aprobado</t>
  </si>
  <si>
    <t>1 Plan de acción de la Política de Integridad aprobado</t>
  </si>
  <si>
    <t>% de implementación del Plan de acción</t>
  </si>
  <si>
    <t>1 Política Antisoborno, Antifraude y Antipirateria del IDPC aprobada</t>
  </si>
  <si>
    <t>Política Antisoborno, Antifraude y Antipirateria del IDPC aprobada</t>
  </si>
  <si>
    <t># de ítems actualizados / # de ítems de publicación obligatoria x 100</t>
  </si>
  <si>
    <t># de PAA y modificaciones publicadas / # de PAA y modificaciones realizadas en la vigencia</t>
  </si>
  <si>
    <t>Página web de la Entidad ajustada</t>
  </si>
  <si>
    <t>Equipo Comunicaciones - Equipo TyAC - Equipo Planeación</t>
  </si>
  <si>
    <t>Humano - Tecnológico - Material</t>
  </si>
  <si>
    <t>Formular y aprobar la Política de Seguridad de la Información del IDPC.</t>
  </si>
  <si>
    <t>1 Política de Seguridad de la Información del IDPC aprobada</t>
  </si>
  <si>
    <t>Política de Seguridad de la Información del IDPC aprobada</t>
  </si>
  <si>
    <t>Elaborar y publicar trimestralmente un informe de la gestión contractual del IDPC.</t>
  </si>
  <si>
    <t>Prog I Cuatrim</t>
  </si>
  <si>
    <t>Equipo Planeación - Equipo Participación - Equipos TyAC - Equipo Comunicaciones - Equipos dependencias</t>
  </si>
  <si>
    <t>2 Actividades de divulgación del proceso de Atención a la Ciudadanía del IDPC, dirigidas a la ciudadanía</t>
  </si>
  <si>
    <t>Realizar un diagnóstico de accesibilidad universal para la adecuación de la infraestructura física de las sedes del IDPC.</t>
  </si>
  <si>
    <t>Diagnóstico de accesibilidad realizado</t>
  </si>
  <si>
    <t>1 Diagnóstico de accesibilidad realizado</t>
  </si>
  <si>
    <t>Realizar actividades de divulgación del proceso de Atención a la Ciudadanía del IDPC, dirigidas a la ciudadanía.</t>
  </si>
  <si>
    <t>Realizar actividades de divulgación del proceso de Atención a la Ciudadanía del IDPC, dirigidas a los funcionarios y contratistas del IDPC.</t>
  </si>
  <si>
    <t>3 Actividades de divulgación del proceso de Atención a la Ciudadanía del IDPC, dirigidas a los funcionarios y contratistas del IDPC.</t>
  </si>
  <si>
    <t>Realizar actividades de cualificación del servicio con el equipo de atención a la ciudadanía, grupo de correspondencia, operadores laterales del SDQS, grupo de asesoría técnica personalizada</t>
  </si>
  <si>
    <t>3 Actividades de cualificación del servicio con el equipo de atención a la ciudadanía, grupo de correspondencia, operadores laterales del SDQS, grupo de asesoría técnica personalizada</t>
  </si>
  <si>
    <t>Formular la Estrategia de Racionalización de Trámites del IDPC y presentarla para su aprobación en el respectivo comité institucional.</t>
  </si>
  <si>
    <t>1 Portafolio de servicios aprobado</t>
  </si>
  <si>
    <t>Portafolio de servicios aprobado</t>
  </si>
  <si>
    <t>Mantener actualizada de manera permanente, la información del IDPC obligatoria, en el marco de la Ley 1712 de 2014, el Decreto 103 de 2015, la Resolución 3564 de 2015.</t>
  </si>
  <si>
    <t>Realizar informes cuatrimestrales de seguimiento a la implementación de la Ley de Transparencia y derecho de Acceso a la Información Pública.</t>
  </si>
  <si>
    <t>Publicar y mantener actualizada la información de datos abiertos del IDPC en el portal www.datosabiertos.bogota.gov.co.</t>
  </si>
  <si>
    <t>Información de datos abiertos del IDPC publicada y actualizada</t>
  </si>
  <si>
    <t># de informes de seguimiento realizados / # de informes de seguimiento programados</t>
  </si>
  <si>
    <t>2 Informes de seguimiento a la implementación de las políticas de protección de datos personales realizados (1 por semestre)</t>
  </si>
  <si>
    <t>Realizar seguimiento a la implementación de las políticas de protección de datos personales (1 informes semestral).</t>
  </si>
  <si>
    <t>Elaborar informes trimestrales de la atención de PQRS (SDQS), en los que sel incluye un acápite sobre solicitudes de acceso a la información pública.</t>
  </si>
  <si>
    <t>4 Informes de PQRSD publicados</t>
  </si>
  <si>
    <t>2 Informes de seguimiento a la implementación de la fase III</t>
  </si>
  <si>
    <t>Informes de seguimiento a la implementación presentados</t>
  </si>
  <si>
    <t>Documentación de la caja de herramientas para la Rendición de Cuentas consolidada</t>
  </si>
  <si>
    <t># de monitoreos realizados / # de monitoreos programados</t>
  </si>
  <si>
    <t>Equipo Participación - Equipo Planeación</t>
  </si>
  <si>
    <t>Equipo Transparencia y Atención a la Ciudadanía - Equipo Participación - Equipo Planeación</t>
  </si>
  <si>
    <t xml:space="preserve"> Actividades de divulgación de los lineamientos para fortalecer la participación ciudadana, la rendición de cuentas y el control social realizadas</t>
  </si>
  <si>
    <t>Hacer seguimiento a la implementación de la fase III (vigencia 2019) de la Estrategia de Transparencia, Atención a la Ciudadanía y Participación 2017-2019.</t>
  </si>
  <si>
    <t>2 Participaciones en Mesas de Pactos Observatorio Ciudadano</t>
  </si>
  <si>
    <t># participaciones en Mesas de Pactos Observatorio Ciudadano / # de Mesas de Pactos Observatorio Ciudadano convocadas</t>
  </si>
  <si>
    <t>Realizar actividades de divulgación del portafolio de trámites y servicios del IDPC, dirigida a la ciudadanía y funcionarios y contratistas del IDPC.</t>
  </si>
  <si>
    <t>Reeestructurar la política para la gestión de riesgos teniendo como marco de referencia  el Modelo Integrado de Gestión y Planeación -MIPG y la Guía de Gestión de Riesgos del DAFP</t>
  </si>
  <si>
    <t>Subdirecciones - Oficinas asesoras</t>
  </si>
  <si>
    <t>Realizar el monitoreo al Mapa de Riesgos de Corrupción y reportar al equipo SIG y la Asesoría de Control Interno (III cuatrimestre de 2018, y I - II cuatrimestre de 2019 respectivamente)</t>
  </si>
  <si>
    <t>Realizar acciones de participación relacionadas con la ejecución de los planes, programas y proyectos para la preservación y sostenibilidad del patrimonio cultural de Bogotá.</t>
  </si>
  <si>
    <t>Participar en las Mesas de Pactos del Observatorio Ciudadano convocadas por la Veeduría Distrital</t>
  </si>
  <si>
    <t>Formular y aprobar la Política Antisoborno, Antifraude y Antipiratería del IDPC, articulada con el Código de Integridad del IDPC.</t>
  </si>
  <si>
    <t>3 Informes de seguimientos al Mapa de Riesgos de Corrupción</t>
  </si>
  <si>
    <t>3 Monitoreos al Mapa de Riesgos de Corrupción</t>
  </si>
  <si>
    <t># de informes de seguimiento realizados / # de informes de  programados</t>
  </si>
  <si>
    <t>Equipo Contratación -Equipo TyAC</t>
  </si>
  <si>
    <t>Equipo Asesoría - Equipo TyAC</t>
  </si>
  <si>
    <t>Equipo Control Interno - Equipo TyAC</t>
  </si>
  <si>
    <t>Equipo SIG - Equipo Comunicaciones - Equipo TyAC - Equipo Sistemas</t>
  </si>
  <si>
    <t>Equipo Planeación - Equipo Comunicaciones - Equipo TyAC - Equipo Sistemas</t>
  </si>
  <si>
    <t>Realizar informes trimestrales de medición de la satisfacción de la atención a la ciudadanía y publicarlos en la página web institucional (Micrositio de Transparencia y Acceso a la Información Pública)</t>
  </si>
  <si>
    <t># de informes publicados / # de informes programados</t>
  </si>
  <si>
    <t>Realizar informes semestrales del Defensor del Ciudadano y publicarlos en la página web institucional (Micrositio de Transparencia y Acceso a la Información Pública)</t>
  </si>
  <si>
    <t>4 informes de medición realizados e publicados</t>
  </si>
  <si>
    <t>2 informes del defensor de la ciudadanía realizados y publicados</t>
  </si>
  <si>
    <t>Elaborar y publicar trimestralmente los informes de logros de la gestión institucional y ejecución presupuestal, en los canales de comunicación de la Entidad.</t>
  </si>
  <si>
    <t>3 Informes de logros publicados</t>
  </si>
  <si>
    <t>Realizar informes del seguimiento al Mapa de Riesgos de Corrupción y dar las recomendaciones respectivas a los responsables</t>
  </si>
  <si>
    <t>Realizar informes de evaluación del Mapa de Riesgos de Corrupción y publicar en la página web institucional.</t>
  </si>
  <si>
    <t>3 Informes de evaluación al Mapa de Riesgos de Corrupción</t>
  </si>
  <si>
    <t># de informes de evaluación realizadas / # de informes programados</t>
  </si>
  <si>
    <t>Ítem</t>
  </si>
  <si>
    <t>1.1.1</t>
  </si>
  <si>
    <t>1.2.1</t>
  </si>
  <si>
    <t>1.3.1</t>
  </si>
  <si>
    <t>1.3.2</t>
  </si>
  <si>
    <t>1.4.1</t>
  </si>
  <si>
    <t>1.4.2</t>
  </si>
  <si>
    <t>1.5.1</t>
  </si>
  <si>
    <t>3.1.1</t>
  </si>
  <si>
    <t>3.1.2</t>
  </si>
  <si>
    <t>3.2.1</t>
  </si>
  <si>
    <t>3.2.2</t>
  </si>
  <si>
    <t>3.2.3</t>
  </si>
  <si>
    <t>3.2.4</t>
  </si>
  <si>
    <t>3.2.5</t>
  </si>
  <si>
    <t>3.2.6</t>
  </si>
  <si>
    <t>3.2.7</t>
  </si>
  <si>
    <t>3.3.1</t>
  </si>
  <si>
    <t>3.3.2</t>
  </si>
  <si>
    <t>3.4.1</t>
  </si>
  <si>
    <t>4.1.1</t>
  </si>
  <si>
    <t>4.1.2</t>
  </si>
  <si>
    <t>4.2.1</t>
  </si>
  <si>
    <t>4.2.2</t>
  </si>
  <si>
    <t>4.2.3</t>
  </si>
  <si>
    <t>4.3.1</t>
  </si>
  <si>
    <t>4.3.2</t>
  </si>
  <si>
    <t>4.4.1</t>
  </si>
  <si>
    <t>4.4.2</t>
  </si>
  <si>
    <t>4.4.3</t>
  </si>
  <si>
    <t>4.4.4</t>
  </si>
  <si>
    <t>4.4.5</t>
  </si>
  <si>
    <t>4.5.1</t>
  </si>
  <si>
    <t>4.5.2</t>
  </si>
  <si>
    <t>4.5.3</t>
  </si>
  <si>
    <t>4.5.4</t>
  </si>
  <si>
    <t>5.1.1</t>
  </si>
  <si>
    <t>5.1.2</t>
  </si>
  <si>
    <t>5.1.3</t>
  </si>
  <si>
    <t>5.1.4</t>
  </si>
  <si>
    <t>5.1.5</t>
  </si>
  <si>
    <t>5.1.7</t>
  </si>
  <si>
    <t>5.2.1</t>
  </si>
  <si>
    <t>5.3.1</t>
  </si>
  <si>
    <t>5.3.2</t>
  </si>
  <si>
    <t>5.3.3</t>
  </si>
  <si>
    <t>5.3.4</t>
  </si>
  <si>
    <t>5.4.1</t>
  </si>
  <si>
    <t>5.5.1</t>
  </si>
  <si>
    <t>6.1.1</t>
  </si>
  <si>
    <t>6.1.2</t>
  </si>
  <si>
    <t>6.1.3</t>
  </si>
  <si>
    <t>6.1.5</t>
  </si>
  <si>
    <t>6.1.6</t>
  </si>
  <si>
    <t>Equipo Gestión Documental - Equipo TyAC</t>
  </si>
  <si>
    <t># de actos administrativos publicados de la vigencia 2019 / # de actos administrativos susceptibles de publicación x 100</t>
  </si>
  <si>
    <t>DATOS TRÁMITES A RACIONALIZAR</t>
  </si>
  <si>
    <t>Tipo</t>
  </si>
  <si>
    <t>Número</t>
  </si>
  <si>
    <t>Nombre</t>
  </si>
  <si>
    <t>Estado / Situación actual</t>
  </si>
  <si>
    <t>Mejora a implementar / Tipo racionalización</t>
  </si>
  <si>
    <t>Acciones racionalización</t>
  </si>
  <si>
    <t>Otros procedimientos administrativos de cara al usuario</t>
  </si>
  <si>
    <t>Garantizar el acceso oportuno y efectivo a los servicios que ofrece el Instituto Distrital de Patrimonio Cultural</t>
  </si>
  <si>
    <t>Componente 2: Estrategia de Racionalización de Trámites</t>
  </si>
  <si>
    <t>Componente 3: Rendición de Cuentas</t>
  </si>
  <si>
    <t>Componente 1: Gestión del Riesgo de Corrupción - Mapa de Riesgos de Corrupción</t>
  </si>
  <si>
    <t>Componente 4: Atención del Ciudadano</t>
  </si>
  <si>
    <t>Componente 5: Transparencia y Acceso a la Información</t>
  </si>
  <si>
    <t>Componente 6: Iniciativas adicionales</t>
  </si>
  <si>
    <t xml:space="preserve"> Actividad Propuesta</t>
  </si>
  <si>
    <t>1 Documentación de la caja de herramientas para la Rendición de Cuentas consolidada</t>
  </si>
  <si>
    <t>100% Acciones de participación ciudadana realizadas</t>
  </si>
  <si>
    <t>100% de piezas gráficas para sensibilizar sobre el patrimonio cultural  divulgadas en los canales de comunicación del IDPC.</t>
  </si>
  <si>
    <t>3 Canales de comunicación del IDPC verificados por cuatrimestre</t>
  </si>
  <si>
    <t>1 Diagnóstico a los canales de comunicación</t>
  </si>
  <si>
    <t>2 Actividades de divulgación del portafolio de trámites y servicios del IDPC</t>
  </si>
  <si>
    <t>100% del Plan Anual de Aquisiciones del IDPC y sus modificaciones publicadas</t>
  </si>
  <si>
    <t>Oficina Asesora de Planeación - Subdirección de Intervención - Subdirección de Divulgación -Subdirección de Gestión Territorial</t>
  </si>
  <si>
    <t>1 base de datos abiertos del IDPC publicada y actualizada</t>
  </si>
  <si>
    <t>2 verificaciones del Índice de Información Clasificada y Reservada y Esquema de Publicación de Información</t>
  </si>
  <si>
    <t>1 Cuadro de Caracterización Documental / Registro de Activos de Información adoptado y divulgado</t>
  </si>
  <si>
    <t>Formular y aprobar el plan de acción de la Política de Integridad, de acuerdo con el Autodiagnóstico de Gestión de Integridad del MIPG; el plan de acción incluirá una estrategia de divulgación entre otros de los siguientes temas: Código de Integridad, Código de Buen Gobierno e instrumentos para la prevención y denuncia de conflictos de intereses y  Política Antisoborno, Antifraude y Antipirateria.</t>
  </si>
  <si>
    <t>Jefe Dependencia - Responsables procesos</t>
  </si>
  <si>
    <t>Gestionar la publicación de acciones realizadas por el IDPC relacionadas con la ejecución de planes, programas y proyectos para la preservación y sostenibilidad del patrimonio cultural de Bogotá, en medios de comunicación</t>
  </si>
  <si>
    <t>100% de publicaciones en medios de comunicación gestionadas</t>
  </si>
  <si>
    <t># de publicaciones en medios de comunicación gestionadas</t>
  </si>
  <si>
    <t>1 Estrategia de Racionalización de Trámites aprobada</t>
  </si>
  <si>
    <t>Estrategia de Racionalización de Trámites aprobada</t>
  </si>
  <si>
    <t>Garantizar un servicio a la ciudadanía cálido, oportuno y efectivo, con criterios diferenciales de accesibilidad</t>
  </si>
  <si>
    <t>Publicar el Plan Anual de Adquisiciones del IDPC y sus modificaciones en la página Web del IDPC.</t>
  </si>
  <si>
    <t>Información actualizada en el micrositio de Transparencia y Acceso a la Información de la página web</t>
  </si>
  <si>
    <t>Prog.</t>
  </si>
  <si>
    <t>Ejec.</t>
  </si>
  <si>
    <t>Avance Cualitativo</t>
  </si>
  <si>
    <t>ENE</t>
  </si>
  <si>
    <t>FEB</t>
  </si>
  <si>
    <t>MAR</t>
  </si>
  <si>
    <t>ABR</t>
  </si>
  <si>
    <t>MAY</t>
  </si>
  <si>
    <t>JUN</t>
  </si>
  <si>
    <t>JUL</t>
  </si>
  <si>
    <t>AGO</t>
  </si>
  <si>
    <t>SEP</t>
  </si>
  <si>
    <t>OCT</t>
  </si>
  <si>
    <t>NOV</t>
  </si>
  <si>
    <t>DIC</t>
  </si>
  <si>
    <t>INSTITUTO DISTRITAL DE PATRIMONIO CULTURAL</t>
  </si>
  <si>
    <t>CUMPLIMIENTO ACUMULADO</t>
  </si>
  <si>
    <t>SEGUNDO CUATRIMESTRE</t>
  </si>
  <si>
    <t>PRIMER CUATRIMESTRE</t>
  </si>
  <si>
    <t>TERCER CUATRIMESTRE</t>
  </si>
  <si>
    <t>Consolidar la caja de herramientas de los "Lineamientos para fortalecer la participación ciudadana y el control social en el Instituto Distrital de Patrimonio Cultural (IDPC)"</t>
  </si>
  <si>
    <t>Realizar actividades de divulgación de los lineamientos para fortalecer la participación ciudadana y el control social (Interna y Externa)</t>
  </si>
  <si>
    <t xml:space="preserve">2 Actividades de divulgación de los lineamientos para fortalecer la participación ciudadana y el control social </t>
  </si>
  <si>
    <t>% de acciones de participación ciudadana realizadas</t>
  </si>
  <si>
    <t>Ejecutar las actividades del Plan de Acción de la Estrategia de Rendición de Cuentas</t>
  </si>
  <si>
    <t>1 Plan de Acción de la Rendición de Cuentas ejecutado</t>
  </si>
  <si>
    <t>% de acciones realizadas</t>
  </si>
  <si>
    <t>% de los Trámites y Otros Procedimientos Administrativos -OPAs inscritos en el  SUIT</t>
  </si>
  <si>
    <t>Observaciones Oficina Asesora de Planeación</t>
  </si>
  <si>
    <t>Eficacia Subcomponente</t>
  </si>
  <si>
    <t>Eficacia Componente</t>
  </si>
  <si>
    <t>Eficacia Actividad</t>
  </si>
  <si>
    <t>Componente</t>
  </si>
  <si>
    <t>Subcomponente 1
Lineamientos de Transparencia Activa</t>
  </si>
  <si>
    <t>Subcomponente 1                         
Estructura administrativa y Direccionamiento estratégico</t>
  </si>
  <si>
    <t>Subcomponente 2
Fortalecimiento de los canales de atención</t>
  </si>
  <si>
    <t>Subcomponente 3
Talento Humano</t>
  </si>
  <si>
    <t>Subcomponente 5
Relacionamiento con el ciudadano</t>
  </si>
  <si>
    <t>Subcomponente 2
Lineamientos de Transparencia
Pasiva</t>
  </si>
  <si>
    <t>Subcomponente 3
Elaboración los Instrumentos de Gestión de la Información</t>
  </si>
  <si>
    <t>Subcomponente 5
Monitoreo del Acceso a la Información Pública</t>
  </si>
  <si>
    <t>Subcomponente 3
Incentivos para motivar la cultura de la Rendición y Petición de Cuentas</t>
  </si>
  <si>
    <t>Subcomponente 4
Criterio Diferencial de Accesibilidad</t>
  </si>
  <si>
    <t>Subcomponente 1                                           Política de Administración de Riesgos de Corrupción</t>
  </si>
  <si>
    <t>Subcomponente 4                                           Monitoreo o revisión</t>
  </si>
  <si>
    <t>Subcomponente 1
Información de Calidad y en Formato Comprensible</t>
  </si>
  <si>
    <t>Subcomponente 2
Diálogo de doble vía con la ciudadanía y sus organizaciones</t>
  </si>
  <si>
    <t>Subcomponente 4
Normativo y procedimental</t>
  </si>
  <si>
    <t>Ejecución I Cuatrimestre 2019 (Pendiente)</t>
  </si>
  <si>
    <t>Programación  II Cuatrimestre 2019</t>
  </si>
  <si>
    <t>Subcomponente 5 Seguimiento</t>
  </si>
  <si>
    <t>Coordinación Participación Ciudadana</t>
  </si>
  <si>
    <t>Profesional Especializado Planeación</t>
  </si>
  <si>
    <t>Coordinación Participación Ciudadana - Equipo Planeación - Coordinación Transparencia y Atención a la Ciudadanía</t>
  </si>
  <si>
    <r>
      <rPr>
        <b/>
        <sz val="9"/>
        <color theme="1" tint="4.9989318521683403E-2"/>
        <rFont val="Calibri"/>
        <family val="2"/>
      </rPr>
      <t xml:space="preserve">Subcomponente 1                                          </t>
    </r>
    <r>
      <rPr>
        <sz val="9"/>
        <color theme="1" tint="4.9989318521683403E-2"/>
        <rFont val="Calibri"/>
        <family val="2"/>
      </rPr>
      <t xml:space="preserve"> Política de Administración de Riesgos de Corrupción</t>
    </r>
  </si>
  <si>
    <r>
      <rPr>
        <b/>
        <sz val="9"/>
        <color theme="1" tint="4.9989318521683403E-2"/>
        <rFont val="Calibri"/>
        <family val="2"/>
      </rPr>
      <t xml:space="preserve">Subcomponente 2                                                                    </t>
    </r>
    <r>
      <rPr>
        <sz val="9"/>
        <color theme="1" tint="4.9989318521683403E-2"/>
        <rFont val="Calibri"/>
        <family val="2"/>
      </rPr>
      <t xml:space="preserve">  Construcción del Mapa de Riesgos de Corrupción</t>
    </r>
  </si>
  <si>
    <r>
      <rPr>
        <b/>
        <sz val="9"/>
        <color theme="1" tint="4.9989318521683403E-2"/>
        <rFont val="Calibri"/>
        <family val="2"/>
      </rPr>
      <t xml:space="preserve">Subcomponente 3
</t>
    </r>
    <r>
      <rPr>
        <sz val="9"/>
        <color theme="1" tint="4.9989318521683403E-2"/>
        <rFont val="Calibri"/>
        <family val="2"/>
      </rPr>
      <t xml:space="preserve">Consulta y divulgación </t>
    </r>
  </si>
  <si>
    <r>
      <rPr>
        <b/>
        <sz val="9"/>
        <color theme="1" tint="4.9989318521683403E-2"/>
        <rFont val="Calibri"/>
        <family val="2"/>
      </rPr>
      <t>Subcomponente 4</t>
    </r>
    <r>
      <rPr>
        <sz val="9"/>
        <color theme="1" tint="4.9989318521683403E-2"/>
        <rFont val="Calibri"/>
        <family val="2"/>
      </rPr>
      <t xml:space="preserve">                                           Monitoreo o revisión</t>
    </r>
  </si>
  <si>
    <r>
      <rPr>
        <b/>
        <sz val="9"/>
        <color theme="1" tint="4.9989318521683403E-2"/>
        <rFont val="Calibri"/>
        <family val="2"/>
      </rPr>
      <t>Subcomponente 5</t>
    </r>
    <r>
      <rPr>
        <sz val="9"/>
        <color theme="1" tint="4.9989318521683403E-2"/>
        <rFont val="Calibri"/>
        <family val="2"/>
      </rPr>
      <t xml:space="preserve"> Seguimiento</t>
    </r>
  </si>
  <si>
    <r>
      <rPr>
        <b/>
        <sz val="9"/>
        <color theme="1" tint="4.9989318521683403E-2"/>
        <rFont val="Calibri"/>
        <family val="2"/>
      </rPr>
      <t xml:space="preserve">Subcomponente 1
</t>
    </r>
    <r>
      <rPr>
        <sz val="9"/>
        <color theme="1" tint="4.9989318521683403E-2"/>
        <rFont val="Calibri"/>
        <family val="2"/>
      </rPr>
      <t>Información de Calidad y en Formato Comprensible</t>
    </r>
  </si>
  <si>
    <r>
      <rPr>
        <b/>
        <sz val="9"/>
        <color theme="1" tint="4.9989318521683403E-2"/>
        <rFont val="Calibri"/>
        <family val="2"/>
      </rPr>
      <t xml:space="preserve">Subcomponente 2
</t>
    </r>
    <r>
      <rPr>
        <sz val="9"/>
        <color theme="1" tint="4.9989318521683403E-2"/>
        <rFont val="Calibri"/>
        <family val="2"/>
      </rPr>
      <t>Diálogo de doble vía con la ciudadanía y sus organizaciones</t>
    </r>
  </si>
  <si>
    <r>
      <rPr>
        <b/>
        <sz val="9"/>
        <color theme="1" tint="4.9989318521683403E-2"/>
        <rFont val="Calibri"/>
        <family val="2"/>
      </rPr>
      <t xml:space="preserve">Subcomponente 3
</t>
    </r>
    <r>
      <rPr>
        <sz val="9"/>
        <color theme="1" tint="4.9989318521683403E-2"/>
        <rFont val="Calibri"/>
        <family val="2"/>
      </rPr>
      <t>Incentivos para motivar la cultura de la Rendición y Petición de Cuentas</t>
    </r>
  </si>
  <si>
    <r>
      <rPr>
        <b/>
        <sz val="9"/>
        <color theme="1" tint="4.9989318521683403E-2"/>
        <rFont val="Calibri"/>
        <family val="2"/>
      </rPr>
      <t xml:space="preserve">Subcomponente 4
</t>
    </r>
    <r>
      <rPr>
        <sz val="9"/>
        <color theme="1" tint="4.9989318521683403E-2"/>
        <rFont val="Calibri"/>
        <family val="2"/>
      </rPr>
      <t>Evaluación y Retroalimentación a la Gestión Institucional</t>
    </r>
  </si>
  <si>
    <r>
      <rPr>
        <b/>
        <sz val="9"/>
        <color theme="1" tint="4.9989318521683403E-2"/>
        <rFont val="Calibri"/>
        <family val="2"/>
      </rPr>
      <t xml:space="preserve">Subcomponente 1                        </t>
    </r>
    <r>
      <rPr>
        <sz val="9"/>
        <color theme="1" tint="4.9989318521683403E-2"/>
        <rFont val="Calibri"/>
        <family val="2"/>
      </rPr>
      <t xml:space="preserve"> 
Estructura administrativa y Direccionamiento estratégico</t>
    </r>
  </si>
  <si>
    <r>
      <rPr>
        <b/>
        <sz val="9"/>
        <color theme="1" tint="4.9989318521683403E-2"/>
        <rFont val="Calibri"/>
        <family val="2"/>
      </rPr>
      <t xml:space="preserve">Subcomponente 2
</t>
    </r>
    <r>
      <rPr>
        <sz val="9"/>
        <color theme="1" tint="4.9989318521683403E-2"/>
        <rFont val="Calibri"/>
        <family val="2"/>
      </rPr>
      <t>Fortalecimiento de los canales de atención</t>
    </r>
  </si>
  <si>
    <r>
      <rPr>
        <b/>
        <sz val="9"/>
        <color theme="1" tint="4.9989318521683403E-2"/>
        <rFont val="Calibri"/>
        <family val="2"/>
      </rPr>
      <t>Subcomponente 3</t>
    </r>
    <r>
      <rPr>
        <sz val="9"/>
        <color theme="1" tint="4.9989318521683403E-2"/>
        <rFont val="Calibri"/>
        <family val="2"/>
      </rPr>
      <t xml:space="preserve">
Talento Humano</t>
    </r>
  </si>
  <si>
    <r>
      <rPr>
        <b/>
        <sz val="9"/>
        <color theme="1" tint="4.9989318521683403E-2"/>
        <rFont val="Calibri"/>
        <family val="2"/>
      </rPr>
      <t xml:space="preserve">Subcomponente 4
</t>
    </r>
    <r>
      <rPr>
        <sz val="9"/>
        <color theme="1" tint="4.9989318521683403E-2"/>
        <rFont val="Calibri"/>
        <family val="2"/>
      </rPr>
      <t>Normativo y procedimental</t>
    </r>
  </si>
  <si>
    <r>
      <rPr>
        <b/>
        <sz val="9"/>
        <color theme="1" tint="4.9989318521683403E-2"/>
        <rFont val="Calibri"/>
        <family val="2"/>
      </rPr>
      <t xml:space="preserve">Subcomponente 5
</t>
    </r>
    <r>
      <rPr>
        <sz val="9"/>
        <color theme="1" tint="4.9989318521683403E-2"/>
        <rFont val="Calibri"/>
        <family val="2"/>
      </rPr>
      <t>Relacionamiento con el ciudadano</t>
    </r>
  </si>
  <si>
    <r>
      <rPr>
        <b/>
        <sz val="9"/>
        <color theme="1" tint="4.9989318521683403E-2"/>
        <rFont val="Calibri"/>
        <family val="2"/>
      </rPr>
      <t>Subcomponente 1</t>
    </r>
    <r>
      <rPr>
        <sz val="9"/>
        <color theme="1" tint="4.9989318521683403E-2"/>
        <rFont val="Calibri"/>
        <family val="2"/>
      </rPr>
      <t xml:space="preserve">
Lineamientos de Transparencia Activa</t>
    </r>
  </si>
  <si>
    <r>
      <rPr>
        <b/>
        <sz val="9"/>
        <color theme="1" tint="4.9989318521683403E-2"/>
        <rFont val="Calibri"/>
        <family val="2"/>
      </rPr>
      <t xml:space="preserve">Subcomponente 2
</t>
    </r>
    <r>
      <rPr>
        <sz val="9"/>
        <color theme="1" tint="4.9989318521683403E-2"/>
        <rFont val="Calibri"/>
        <family val="2"/>
      </rPr>
      <t>Lineamientos de Transparencia
Pasiva</t>
    </r>
  </si>
  <si>
    <r>
      <rPr>
        <b/>
        <sz val="9"/>
        <color theme="1" tint="4.9989318521683403E-2"/>
        <rFont val="Calibri"/>
        <family val="2"/>
      </rPr>
      <t xml:space="preserve">Subcomponente 3
</t>
    </r>
    <r>
      <rPr>
        <sz val="9"/>
        <color theme="1" tint="4.9989318521683403E-2"/>
        <rFont val="Calibri"/>
        <family val="2"/>
      </rPr>
      <t>Elaboración los Instrumentos de Gestión de la Información</t>
    </r>
  </si>
  <si>
    <r>
      <rPr>
        <b/>
        <sz val="9"/>
        <color theme="1" tint="4.9989318521683403E-2"/>
        <rFont val="Calibri"/>
        <family val="2"/>
      </rPr>
      <t>Subcomponente 4</t>
    </r>
    <r>
      <rPr>
        <sz val="9"/>
        <color theme="1" tint="4.9989318521683403E-2"/>
        <rFont val="Calibri"/>
        <family val="2"/>
      </rPr>
      <t xml:space="preserve">
Criterio Diferencial de Accesibilidad</t>
    </r>
  </si>
  <si>
    <r>
      <rPr>
        <b/>
        <sz val="9"/>
        <color theme="1" tint="4.9989318521683403E-2"/>
        <rFont val="Calibri"/>
        <family val="2"/>
      </rPr>
      <t xml:space="preserve">Subcomponente 5
</t>
    </r>
    <r>
      <rPr>
        <sz val="9"/>
        <color theme="1" tint="4.9989318521683403E-2"/>
        <rFont val="Calibri"/>
        <family val="2"/>
      </rPr>
      <t>Monitoreo del Acceso a la Información Pública</t>
    </r>
  </si>
  <si>
    <t>Prog</t>
  </si>
  <si>
    <t>La entidad adelantó la identificación y valoración  de sus Trámites y Otros Procedimientos Administrativos, las cuales hacen parte del inventario aprobado por el Comité SIG. En la presente vigencia se continuará con el proceso de propuesta y de inscripción; posteriormente, se elaborará la Estrategia Racionalización de Trámites.</t>
  </si>
  <si>
    <t>1.2.2</t>
  </si>
  <si>
    <t>1 Mapa de Riesgos de Corrupción construido</t>
  </si>
  <si>
    <t>Mapa de Riesgos de Corrupción construido</t>
  </si>
  <si>
    <t>Evaluar el Mapa de Riesgos de Corrupción del Instituto y publicar en la página web institucional.</t>
  </si>
  <si>
    <t>1.4.3</t>
  </si>
  <si>
    <t>1 acta de conformación del equipo líder de rendición de cuentas</t>
  </si>
  <si>
    <t>Acta de conformación suscrita</t>
  </si>
  <si>
    <t>Realizar un evento de rendición de cuentas de la gestión institucional.</t>
  </si>
  <si>
    <t>1 evento de rendición de cuentas institucional</t>
  </si>
  <si>
    <t>Evento de rendición de cuentas institucional realizado</t>
  </si>
  <si>
    <t>Conformar el grupo líder de rendición de cuentas al interior del Instituto.</t>
  </si>
  <si>
    <t>1 Informe de gestión de la vigencia 2019</t>
  </si>
  <si>
    <t xml:space="preserve"> Informe de gestión elaborado y publicado</t>
  </si>
  <si>
    <t>2 trámites propuestos en el  SUIT</t>
  </si>
  <si>
    <t>Realizar y publicar el informe de evaluación del evento de rendición de cuentas del IDPC</t>
  </si>
  <si>
    <t>1 Informe de evaluación del evento de rendición de cuentas</t>
  </si>
  <si>
    <t xml:space="preserve">3 reuniones de sensibilización </t>
  </si>
  <si>
    <t>3 acciones de sensibilización</t>
  </si>
  <si>
    <t xml:space="preserve">2 acciones de divulgación de los lineamientos para fortalecer la participación ciudadana y el control social </t>
  </si>
  <si>
    <t>Realizar acciones de divulgación de los lineamientos (caja de herramientas y modelo) para fortalecer la participación ciudadana y el control social (Interna y Externa)</t>
  </si>
  <si>
    <t>Atender las solicitudes de información que realice la ciudadanía a partir del evento de rendición de cuentas.</t>
  </si>
  <si>
    <t>(/# de solicitudes de información atendidas / # de solicitudes de información recibidas) x 100%</t>
  </si>
  <si>
    <t>100% de solicitudes de información atendidas</t>
  </si>
  <si>
    <t>3 trámites presentados al DAFP</t>
  </si>
  <si>
    <t>Ejecutar el Plan de Gestión de la Integridad</t>
  </si>
  <si>
    <t>3 reportes de análisis de la gestión de riesgos de corrupción</t>
  </si>
  <si>
    <t>Publicar la formulación del mapa de riesgos de corrupción en el micrositio de Transparencia y Acceso a la Información de la página web del Instituto.</t>
  </si>
  <si>
    <t>Publicar la consolidación del monitoreo al mapa de riesgos de corrupción en el micrositio de Transparencia y Acceso a la Información de la página web del Instituto. (III cuatrimestre 2019; I y II cuatrimestre 2020)</t>
  </si>
  <si>
    <t>1 publicación de la formulación del Mapa de Riesgos de Corrupción</t>
  </si>
  <si>
    <t>3 publicaciones del monitoreo del Mapa de Riesgos de Corrupción</t>
  </si>
  <si>
    <t>Presentar un reporte de los resultados de la gestión de riesgos de corrupción de la vigencia 2019, al Comité Institucional de Gestión y Desempeño.</t>
  </si>
  <si>
    <t>1 reporte de los resultados de la gestión de riesgos de corrupción</t>
  </si>
  <si>
    <t>Reporte de los resultados de la gestión de riesgos de corrupción presentada</t>
  </si>
  <si>
    <t>1 identificación de riesgos de corrupción</t>
  </si>
  <si>
    <t>Identificación de riesgos de corrupción presentada</t>
  </si>
  <si>
    <t>2 acciones de transferencia del conocimiento sobre instrumentos para la gestión de riesgos</t>
  </si>
  <si>
    <t>1 Informe de logros y resultados de rendición de cuentas</t>
  </si>
  <si>
    <t xml:space="preserve"> Informe de logros y resultados de rendición de cuentas publicado</t>
  </si>
  <si>
    <t>Realizar acciones de sensibilización sobre la importancia de la rendición de cuentas a los funcionarios y contratistas del Instituto.</t>
  </si>
  <si>
    <t>1 actualización de la caracterización de ciudadanos, usuarios y grupos de interés</t>
  </si>
  <si>
    <t>Actualización  de la caracterización de ciudadanos, usuarios y grupos de interés realizada</t>
  </si>
  <si>
    <t>Realizar la actualización de la caracterización de la ciudadanía, usuarios y grupos de interés del IDPC.</t>
  </si>
  <si>
    <t>Publicar mensualmente un reporte de la ejecución contractual del IDPC en el micrositio de Transparencia y Acceso a la Información de la página web del Instituto.</t>
  </si>
  <si>
    <t>12 reportes de la ejecución contractual del IDPC</t>
  </si>
  <si>
    <t>Página web verificada</t>
  </si>
  <si>
    <t>Elaborar informes trimestrales de la atención de PQRS (SDQS), en los que se incluye un acápite sobre solicitudes de acceso a la información pública.</t>
  </si>
  <si>
    <t>4 actividades de divulgación del proceso de Atención a la Ciudadanía del IDPC y del portafolio de servicios</t>
  </si>
  <si>
    <t>2 informes de resultados (El informe del II semestre se realizará con corte a noviembre)</t>
  </si>
  <si>
    <t>Realizar la construcción del Mapa de Riesgos de Corrupción del Instituto articulado entre la Oficina Asesora de Planeación y los responsables de procesos.</t>
  </si>
  <si>
    <t>Consolidar y presentar la identificación de riesgos de corrupción al Comité Institucional de Gestión y Desempeño.</t>
  </si>
  <si>
    <t>Realizar acciones de divulgación de los instrumentos para  la gestión de riesgos y el mapa de riesgos de corrupción a través de los canales de comunicación del IDPC (Interna)</t>
  </si>
  <si>
    <t>Realizar reuniones de sensibilización internas sobre la importancia de la rendición de cuentas.</t>
  </si>
  <si>
    <t>Presentar las actividades de participación ciudadana en el marco del Modelo de Participación Ciudadana y Control Social del Instituto a los grupos de interés del Instituto</t>
  </si>
  <si>
    <t>Presentación de actividades de participación ciudadana a los grupos de interés del Instituto</t>
  </si>
  <si>
    <t>1 presentación de actividades de participación ciudadana a los grupos de interés del Instituto</t>
  </si>
  <si>
    <t>3.4.2</t>
  </si>
  <si>
    <t>1 Informe de resultados del evento de rendición de cuentas</t>
  </si>
  <si>
    <t>Informe de resultados del evento de rendición de cuentas elaborado y publicado</t>
  </si>
  <si>
    <t>Informe de evaluación del evento de rendición de cuentas publicado</t>
  </si>
  <si>
    <t>Realizar un informe semestral frente a las sugerencias que brinda la ciudadanía sobre la atención a la ciudadanía de la vigencia 2020 y presentar los resultados en el Comité correspondiente.</t>
  </si>
  <si>
    <t xml:space="preserve">Certificar mensualmente la información que se encuentra disponible en la Guía de Trámites y Servicios y en el Mapa Callejero </t>
  </si>
  <si>
    <t xml:space="preserve">12 certificaciones de información en la Guía de Trámites y Servicios y en el Mapa Callejero </t>
  </si>
  <si>
    <t>Realizar una capacitación en lengua de señas a las personas de atención a la ciudadanía</t>
  </si>
  <si>
    <t>1 capacitación en lengua de señas</t>
  </si>
  <si>
    <t>Realizar acciones de divulgación de la plataforma Distrital "Bogotá Te Escucha" para interponer sus quejas, reclamos, sugerencias, consultas y felicitaciones en el Centro de Documentación del Instituto.</t>
  </si>
  <si>
    <t>Realizar actividades de divulgación del proceso de Atención a la Ciudadanía del IDPC, dirigida a contratistas  y funcionarios.</t>
  </si>
  <si>
    <t>Realizar actividades de cualificación del servicio  al equipo de Transparencia y Atención a la ciudadanía</t>
  </si>
  <si>
    <t>4 actividades de divulgación del proceso de Atención a la Ciudadanía del IDPC dirigidas a contratistas y funcionarios</t>
  </si>
  <si>
    <t>3 Actividades de cualificación del servicio al equipo de Transparencia y Atención a la ciudadanía</t>
  </si>
  <si>
    <t xml:space="preserve">Realizar y divulgar pieza informativa de cara a la ciudadanía frente a los diferentes resultados que se presentan de la medición de la satisfacción, calidad en la atención  y las medidas correctivas que se han implementado </t>
  </si>
  <si>
    <t>Actualizar el contenido de los ítems relacionados con directorio y  preguntas y respuestas frecuentes</t>
  </si>
  <si>
    <t xml:space="preserve">2 contenidos de la página web actualizados </t>
  </si>
  <si>
    <t>Realizar y publicar boletines mensuales de seguimiento a las solicitudes de acceso a la información pública que ingresan a la entidad, a través de la página web del Instituto</t>
  </si>
  <si>
    <t xml:space="preserve">11 boletines de seguimiento a las solicitudes de acceso a la información pública </t>
  </si>
  <si>
    <t xml:space="preserve">Actualizar, adoptar y divulgar el Esquema de Publicación de Información </t>
  </si>
  <si>
    <t xml:space="preserve">Actualizar, adoptar y divulgar el índice de Información Clasificada y Reservada </t>
  </si>
  <si>
    <t xml:space="preserve">Actualizar y adoptar el Programa de Gestión Documental </t>
  </si>
  <si>
    <t>Presentar la propuesta de actualización de las TRD del Instituto ante el Archivo de Bogotá</t>
  </si>
  <si>
    <t>1 Esquema de publicación de información actualizado, adoptado y divulgado</t>
  </si>
  <si>
    <t>1 Índice de Información Clasificada y Reservada actualizado, adoptado y divulgado</t>
  </si>
  <si>
    <t>1 Registro de Activos de Información actualizado, adoptado y divulgado</t>
  </si>
  <si>
    <t>1 Programa de Gestión Documental actualizado, adoptado y divulgado</t>
  </si>
  <si>
    <t>1 propuesta de actualización de las TRD del Instituto presentada ante el Archivo de Bogotá</t>
  </si>
  <si>
    <t xml:space="preserve">Actualizar, adoptar y divulgar el Registro de Activos de Información </t>
  </si>
  <si>
    <t>Conformar el Equipo de Gestores de Integridad para la vigencia 2020.</t>
  </si>
  <si>
    <t>Realizar acciones de divulgación del Protocolo de Atención a Denuncias de Actos de Corrupción, dirigido a funcionarios y contratistas del Instituto y a la ciudadanía.</t>
  </si>
  <si>
    <t xml:space="preserve">3 acciones de divulgación del Protocolo </t>
  </si>
  <si>
    <t>1 Equipo de Gestores de Integridad para la vigencia 2020, conformado</t>
  </si>
  <si>
    <t>Elaborar y publicar el informe de resultados del evento de rendición de cuentas del Instituto.</t>
  </si>
  <si>
    <t>Verificar el cumplimiento de los lineamientos para facilitar el acceso a la información en la página web del Instituto a personas en situación de discapacidad.</t>
  </si>
  <si>
    <t>6.1.4</t>
  </si>
  <si>
    <t>Formular y aprobar el Plan de Gestión de la Integridad y gestionar su publicación en el micrositio de Transparencia y Acceso a la Información de la página web del Instituto.</t>
  </si>
  <si>
    <t>4 informes de medición realizados y publicados</t>
  </si>
  <si>
    <t xml:space="preserve">2 piezas informativas de resultados.
Para el del II Semestre se realizará con corte a Noviembre </t>
  </si>
  <si>
    <r>
      <t xml:space="preserve">PLAN ANTICORRUPCIÓN Y DE ATENCIÓN AL CIUDADANO - PAAC 2020 
</t>
    </r>
    <r>
      <rPr>
        <b/>
        <sz val="12"/>
        <color theme="1" tint="4.9989318521683403E-2"/>
        <rFont val="Calibri"/>
        <family val="2"/>
      </rPr>
      <t>(Aprobado en sesión 1 del Comité Institucional de Gestión y Desempeño del 28.01.2020)</t>
    </r>
  </si>
  <si>
    <t xml:space="preserve"> Actividad</t>
  </si>
  <si>
    <t>1 Política de Administración del riesgo alineada a la plataforma estratégica</t>
  </si>
  <si>
    <t>Proponer los trámites "Información de intervenciones mínimas en Bien de Interés Cultural" y "Equiparación a estrato 1" en el Sistema único de Información de Trámites -SUIT</t>
  </si>
  <si>
    <t>Presentar los trámites: "Autorización de anteproyecto de intervención en Bien de Interés Cultural", "Información de intervenciones mínimas en Bien de Interés Cultural" y "Equiparación a estrato 1" al Departamento Administrativo de la Función Pública -DAFP-, para contar con su respectivo concepto.</t>
  </si>
  <si>
    <t>1 verificación de los lineamientos de acceso a la información la página web a personas en situación de discapacidad.</t>
  </si>
  <si>
    <t>Coordinación Talento Humano</t>
  </si>
  <si>
    <t>Política para la gestión de riesgos alineada</t>
  </si>
  <si>
    <t>Elaborar el informe de gestión de la vigencia 2019 y gestionar su publicación en la página web del Instituto.</t>
  </si>
  <si>
    <t>Elaborar los informes de logros y resultados de rendición de cuentas y gestionar su publicación en la página web del Instituto.</t>
  </si>
  <si>
    <t>Publicar mensualmente la información sobre la ejecución de planes, programas y proyectos para la preservación y sostenibilidad del patrimonio cultural en redes sociales (facebook - twitter) y página web.</t>
  </si>
  <si>
    <t>11 publicaciones de información de  planes, programas y proyectos del IDPC</t>
  </si>
  <si>
    <t># de publicaciones de información de planes, programas y proyectos</t>
  </si>
  <si>
    <t>Verificar la vigencia (actualización) del Inventario de Trámites y OPA's del IDPC.</t>
  </si>
  <si>
    <t>1 Inventario de Trámites y OPA's del IDPC verificado</t>
  </si>
  <si>
    <t>Inventario de Trámites y OPA's del IDPC verificado</t>
  </si>
  <si>
    <t>Equipo Transparencia y Atención a la Ciudadanía - Equipo SIG - Equipos dependencias responsables de T y OPA's.</t>
  </si>
  <si>
    <t>Realizar reportes del análisis de la gestión de riesgos de corrupción y presentar los resultados a los responsables (III cuatrimestre de 2019, y I - II cuatrimestre de 2020)</t>
  </si>
  <si>
    <t>Eficacia</t>
  </si>
  <si>
    <t>Realizar actividades de divulgación y visibilización del proceso de Atención a la Ciudadanía del IDPC y del portafolio de servicios, dirigidas a la ciudadanía, a  través de piezas informativas.</t>
  </si>
  <si>
    <t>Realizar la consolidación y análisis del monitoreo realizado a los riesgos de corrupción y reportar a la Asesoría de Control Interno (III cuatrimestre de 2019, y I - II cuatrimestre de 2020)</t>
  </si>
  <si>
    <t># de informes realizados</t>
  </si>
  <si>
    <t># de reportes de la ejecución contractual publicados</t>
  </si>
  <si>
    <t xml:space="preserve"># de contenidos de la página web actualizados </t>
  </si>
  <si>
    <t># de actividades de divulgación realizadas</t>
  </si>
  <si>
    <t># de informes publicados</t>
  </si>
  <si>
    <t>Equipo de Gestores de Integridad para la vigencia 2020 conformado</t>
  </si>
  <si>
    <t># de acciones  realizadas</t>
  </si>
  <si>
    <t># de publicaciones realizadas</t>
  </si>
  <si>
    <t># de monitoreos realizados</t>
  </si>
  <si>
    <t># de reportes de seguimiento realizados</t>
  </si>
  <si>
    <t># de informes de evaluación publicados</t>
  </si>
  <si>
    <t># de reuniones realizadas</t>
  </si>
  <si>
    <t># de acciones de divulgación  realizadas</t>
  </si>
  <si>
    <t># de acciones realizadas</t>
  </si>
  <si>
    <t># de trámites propuestos</t>
  </si>
  <si>
    <t># de trámites presentados</t>
  </si>
  <si>
    <t>Equipo Talento Humano</t>
  </si>
  <si>
    <t>Profesional SIG
Magda Gómez</t>
  </si>
  <si>
    <t>Asesora Control Interno
Eleana Páez</t>
  </si>
  <si>
    <t>Profesional SIG
Fernando Vergara</t>
  </si>
  <si>
    <t>Profesional SIG
Francisco Rodríguez</t>
  </si>
  <si>
    <t>Profesional Comunicaciones</t>
  </si>
  <si>
    <t>Profesional Transparencia y Atención a la Ciudadanía
Ángela Castro</t>
  </si>
  <si>
    <t>Profesional Talento Humano</t>
  </si>
  <si>
    <t>Profesional OAP
Francisco Rodríguez</t>
  </si>
  <si>
    <t>Profesional Contratación - Yuli Morales</t>
  </si>
  <si>
    <t>Se elaboró el informe de gestión de la vigencia 2019, el cual fue publicado en el micrositio de Transparencia y Acceso a la Información de la página web del Instituto (https://idpc.gov.co/7-1-informes-de-gestion-evaluacion-y-auditoria/).</t>
  </si>
  <si>
    <t xml:space="preserve">Una vez se cuente con el grupo de trabajo se programarán las reuniones para el alistamiento al proceso de RdC. </t>
  </si>
  <si>
    <t>Esta actividad se realizará en el segundo cuatrimestre.</t>
  </si>
  <si>
    <t>Profesional SIG
Nubia Zubieta</t>
  </si>
  <si>
    <t>Actividad programada para el tercer cuatrimestre.</t>
  </si>
  <si>
    <t>Actividad programada para el segundo cuatrimestre.</t>
  </si>
  <si>
    <t xml:space="preserve">En el numeral 2 de la propuesta de la Formulación de la Estrategia de Rendición de Cuentas presentada el 18 de marzo, se programó realizar mesas de apoyo con las áreas para coordinar la conformación de los grupos de trabajo. La idea es que los grupos tengan cercanía con la ciudadanía para facilitar la identificación de actores. En el mes de junio cuando se tengan definidos los proyectos, se iniciará el proceso de reuniones para socializar las acciones y definir los grupos de trabajo.  </t>
  </si>
  <si>
    <t>Se estima realizar la actividad a realizarse durante junio y julio.</t>
  </si>
  <si>
    <t>En el primer cuatrimestre no se hicieron acciones de divulgación . Las dos acciones de divulgación se harán en los meses de junio y agosto.</t>
  </si>
  <si>
    <t>El mapa de riesgos se encuentra publicado en el sitio web del Instituto en el micrositio de Transparencia y Acceso a la Información. . https://idpc.gov.co/plan-anticorrupcion-y-de-atencion-al-ciudadano/</t>
  </si>
  <si>
    <t>Se realizó acompañamiento a la identificación y evaluación de los riesgos de corrupción de los procesos que componen el mapa  proceso del Instituto.</t>
  </si>
  <si>
    <t>El seguimiento al tercer cuatrimestre de 2019 se encuentra publicado en el micrositio de Transparencia y Acceso a la Información en el sitio web del Instituto. En el momento de elaboración de este informe se encuentra en proceso el seguimiento del primer cuatrimestre de 2020.</t>
  </si>
  <si>
    <t>1.3.3</t>
  </si>
  <si>
    <t>Se realizó la consolidación y análisis de los Riesgos de corrupción y se remitieron con memorando interno No 20202200000643 de 10-01-2020 a la Oficina Asesora de Control Interno</t>
  </si>
  <si>
    <t>Se realizo el informe de Evaluación de los riesgo del periodo correspondiente al 3 cuatrimestre de 2019 el cual se publico en la pagina web : https://idpc.gov.co/7-7-seguimiento-estrategia-anticorrupcion/</t>
  </si>
  <si>
    <t>El 28 de enero se presentó en el comité institucional de gestión y desempeño el Plan Anticorrupción y Atención a la Ciudadanía</t>
  </si>
  <si>
    <t>Durante el periodo en curso el equipo de Transparencia y Atención a la Ciudadanía, realizó las siguientes piezas de divulgación de información sobre el proceso de atención al ciudadano: 
- Pieza de comunicación correspondencia 
- Pieza de comunicación canal de atención a la ciudadanía</t>
  </si>
  <si>
    <t>Durante el periodo en curso el equipo de Transparencia y Atención a la Ciudadanía, realizó las siguientes piezas de divulgación de información sobre el proceso de atención al ciudadano: 
- Infografía Sistema Distrital de Quejas y Reclamos ¿qué es?
- Infografía Sistema Distrital de Quejas y Soluciones ¿Cómo interponer una petición?</t>
  </si>
  <si>
    <t>Durante el periodo en curso el equipo de Transparencia y Atención a la Ciudadanía, realizó las siguientes piezas de divulgación de información sobre el proceso de atención al ciudadano: 
- Infografía Promesa de Valor del Servicio
- Infografía Carta de Trato Digno</t>
  </si>
  <si>
    <t xml:space="preserve">Se realizo la presentación en comité de 28-01-2020 el reporte de los riesgos 2019 y sus resultados </t>
  </si>
  <si>
    <t xml:space="preserve">Durante el período en curso se realizaron los siguientes curso para la cualificación del equipo de atención a la ciudadanía: 
– Curso virtual Integridad, Transparencia y Lucha contra la Corrupción- Departamento Administrativo de la Función Pública.
- Curso virtual Modelo Integrado de Planeación y Gestión -MIPG- Departamento Administrativo de la Función Pública. 
- Curso virtual Gobernanza Pública, Contextualización de los Pilares de Transparencia, Participación y Colaboración - Secretaría General de la Alcaldía Mayor de Bogotá. 
</t>
  </si>
  <si>
    <t xml:space="preserve">Durante el periodo en curso se realizaron 5 informes de medición de la satisfacción ciudadana con respecto a la atención a la ciudadanía, tres (3) informes mensuales de enero, febrero y marzo y, un (1) informe del ultimo trimestre 2019 y el informe del primer trimestre del año. </t>
  </si>
  <si>
    <t>Durante el periodo en curso se actualizaron los siguientes ítems del micrositio de Transparencia y Derecho de Acceso a la Información Pública: 
– Participación ciudadana
- Presupuesto y tesorería 
- Rendición de Cuentas
- Plan Anual de Adquisiciones
- Austeridad del Gasto 
- Ejecución Contractual
- Informe de Satisfacción Ciudadana
- Informe de Seguimiento a las PQRS
- Informe del Defensor del Ciudadano
- Informes de Control Interno 
- Planes Institucionales 2020
- Informe de Defensa Judicial
- Planeación
- Atención a la Ciudadanía 
- Comunicaciones por aviso
- Cambio de documentos Control Interno 
- Indicadores de Gestión del Proceso de Atención a la Ciudadanía. 
- Trámites y Servicios
- Resoluciones
- Procedimientos</t>
  </si>
  <si>
    <t xml:space="preserve">Durante el periodo en curso se diseñaron y publicaron tres boletines de seguimiento a las solicitudes de acceso a la información pública en cumplimiento del componente de Transparencia Pasiva de la Ley de Transparencia y Derecho de Acceso a la Información Pública. Los boletines fueron divulgados a través del micrositio de Transparencia de la página web numeral 10. Instrumentos de Gestión de la Información Pública &gt; Boletines Solicitudes de Información Pública. </t>
  </si>
  <si>
    <t xml:space="preserve">Sin observaciones </t>
  </si>
  <si>
    <t>5.3.5</t>
  </si>
  <si>
    <t>Se elaboró la Resolución No. 154 de 2020, se conformó el Equipo de Gestores de Integridad del IDPC.</t>
  </si>
  <si>
    <t xml:space="preserve">Actividad programada para el segundo y tercer cuatrimestre </t>
  </si>
  <si>
    <t>Se realizó la remisión mensualmente del reporte de ejecución contractual del IDPC, información que se encuentra publicada en la  pagina web de la entidad numeral 8.2 Publicación de la ejecución de contratos. Se adjunta correos soporte de solicitud de publicación.</t>
  </si>
  <si>
    <t>Se realizo el informe de Balance de la gestión de riesgos de corrupción y de gestión  correspondiente al tercer cuatrimestre de la vigencia 2019, documento que se publico en la pagina web https://idpc.gov.co/plan-anticorrupcion-y-de-atencion-al-ciudadano/</t>
  </si>
  <si>
    <t>Se evidencia la elaboración del informe, sin embargo no se observa la presentación ante los responsables, por lo cual se recomienda enviar a los responsables junto con el informe del 1er cuatrimestre de 2020</t>
  </si>
  <si>
    <t xml:space="preserve">Se realizó un proceso interno de socialización y discusión de los diferentes componentes del modelo de participación ciudadana y control social.
Anexo soportes que incluyen: a) reuniones donde se discutió el modelo con la dirección y subdirecciones del IDPC, b) reuniones de discusión con equipos transversales de IDPC; c) discusiones con algunos equipos que conducen ámbitos de participación ciudadana, d) evidencias de divulgación del modelo dentro del proceso de seguimiento del Plan Institucional de Participación Ciudadana 2020, y e) una series de correos informativos con orientación específicas para diferentes equipos sobre las herramientas y componentes del modelo.
</t>
  </si>
  <si>
    <t xml:space="preserve">Durante el periodo en curso se actualizaron los ítems correspondientes a Directorio General de Funcionarios y Contratistas para el año 2020 y las preguntas y respuestas frecuentes. Esta información se encuentra publicada en el micrositio de Transparencia, numeral 2. Información de Interés &gt; 2.4. Preguntas y Respuestas Frecuentes y; en el ítem 3. Estructura Orgánica y de Talento Humano &gt; 3.3. Directorio de Funcionarios y Contratistas. 
</t>
  </si>
  <si>
    <t xml:space="preserve">Sin Observaciones </t>
  </si>
  <si>
    <t xml:space="preserve">Se observa que la actividad reporta un adelanto, sin embargo se debe continuar con la ejecución del segundo cuatrimestre y evaluar los ajustes a la programación en términos de incrementar las publicaciones de divulgación o ajustar el numero ha realizar en el tercer cuatrimestre </t>
  </si>
  <si>
    <t xml:space="preserve">Se observa acciones de preparación de la actividad programada par el tercer cuatrimestre </t>
  </si>
  <si>
    <t xml:space="preserve">Se observa acciones de preparación de la actividad programada par el segundo cuatrimestre </t>
  </si>
  <si>
    <t>Las actividad se realizo con la presentación de los resultados del los riesgo 2019 y la identificación realizada para el 2020</t>
  </si>
  <si>
    <t xml:space="preserve">Para el segundo cuatrimestre se desarrollaran las actividades de divulgación externas </t>
  </si>
  <si>
    <t>Profesional Participación - José Antonio Ramírez</t>
  </si>
  <si>
    <t xml:space="preserve">El equipo de comunicaciones desarrollo diversas estrategias para dar cuenta de los proyectos, planes y programas, generando durante el periodo 95 piezas de comunicación difundidas a través de  redes sociales y pagina web, es importante mencionar que se produjo un aumento considerable en los meses de marzo y abril como estrategia de respuesta a la emergencia del COVID 19, fortaleciendo el equipo y desarrollo de la comunicación digital  </t>
  </si>
  <si>
    <t>Durante el periodo en curso se realizó la certificación de la información de tramites y servicios a la ciudadanía en la Guía de Tramites y Servicios de la Alcaldía Mayor de Bogotá y en el Mapa callejero de los meses de enero, febrero, marzo y abril. 
-Certificados y oficios remisorios de los meses de enero, febrero, marzo y abril</t>
  </si>
  <si>
    <t>Se debe ajustar el indicador ya que por error de digitación se incorporo "Diagnóstico de accesibilidad realizado" que no permite una medición ajustada a las acciones programadas,  Se siguiere ajustarlos a # de actividades de divulgación realizadas</t>
  </si>
  <si>
    <t>Durante el periodo en curso el equipo de Transparencia y Atención a la Ciudadanía, realizó la siguiente pieza sobre el indicador de satisfacción ciudadana, que fue divulgado a través de la página web,https://idpc.gov.co/campanas-de-atención-a-la-ciudadanía/
- infografía satisfacción de la atención a la ciudadanía</t>
  </si>
  <si>
    <t>No se reporta ni registra evidencia del desarrollo de la actividad y se observa un informe del segundo cuatrimestre 2019 para la Procuraduría por lo cual la actividad se registra como incumplida</t>
  </si>
  <si>
    <t>Durante el primer cuatrimestre el Líder de Gobierno Digital, realizo el apoyo de  las siguientes actividades:
1. análisis de los datos que tiene dispuestos el IDPC
2. Se presenta un informe sobre el uso de datos en OpenRefine, 
3. Análisis sobre la plataforma de www.datos.gov.co se encuentran 2 usuarios autorizados, y se evidencia la información que se encuentra publicada por la entidad.
4. Se realiza la entrega de la Estrategia de Datos Abiertos en la misma se incluyen los puntos a tener en cuenta como parte de las buenas practicas.  Este documento fue enviado a Ángela Castro para su verificación y respectiva aprobación. 
5, Durante el primer cuatrimestre del año 2020 no se ha realizado publicaciones en el portal de Datos Abiertos.</t>
  </si>
  <si>
    <t xml:space="preserve"> Durante el periodo en curso se elaboró en articulación con el equipo de Transparencia y Atención a la Ciudadanía, el Esquema de Publicación de la Información en cumplimiento de la Ley de Transparencia y Derecho de Acceso a la Información Pública. El documento fue divulgado con las áreas competentes para los respectivos comentarios y aprobación. El documento será presentado para su respectiva aprobación en el Comité de Gestión y Desempeño Institucional una vez este sea convocado de manera virtual debido a la contingencia decretada por el COVID-19.</t>
  </si>
  <si>
    <t xml:space="preserve">La actividad de divulgación se realizó finalizando el cuatrimestre, el tema esta programado para ser revisado y aprobado en el comité de Gestión y Desempeño de mes de mayo </t>
  </si>
  <si>
    <t xml:space="preserve">Se adelanto la  propuesta de actualización de 16 TRD. así mismo en el marco de cumplimiento de la actividad propuesta se desarrollaron mesas de trabajo con archivo de Bogotá para validar el avance. 
</t>
  </si>
  <si>
    <t xml:space="preserve">Durante el periodo en curso se realizó el informe del cuarto trimestre del 2019 y  un (1) informe trimestral de seguimiento a la gestión de las PQRS en el Sistema Distrital de Quejas y Soluciones de la vigencia 2020. Este documento contiene un acápite que analiza las solicitudes de acceso a la información pública que ingresaron a la entidad durante el I trimestre del año.  </t>
  </si>
  <si>
    <t xml:space="preserve">La Subdirección de Gestión Corporativa emitió la solicitud de ajuste a la fecha de finalización para el 30-05-2020 de esta actividad a través del memorando No 20205000018843, sin embargo estos cambio no se han aprobado por parte del comité de Gestión y Desempeño </t>
  </si>
  <si>
    <t xml:space="preserve">La Subdirección de Gestión Corporativa emitió la solicitud de ajuste a la fecha de inicio para el 01-05-2020 de esta actividad a través del memorando No 20205000018843, sin embargo estos cambio no se han aprobado por parte del comité de Gestión y Desempeño </t>
  </si>
  <si>
    <t xml:space="preserve">Se debe realizar el análisis de la programación de la actividad para distribuirla para el segundo y tercer cuatrimestre </t>
  </si>
  <si>
    <t>Se debe realizar el análisis de la programación de la actividad para el segundo</t>
  </si>
  <si>
    <t xml:space="preserve">1 esquema publicado, adoptado y divulgado </t>
  </si>
  <si>
    <t># Registro de Activos de Información adoptado y divulgado</t>
  </si>
  <si>
    <t xml:space="preserve"># programa actualizado y divulgado </t>
  </si>
  <si>
    <t>#presentación de TRD</t>
  </si>
  <si>
    <t>Se observa evidencia suficiente que permite registrar el cumplimiento de la actividad  programada para este cuatrimestre 
Sin embargo se debe revisar la programación de la meta ya que es posible que por la tendencia de ejecución se presente un sobrecumplimiento.</t>
  </si>
  <si>
    <t xml:space="preserve">Se observa evidencia suficiente y pertinente que permite registrar el cumplimiento de la actividad  programada para este cuatrimestre 
</t>
  </si>
  <si>
    <r>
      <rPr>
        <b/>
        <sz val="9"/>
        <color theme="1" tint="4.9989318521683403E-2"/>
        <rFont val="Calibri"/>
        <family val="2"/>
      </rPr>
      <t xml:space="preserve">DESCRIPCIÓN: </t>
    </r>
    <r>
      <rPr>
        <sz val="9"/>
        <color theme="1" tint="4.9989318521683403E-2"/>
        <rFont val="Calibri"/>
        <family val="2"/>
      </rPr>
      <t xml:space="preserve">Durante el periodo en curso el equipo de Transparencia y Atención a la Ciudadanía, realizó las siguientes actividades. 
2. Se realizó informe I semestre frente a las sugerencias que brinda la ciudadanía sobre la atención a la ciudadanía de la vigencia 2020 y se envió al Comité correspondiente por parte del Subdirector de Gestión Corporativa
</t>
    </r>
    <r>
      <rPr>
        <b/>
        <sz val="9"/>
        <color theme="1" tint="4.9989318521683403E-2"/>
        <rFont val="Calibri"/>
        <family val="2"/>
      </rPr>
      <t>Evidencias</t>
    </r>
    <r>
      <rPr>
        <sz val="9"/>
        <color theme="1" tint="4.9989318521683403E-2"/>
        <rFont val="Calibri"/>
        <family val="2"/>
      </rPr>
      <t>:
4.1.2. Informe I semestre sugerencias que brinda la ciudadanía
4.1.2. Correo de envío a Comité Directivo</t>
    </r>
  </si>
  <si>
    <t xml:space="preserve">DESCRIPCIÓN: Durante el periodo en curso el equipo de Transparencia y Atención a la Ciudadanía, realizó las siguientes actividades: 
Se realizó la solicitud de realización de capacitación al Centro de Relevo
Evidencias: 
4.2.2 Correo electrónico </t>
  </si>
  <si>
    <t>Si bien la actividad esta programada para el tercer trimestre se recomienda realizar un seguimiento a la respuesta de la solicitud de capacitación y asegurar que la capacitación que se ejecute corresponda a la programada por parte del proceso.</t>
  </si>
  <si>
    <t>Se observa que si bien se realizó las gestiones para realizar la divulgación de la plataforma  Distrital Bogotá te escucha , esta no se materializo por lo cual el resultado no es positivo y se recomienda se adelantes las acciones con el suficiente tiempo que permita la actividad ejecute sin contratiempos.</t>
  </si>
  <si>
    <t>Se observa evidencia de la gestión y divulgación a través del Boletín interno, sin embargo se recomienda se distribuyan las acciones a lo largo del cuatrimestre con el fin que las acciones no se concentren en una sola publicación</t>
  </si>
  <si>
    <r>
      <rPr>
        <b/>
        <sz val="9"/>
        <color theme="1" tint="4.9989318521683403E-2"/>
        <rFont val="Calibri"/>
        <family val="2"/>
      </rPr>
      <t>DESCRIPCIÓN:</t>
    </r>
    <r>
      <rPr>
        <sz val="9"/>
        <color theme="1" tint="4.9989318521683403E-2"/>
        <rFont val="Calibri"/>
        <family val="2"/>
      </rPr>
      <t xml:space="preserve"> Durante el periodo en curso el equipo de Transparencia y Atención a la Ciudadanía, realizó las siguientes piezas de divulgación de información sobre el proceso de atención al ciudadano:
4.3.1 Se realizó la pieza informativa sobre el Modelo de Atención a la ciudadanía. Se solicitó su publicación a través de correo electrónico
4.3.1 Se realizó revisión del Portafolio de Trámites y Servicios, se realizaron cambios pertinentes y se solicitó apoyo en el diseño del mismo a la ofician de Comunicaciones. Se publica a través de Boletín Interno
</t>
    </r>
    <r>
      <rPr>
        <b/>
        <sz val="9"/>
        <color theme="1" tint="4.9989318521683403E-2"/>
        <rFont val="Calibri"/>
        <family val="2"/>
      </rPr>
      <t>Evidencias:</t>
    </r>
    <r>
      <rPr>
        <sz val="9"/>
        <color theme="1" tint="4.9989318521683403E-2"/>
        <rFont val="Calibri"/>
        <family val="2"/>
      </rPr>
      <t xml:space="preserve"> 
4.3.1 Información resumen para pieza en formato Word 
4.3.1 Excel y correo electrónico de solicitud de realización de pieza
4.3.1 Cartilla 
4.3.1 Publicación interna
4.3.1.2 Portafolio de Trámites y Servicios con algunos cambios 
4.3.1.2 Excel y correo electrónico de solicitud de realización de portafolio
4.3.1.2 Portafolio de trámites y servicios actualizado
4.3.1.2 Publicación en página web de una pequeña pieza informativa que dirige al ciudadano a los trámites y servicios
Boletín del Instituto Distrital de Patrimonio Cultural _ Agosto 15 al 30</t>
    </r>
  </si>
  <si>
    <t xml:space="preserve">
Descripción: Durante el periodo en curso el equipo de Transparencia y Atención a la Ciudadanía, realizó las siguientes actividades: 
 Para el II cuatrimestre 2020, se realizaron las siguientes actividades de cualificación:
Implementación de Políticas Públicas - Secretaría General de la Alcaldía Mayor de Bogotá
Evidencias:
4.3.2 Diploma Implementación de Políticas Públicas</t>
  </si>
  <si>
    <t>Descripción: Durante el periodo en curso el equipo de Transparencia y Atención a la Ciudadanía, realizó las siguientes actividades: 
4.4.1. Se realizó revisión del Inventario de Trámites y Servicios y se solicitó modificación a la Oficina de comunicaciones 
Evidencias :
4.4.1. Excel solicitud de publicación y pieza_Agosto
4.4.1.  Divulgación externa_Portafolio de trámites y servicios
4.4.1 Correo electrónico de solicitud de realización de portafolio
4.4.1.  PORTAFOLIO DE SERVICIOS IDPC 2020</t>
  </si>
  <si>
    <t xml:space="preserve">Se observa evidencia de la ejecución de la acción de divulgación programadas </t>
  </si>
  <si>
    <t>Descripción: Durante el periodo en curso el equipo de Transparencia y Atención a la Ciudadanía, realizó las siguientes actividades: 
Se realizó en Informe de Satisfacción del II trimestre 2020
Evidencias:
4.5.3 Medición de satisfacción_trimestral 
4.5.3 Solicitud de publicación</t>
  </si>
  <si>
    <t xml:space="preserve">Se observa evidencia de la ejecución de la actividad programada </t>
  </si>
  <si>
    <t xml:space="preserve">Se observa evidencia de ejecución de la actividad </t>
  </si>
  <si>
    <t xml:space="preserve">Se observa evidencia de las acciones de actualización de la pagina web con la información de interés para la ciudadanía , sin embargo se debe establecer la línea base para establecer el porcentaje de avance con mayor precisión </t>
  </si>
  <si>
    <t>Descripción: Durante el periodo en curso se actualizaron los siguientes ítems del micrositio de Transparencia y Derecho de Acceso a la Información Pública: 
– Participación ciudadana
- Presupuesto y tesorería 
- Rendición de Cuentas
- Plan Anual de Adquisiciones
- Austeridad del Gasto 
- Ejecución Contractual
- Informe de Satisfacción Ciudadana
- Informe de Seguimiento a las PQRS
- Informe del Defensor del Ciudadano
- Informes de Control Interno 
- Planes Institucionales 2020
- Informe de Defensa Judicial
- Planeación
- Atención a la Ciudadanía 
- Comunicaciones por aviso
- Cambio de documentos Control Interno 
- Indicadores de Gestión del Proceso de Atención a la Ciudadanía. 
- Trámites y Servicios
- Resoluciones
- Procedimientos
EVIDENCIAS: 
40 Correos electrónicos respuestas a solicitudes de publicación</t>
  </si>
  <si>
    <r>
      <rPr>
        <b/>
        <sz val="9"/>
        <color theme="1" tint="4.9989318521683403E-2"/>
        <rFont val="Calibri"/>
        <family val="2"/>
      </rPr>
      <t>Descripción:</t>
    </r>
    <r>
      <rPr>
        <sz val="9"/>
        <color theme="1" tint="4.9989318521683403E-2"/>
        <rFont val="Calibri"/>
        <family val="2"/>
      </rPr>
      <t xml:space="preserve"> Durante el periodo en curso se actualizaron los siguientes ítems del micrositio de Transparencia y Derecho de Acceso a la Información Pública: 
Informe I cuatrimestre Ley de Transparencia y Derecho de Acceso a la Información Pública. 
</t>
    </r>
    <r>
      <rPr>
        <b/>
        <sz val="9"/>
        <color theme="1" tint="4.9989318521683403E-2"/>
        <rFont val="Calibri"/>
        <family val="2"/>
      </rPr>
      <t xml:space="preserve">Evidencia:
</t>
    </r>
    <r>
      <rPr>
        <sz val="9"/>
        <color theme="1" tint="4.9989318521683403E-2"/>
        <rFont val="Calibri"/>
        <family val="2"/>
      </rPr>
      <t xml:space="preserve">Informe I cuatrimestre Ley de Transparencia y Derecho de Acceso a la Información Pública. </t>
    </r>
  </si>
  <si>
    <t>Se evidencia el informe del primer cuatrimestre, teniendo en cuenta que la actividad registra un retraso respecto al reporte anterior es necesario se desarrolle las acciones  que permitan alcanzar la meta fijada, por lo cual se recomienda realizar el informe de segundo cuatrimestre lo antes posible y culminar con un informe con corte a mediados de diciembre.</t>
  </si>
  <si>
    <t xml:space="preserve">Actividad programada para el tercer cuatrimestre </t>
  </si>
  <si>
    <t xml:space="preserve">Se evidencia la ejecución de las actividades programada para el primer cuatrimestre, de este modo se cumple con la meta fijada </t>
  </si>
  <si>
    <r>
      <rPr>
        <b/>
        <sz val="9"/>
        <color theme="1" tint="4.9989318521683403E-2"/>
        <rFont val="Calibri"/>
        <family val="2"/>
      </rPr>
      <t>Descripción:</t>
    </r>
    <r>
      <rPr>
        <sz val="9"/>
        <color theme="1" tint="4.9989318521683403E-2"/>
        <rFont val="Calibri"/>
        <family val="2"/>
      </rPr>
      <t xml:space="preserve"> Durante el periodo en curso se adelantaron las siguientes actividades:
Se diseño e incluyó en el documento la información correspondiente a Categorías y nombre de la información, así como responsables y sustento normativo. La información restante del documento fue remitido a la Oficina Asesora Jurídica para su complemento. 
</t>
    </r>
    <r>
      <rPr>
        <b/>
        <sz val="9"/>
        <color theme="1" tint="4.9989318521683403E-2"/>
        <rFont val="Calibri"/>
        <family val="2"/>
      </rPr>
      <t>Evidencias</t>
    </r>
    <r>
      <rPr>
        <sz val="9"/>
        <color theme="1" tint="4.9989318521683403E-2"/>
        <rFont val="Calibri"/>
        <family val="2"/>
      </rPr>
      <t xml:space="preserve">
Correo electrónico solicitud información 
Matriz Índice de  Información Clasificada y Reservada.</t>
    </r>
  </si>
  <si>
    <t>Se evidencia la publicación de solo tres de los cuatro boletines programados, por lo tanto se debe asegurar en los días anteriores al presente reporte se gestione y publique el boletín correspondiente al ultimo mes.</t>
  </si>
  <si>
    <r>
      <rPr>
        <b/>
        <sz val="9"/>
        <color theme="1" tint="4.9989318521683403E-2"/>
        <rFont val="Calibri"/>
        <family val="2"/>
      </rPr>
      <t xml:space="preserve">Descripción: </t>
    </r>
    <r>
      <rPr>
        <sz val="9"/>
        <color theme="1" tint="4.9989318521683403E-2"/>
        <rFont val="Calibri"/>
        <family val="2"/>
      </rPr>
      <t xml:space="preserve">Durante el periodo en curso se adelantaron las siguientes actividades:
75. Se realizaron y publicaron los boletines de los meses de: mayo, junio y julio
</t>
    </r>
    <r>
      <rPr>
        <b/>
        <sz val="9"/>
        <color theme="1" tint="4.9989318521683403E-2"/>
        <rFont val="Calibri"/>
        <family val="2"/>
      </rPr>
      <t>Evidencias:</t>
    </r>
    <r>
      <rPr>
        <sz val="9"/>
        <color theme="1" tint="4.9989318521683403E-2"/>
        <rFont val="Calibri"/>
        <family val="2"/>
      </rPr>
      <t xml:space="preserve">
 Boletines: mayo, junio y julio
Solicitud de publicación
</t>
    </r>
  </si>
  <si>
    <r>
      <rPr>
        <b/>
        <sz val="9"/>
        <color theme="1" tint="4.9989318521683403E-2"/>
        <rFont val="Calibri"/>
        <family val="2"/>
      </rPr>
      <t xml:space="preserve">Descripción:  </t>
    </r>
    <r>
      <rPr>
        <sz val="9"/>
        <color theme="1" tint="4.9989318521683403E-2"/>
        <rFont val="Calibri"/>
        <family val="2"/>
      </rPr>
      <t xml:space="preserve">Durante el periodo en curso se realizaron las siguientes actividades:
Se elaboró el Informe de atención a PQRS del II trimestre de 2020. 
</t>
    </r>
    <r>
      <rPr>
        <b/>
        <sz val="9"/>
        <color theme="1" tint="4.9989318521683403E-2"/>
        <rFont val="Calibri"/>
        <family val="2"/>
      </rPr>
      <t xml:space="preserve">Evidencias:
</t>
    </r>
    <r>
      <rPr>
        <sz val="9"/>
        <color theme="1" tint="4.9989318521683403E-2"/>
        <rFont val="Calibri"/>
        <family val="2"/>
      </rPr>
      <t xml:space="preserve"> Informe trimestral de PQRS</t>
    </r>
  </si>
  <si>
    <t xml:space="preserve">No se registra avance </t>
  </si>
  <si>
    <t xml:space="preserve">Se evidencia el cumplimiento de la actividad </t>
  </si>
  <si>
    <t>Se evidencia la ejecución de la actividad</t>
  </si>
  <si>
    <t xml:space="preserve">En reuniones del 4  y 24 de agosto con el grupo de la Oficina Asesora de Planeación, participación ciudadana, enfoque diferencial y Transparencia , se coordinó conformar el grupo líder de apoyo al proceso de Rendición de Cuentas 2020. La decisión fue tomada en reunión del 24 de agosto, de acuerdo al Acta No. 2 el equipo quedó conformado por: O.A.P., equipos de participación ciudadana, transparencia, comunicaciones y un representante del grupo enfoque diferencial.   </t>
  </si>
  <si>
    <t xml:space="preserve">En el cronograma de programación de actividades a desarrollar para el cumplimiento de la Estrategia de Rendición de Cuentas, se acordó realizar 3 talleres de sensibilización de RdC, uno se desarrollará el 11 de septiembre de 2020,  dirigido a los servidores públicos del IDPC, el segundo a mitad de octubre dirigido a la ciudadanía y los diferentes grupos poblacionales que tienen relación directa con al entidad y el tercero luego de realizada la Audiencia Pública de Rendición de Cuentas con los resultados alcanzados. </t>
  </si>
  <si>
    <t xml:space="preserve">Se evidencia el cumplimiento de la actividad pendiente </t>
  </si>
  <si>
    <t xml:space="preserve">Se debe hacer seguimiento para garantizar la ejecución del cronograma propuesto y registrar el avance de la meta definida, por el momento la actividad se registra como incumplida </t>
  </si>
  <si>
    <t xml:space="preserve">La Audiencia pública de Rendición de Cuentas se tiene programa da para el tercer cuatrimestre de la presente vigencia; pero se considera realizar una pequeña audiencia en el mes de septiembre, en la ultima semana del mes, con motivo de la culminación del mes del patrimonio </t>
  </si>
  <si>
    <t xml:space="preserve">No registra avance </t>
  </si>
  <si>
    <t>El 27 y 31 de julio se circularon dos piezas de divulgación de los lineamientos y diferentes componentes del Modelo de Participación Ciudadana y Control Social del IDPC en las diferentes redes del IDPC y en su boletín de difusión interno.</t>
  </si>
  <si>
    <t xml:space="preserve">El equipo de comunicaciones desarrolló diversas estrategias para dar cuenta de los proyectos, planes y programas, generando durante el periodo 612 piezas de comunicación difundidas a través de  redes sociales y pagina web, es importante mencionar que se produjo un aumento considerable en los meses como estrategia de respuesta a la emergencia del COVID 19, fortaleciendo el equipo y desarrollo de la comunicación digital  </t>
  </si>
  <si>
    <t>Actividad culminada en el primer cuatrimestre.</t>
  </si>
  <si>
    <t>Para este periodo no hay programadas actividades.</t>
  </si>
  <si>
    <t>Durante este periodo se adelantó la revisión de los proyectos de actos administrativos, sin embargo, no fueron presentados ante el DAFP. En el próximo periodo será adelantada.</t>
  </si>
  <si>
    <t xml:space="preserve">Se debe coordinar con el proceso de protección e intervención del patrimonio para priorizar la actividad y en lo que queda de la vigencia cumplir con la programación propuesta </t>
  </si>
  <si>
    <t>No se registro avance de esta actividad</t>
  </si>
  <si>
    <t xml:space="preserve">Se debe priorizar la actividad para en lo que queda de la vigencia cumplir con la programación propuesta </t>
  </si>
  <si>
    <t>Actividad programada para el tercer trimestre</t>
  </si>
  <si>
    <t>El Grupo de Gestor de Integridad, en su primera sesión del 29 de mayo de 2020, definió su plan de acción para la vigencia 2020.
En la página web del IDPC, se encuentra publicado este plan de acción.
Evidencias: 
1. ACTA 1 GESTORES 29 05 2020</t>
  </si>
  <si>
    <t>De acuerdo con las actividades programadas, se efectuó:
1. La publicación en el micrositio de Talento Humano, la presentación del equipo de Gestores de Integridad del IDPC.
2. Se adelantó la celebración del día del servidor público el 26 de junio de 2020, en el cual, en el marco de esta fecha, se brindó a los servidores públicos una capacitación denominada "errores comunes en la redacción de correos electrónicos".
3. Con el apoyo de la Dirección General del IDPC, se gestionó un mensaje para los servidores públicos en su día.
4. A través de correo electrónico del 26 de agosto de 2020, se divulgó la "cápsula de integridad - Honestidad".
EVIDENCIAS:
2. ACTA 2 GESTORES  10 06 2020
3, MENSAJE FELIZ DIA DEL SERVIDOR PÚBLICO
4 Correo - Cápsulas de Integridad - HONESTIDAD
5. Pantallazo - Intranet - Presentación Gestores de Integridad</t>
  </si>
  <si>
    <t xml:space="preserve">No se registra avance y se debe priorizar la ejecución de las actividades de divulgación para el periodo comprendido de Septiembre a Noviembre </t>
  </si>
  <si>
    <t xml:space="preserve">Actividad cumplida en el primer cuatrimestre </t>
  </si>
  <si>
    <r>
      <t xml:space="preserve">Descripción: </t>
    </r>
    <r>
      <rPr>
        <sz val="9"/>
        <color theme="1" tint="4.9989318521683403E-2"/>
        <rFont val="Calibri"/>
        <family val="2"/>
      </rPr>
      <t xml:space="preserve">Durante el periodo en curso se solicitó a la Oficina Asesora Jurídica la actualización del Directorio pero no se ha remitido la versión final a la fecha. Las preguntas y respuestas frecuentes se encuentran actualizadas. 
</t>
    </r>
    <r>
      <rPr>
        <b/>
        <sz val="9"/>
        <color theme="1" tint="4.9989318521683403E-2"/>
        <rFont val="Calibri"/>
        <family val="2"/>
      </rPr>
      <t xml:space="preserve">Evidencia
</t>
    </r>
    <r>
      <rPr>
        <sz val="9"/>
        <color theme="1" tint="4.9989318521683403E-2"/>
        <rFont val="Calibri"/>
        <family val="2"/>
      </rPr>
      <t>Correos electrónicos solicitando actualizar la información</t>
    </r>
  </si>
  <si>
    <t xml:space="preserve">Se debe gestionar la actualización teniendo en cuenta el informe de Ley de transparencia emitido por la asesora de control interno </t>
  </si>
  <si>
    <r>
      <rPr>
        <b/>
        <sz val="9"/>
        <color theme="1" tint="4.9989318521683403E-2"/>
        <rFont val="Calibri"/>
        <family val="2"/>
      </rPr>
      <t xml:space="preserve">Descripción: </t>
    </r>
    <r>
      <rPr>
        <sz val="9"/>
        <color theme="1" tint="4.9989318521683403E-2"/>
        <rFont val="Calibri"/>
        <family val="2"/>
      </rPr>
      <t xml:space="preserve">Durante el periodo en curso se presentó y aprobó en el Comité Institucional de Gestión y Desempeño el Esquema de Publicación de Información Pública. La información ya se encuentra publicada en la sección de Transparencia y Acceso a la Información Pública del sitio web de la entidad.
</t>
    </r>
    <r>
      <rPr>
        <b/>
        <sz val="9"/>
        <color theme="1" tint="4.9989318521683403E-2"/>
        <rFont val="Calibri"/>
        <family val="2"/>
      </rPr>
      <t xml:space="preserve">Evidencias: 
</t>
    </r>
    <r>
      <rPr>
        <sz val="9"/>
        <color theme="1" tint="4.9989318521683403E-2"/>
        <rFont val="Calibri"/>
        <family val="2"/>
      </rPr>
      <t xml:space="preserve">Acta Comité Institucional de Gestión y Desempeño
Publicación en página web
Correo de divulgación
Matriz Esquema de Publicación de Información
</t>
    </r>
  </si>
  <si>
    <t xml:space="preserve">Se observa que si bien se adelantaron gestiones estas se realizaron el final del cuatrimestre y no cumplieron con el objetivo de actualizar y adoptar el índice , por lo cual es necesario adelantar las gestiones pertinentes y presentarlo para su aprobación ante el comité de gestión y desempeño </t>
  </si>
  <si>
    <r>
      <rPr>
        <b/>
        <sz val="9"/>
        <color theme="1" tint="4.9989318521683403E-2"/>
        <rFont val="Calibri"/>
        <family val="2"/>
      </rPr>
      <t>DESCRIPCIÓN:</t>
    </r>
    <r>
      <rPr>
        <sz val="9"/>
        <color theme="1" tint="4.9989318521683403E-2"/>
        <rFont val="Calibri"/>
        <family val="2"/>
      </rPr>
      <t xml:space="preserve"> Durante el periodo en curso se realizaron las siguientes acciones en cumplimiento a esta actividad,  se actualizaron las variables de la matriz de los activos de información con las siguientes categorías:
Serie (código)
Subserie (código)
Nombre o titulo de la categoría de la información (Serie)
Nombre o titulo de la información (Subserie)
Idioma
Durante el mes siguiente se finalizara con el proceso de presentación y adopción una vez sea aprobado en el Comité de Institucional de Gestión y Desempeño.</t>
    </r>
  </si>
  <si>
    <t xml:space="preserve">Se observa incumplimiento de la actividad por lo cual es importante priorizar su ejecución para presentar para su aprobación el instrumento en el próximo comité institucional de gestión y desempeño </t>
  </si>
  <si>
    <t xml:space="preserve">No se registra avance y se debe priorizar la ejecución de la actividad para presentar el documento ante el comité Institucional de gestiono y desempeño </t>
  </si>
  <si>
    <t>Las tablas de retención documental fueron presentadas y aprobadas  en comité de gestión y desempeño en sesión del 14 de agosto.
Evidencias:
1, Correo de aprobación documentos presentados en comité
2. Presentación comité
3. Fichas TRD
4. Borrador del acta de comité</t>
  </si>
  <si>
    <t>Se mantuvo publicado y en servicio el menú de accesibilidad del sitio web, ubicado en la esquina izquierda inferior, con el cual los usuarios con discapacidad pueden adecuar los contenidos, bloques y textos del sitio web para su mejor comprensión
Se actualizaron los campos de los metadatos de todas las imágenes subidas al sitio web en caso de que una persona con discapacidad no las pueda ver tengan una descripción simple de la imagen.</t>
  </si>
  <si>
    <t xml:space="preserve">Se evidencia el cumplimiento de la actividad programada </t>
  </si>
  <si>
    <t>Se evidencia el cumplimiento de la actividad programada  y la publicación de los documentos en la pagina web</t>
  </si>
  <si>
    <t xml:space="preserve">No se registra avance de la actividad </t>
  </si>
  <si>
    <t xml:space="preserve">Se debe priorizar la actividad para el mes de septiembre con el fin de dar cumplimiento a la meta programada </t>
  </si>
  <si>
    <t xml:space="preserve">Se debe priorizar la actividad para dar cumplimiento a la meta programada en el tercer cuatrimestre </t>
  </si>
  <si>
    <t>Se elaboró el informe del Balance de la gestión de riesgos de corrupción y de gestión  correspondiente al primer cuatrimestre de la vigencia 2020.</t>
  </si>
  <si>
    <t>Se realizó la consolidación y análisis de los Riesgos de corrupción y se remitieron con memorando interno No 20202300023753 de 12-05-2020 a la Oficina Asesora de Control Interno</t>
  </si>
  <si>
    <t xml:space="preserve">No se registra cumplimiento de la publicación en la pagina web del primer seguimiento 2020 por lo cual se debe priorizar la actividad en el mes de septiembre </t>
  </si>
  <si>
    <t>Se realizo el informe de Evaluación de los riesgos del periodo correspondiente al 1 cuatrimestre de 2020 el cual se publicó en la pagina web : https://idpc.gov.co/7-7-seguimiento-estrategia-anticorrupción/</t>
  </si>
  <si>
    <t>Se evidencia el cumplimiento de la actividad</t>
  </si>
  <si>
    <t xml:space="preserve"> El 21 de Mayo, se presentaron las actividades de participación realizadas y proyectadas en el año a la Mesa de  Consejeros Locales de Patrimonio Cultural. Los Consejeros representan a los distintos grupos de valor del IDPC elegidos en cada localidad según las demandas y los intereses locales (Ver Acta No. 03 del 21 de mayo 2020 _Mesa de Consejeros Locales de Patrimonio). Adicionalmente se ha realizado publicación y divulgación periódica en la página web del Instituto https://idpc.gov.co/6-5-participación-en-la-formulación-de-políticas/</t>
  </si>
  <si>
    <t>El primer taller de sensibilización se programó para el 11 de septiembre de 2020, dirigido a los servidores públicos del IDPC, dictado por un profesional de la Veeduría Distrital</t>
  </si>
  <si>
    <t xml:space="preserve">Se debe hacer seguimiento para garantizar la ejecución d el actividad propuesta y registrar el avance de la meta definida, por el momento la actividad se registra como incumplida </t>
  </si>
  <si>
    <r>
      <rPr>
        <b/>
        <sz val="9"/>
        <color theme="1" tint="4.9989318521683403E-2"/>
        <rFont val="Calibri"/>
        <family val="2"/>
      </rPr>
      <t>DESCRIPCIÓN:</t>
    </r>
    <r>
      <rPr>
        <sz val="9"/>
        <color theme="1" tint="4.9989318521683403E-2"/>
        <rFont val="Calibri"/>
        <family val="2"/>
      </rPr>
      <t xml:space="preserve"> Durante el periodo en curso el equipo de Transparencia y Atención a la Ciudadanía, realizó las siguientes actividades: 
1.1 Se realizó la pieza informativa sobre el Modelo de Atención a la ciudadanía. Se solicitó su publicación en la página web del IDPC (www.idpc.gov.co)
1.2 Se realizó revisión del Portafolio de Trámites y Servicios, se realizaron cambios pertinentes y se solicitó apoyo en el diseño del mismo a la oficina de Comunicaciones. Se publica en página web del IDPC (www.idpc.gov.co) 
</t>
    </r>
    <r>
      <rPr>
        <b/>
        <sz val="9"/>
        <color theme="1" tint="4.9989318521683403E-2"/>
        <rFont val="Calibri"/>
        <family val="2"/>
      </rPr>
      <t>Evidencias:</t>
    </r>
    <r>
      <rPr>
        <sz val="9"/>
        <color theme="1" tint="4.9989318521683403E-2"/>
        <rFont val="Calibri"/>
        <family val="2"/>
      </rPr>
      <t xml:space="preserve"> 
4.1.1. Información resumen para pieza en Formato Word 
4.1.1 Excel y correo electrónico de solicitud de realización de pieza
4.1.1 Cartilla 
4.1.1 Publicación en página web 
4.1.2. Portafolio de Trámites y Servicios con algunos cambios 
4.1.2 Excel y correo electrónico de solicitud de realización de portafolio
4.1.2 Portafolio de trámites y servicios actualizado
4.1.2 Publicación en página web de una pequeña pieza informativa que dirige al ciudadano a los trámites y servicios</t>
    </r>
  </si>
  <si>
    <r>
      <rPr>
        <b/>
        <sz val="9"/>
        <color theme="1" tint="4.9989318521683403E-2"/>
        <rFont val="Calibri"/>
        <family val="2"/>
      </rPr>
      <t>DESCRIPCIÓN:</t>
    </r>
    <r>
      <rPr>
        <sz val="9"/>
        <color theme="1" tint="4.9989318521683403E-2"/>
        <rFont val="Calibri"/>
        <family val="2"/>
      </rPr>
      <t xml:space="preserve"> Durante el periodo en curso el equipo de Transparencia y Atención a la Ciudadanía, realizó las siguientes actividades. 
4.2.1 Se realizó actualización de Guía de trámites y servicios para el II cuatrimestre 2020, certificando los tramites y servicio.
4.2.2 Se solicitó a funcionarios y contratistas la actualización de la información de cada uno de los trámites y servicios, para actualizar desde el mes de septiembre la información en todos los canales de atención, incluida Guía de trámites y servicios.
</t>
    </r>
    <r>
      <rPr>
        <b/>
        <sz val="9"/>
        <color theme="1" tint="4.9989318521683403E-2"/>
        <rFont val="Calibri"/>
        <family val="2"/>
      </rPr>
      <t>Evidencias:</t>
    </r>
    <r>
      <rPr>
        <sz val="9"/>
        <color theme="1" tint="4.9989318521683403E-2"/>
        <rFont val="Calibri"/>
        <family val="2"/>
      </rPr>
      <t xml:space="preserve">
53.1 Evidencias actualización de información para los meses: mayo, junio, julio y agosto
53.1 Oficio remisorio para los meses: mayo, junio (no se tomaron pantallazos) , julio y agosto
53.1 Certificado de confiabilidad: mayor, junio, julio y agosto
53.2 Correo electrónico solicitud de información Subdirección de Protección e Intervención
53.2 Correo electrónico solicitud de información Subdirección de Divulgación</t>
    </r>
  </si>
  <si>
    <t xml:space="preserve">Se observa evidencia suficiente de la certificación de los trámites y servicios de acuerdo con lo programado para esta actividad </t>
  </si>
  <si>
    <r>
      <rPr>
        <b/>
        <sz val="9"/>
        <color theme="1" tint="4.9989318521683403E-2"/>
        <rFont val="Calibri"/>
        <family val="2"/>
      </rPr>
      <t>DESCRIPCIÓN:</t>
    </r>
    <r>
      <rPr>
        <sz val="9"/>
        <color theme="1" tint="4.9989318521683403E-2"/>
        <rFont val="Calibri"/>
        <family val="2"/>
      </rPr>
      <t xml:space="preserve"> Durante el periodo en curso el equipo de Transparencia y Atención a la Ciudadanía, realizó las siguientes piezas de divulgación de información sobre la plataforma Bogotá te escucha: 
Se realizó pieza informativa sobre el sistema "Bogotá Te Escucha" y se solicitó apoyo a la Oficina de Comunicaciones
4.2.3 Información para pieza de información
4.2.3 Solicitud a la Oficina de comunicaciones (Correo y Excel) </t>
    </r>
  </si>
  <si>
    <t xml:space="preserve">Se observa evidencia de acciones de preparación para la atención a la ciudadanía de acuerdo con la programación </t>
  </si>
  <si>
    <t>Se observa evidencia de la ejecución de la acción de verificar el inventario de trámites y OPAS</t>
  </si>
  <si>
    <r>
      <rPr>
        <b/>
        <sz val="9"/>
        <rFont val="Calibri"/>
        <family val="2"/>
      </rPr>
      <t xml:space="preserve">Descripción: </t>
    </r>
    <r>
      <rPr>
        <sz val="9"/>
        <rFont val="Calibri"/>
        <family val="2"/>
      </rPr>
      <t xml:space="preserve">Durante el periodo en curso el equipo de Transparencia y Atención a la Ciudadanía, realizó las siguientes actividades: 
62.1 Se realizó un pieza resumen I semestre 2020, que cuenta: cantidad de ciudadanos atendidos, cantidad de encuestas realizadas, % de respuestas/ciu. Atendidos, indicador e satisfacción I trimestre y II trimestre, percepción calidad del servicio. Se solicitó apoyo a la oficina de Comunicaciones para la creación gráfica de la pieza y divulgación
62.2 Se realizó una pieza resumen I semestre 2020, que informó la opinión de la ciudadanía frente a la atención del IDPC y las medidas que se han tomado para mejorar. Se solicitó apoyo a la oficina de Comunicaciones para la creación gráfica de la pieza y divulgación
</t>
    </r>
    <r>
      <rPr>
        <b/>
        <sz val="9"/>
        <rFont val="Calibri"/>
        <family val="2"/>
      </rPr>
      <t xml:space="preserve">Evidencias:
</t>
    </r>
    <r>
      <rPr>
        <sz val="9"/>
        <rFont val="Calibri"/>
        <family val="2"/>
      </rPr>
      <t>4.5.2  Opinión ciudadana (1)
4.5.2 Divulgación externa_Resumen Informe de Satisfacción
4.5.2 Pieza Resumen satisfacción</t>
    </r>
  </si>
  <si>
    <r>
      <rPr>
        <b/>
        <sz val="9"/>
        <color theme="1" tint="4.9989318521683403E-2"/>
        <rFont val="Calibri"/>
        <family val="2"/>
      </rPr>
      <t xml:space="preserve">Descripción: </t>
    </r>
    <r>
      <rPr>
        <sz val="9"/>
        <color theme="1" tint="4.9989318521683403E-2"/>
        <rFont val="Calibri"/>
        <family val="2"/>
      </rPr>
      <t xml:space="preserve">Durante el periodo en curso el equipo de Transparencia y Atención a la Ciudadanía, realizó las siguientes actividades: 
 Se realizó el Informe del Defensor del Ciudadano I Semestre 2020 para el IDPC 
Se realizó el Informe del Defensor del Ciudadano el solicitado por la Veeduría Distrital
</t>
    </r>
    <r>
      <rPr>
        <b/>
        <sz val="9"/>
        <color theme="1" tint="4.9989318521683403E-2"/>
        <rFont val="Calibri"/>
        <family val="2"/>
      </rPr>
      <t xml:space="preserve">Evidencias:
</t>
    </r>
    <r>
      <rPr>
        <sz val="9"/>
        <color theme="1" tint="4.9989318521683403E-2"/>
        <rFont val="Calibri"/>
        <family val="2"/>
      </rPr>
      <t>4.5.4 Informe del Defensor del ciudadano
4.5.4 Solicitud de Publicación
4.5.4 Informe del Defensor del ciudadano entregado a la ciudadanía
4.5.4 Solicitud de Publicación</t>
    </r>
  </si>
  <si>
    <t>Se realiza remisión mensualmente del reporte de ejecución contractual del IDPC que podrá ser consultado en la  pagina web de la entidad numeral 8.2 Publicación de la ejecución de contratos. Se adjunta correos soporte de solicitud de publicación.</t>
  </si>
  <si>
    <t>Verificar la alineación de la Política de Administración del Riesgo con la planificación estratégica del Instituto.</t>
  </si>
  <si>
    <t xml:space="preserve"># de certificaciones </t>
  </si>
  <si>
    <t xml:space="preserve">Una capacitación realizada </t>
  </si>
  <si>
    <t xml:space="preserve"> 3 las acciones de divulgación realizadas</t>
  </si>
  <si>
    <t># de actividades de cualificación  realizadas</t>
  </si>
  <si>
    <t># de piezas informativas  publicados</t>
  </si>
  <si>
    <t># de boletines realizados</t>
  </si>
  <si>
    <t xml:space="preserve"># de acciones de divulgación del protocolo </t>
  </si>
  <si>
    <t>Se solicito la publicación del monitoreo a riesgos del primer cuatrimestre de la vigencia.
En el momento de elaboración de este informe se encuentra en proceso el seguimiento del segundo  cuatrimestre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</si>
</sst>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1" x14ac:knownFonts="1">
    <font>
      <sz val="11"/>
      <color rgb="FF000000"/>
      <name val="Calibri"/>
    </font>
    <font>
      <sz val="11"/>
      <color rgb="FF000000"/>
      <name val="Calibri"/>
      <family val="2"/>
    </font>
    <font>
      <sz val="10"/>
      <name val="Arial"/>
      <family val="2"/>
    </font>
    <font>
      <sz val="9"/>
      <color theme="1" tint="0.14999847407452621"/>
      <name val="Calibri"/>
      <family val="2"/>
    </font>
    <font>
      <sz val="10"/>
      <color theme="1" tint="0.14999847407452621"/>
      <name val="Calibri"/>
      <family val="2"/>
    </font>
    <font>
      <b/>
      <sz val="8"/>
      <color theme="1" tint="0.14999847407452621"/>
      <name val="Calibri"/>
      <family val="2"/>
    </font>
    <font>
      <sz val="9"/>
      <color theme="1" tint="4.9989318521683403E-2"/>
      <name val="Calibri"/>
      <family val="2"/>
    </font>
    <font>
      <b/>
      <sz val="10"/>
      <color theme="1" tint="4.9989318521683403E-2"/>
      <name val="Calibri"/>
      <family val="2"/>
    </font>
    <font>
      <b/>
      <sz val="14"/>
      <color theme="1" tint="4.9989318521683403E-2"/>
      <name val="Calibri"/>
      <family val="2"/>
    </font>
    <font>
      <sz val="10"/>
      <color theme="1" tint="4.9989318521683403E-2"/>
      <name val="Calibri"/>
      <family val="2"/>
    </font>
    <font>
      <sz val="11"/>
      <color theme="1" tint="4.9989318521683403E-2"/>
      <name val="Calibri"/>
      <family val="2"/>
    </font>
    <font>
      <b/>
      <sz val="18"/>
      <color theme="1" tint="4.9989318521683403E-2"/>
      <name val="Calibri"/>
      <family val="2"/>
    </font>
    <font>
      <b/>
      <sz val="16"/>
      <color theme="1" tint="4.9989318521683403E-2"/>
      <name val="Calibri"/>
      <family val="2"/>
    </font>
    <font>
      <sz val="12"/>
      <color theme="1" tint="4.9989318521683403E-2"/>
      <name val="Calibri"/>
      <family val="2"/>
    </font>
    <font>
      <b/>
      <sz val="12"/>
      <color theme="1" tint="4.9989318521683403E-2"/>
      <name val="Calibri"/>
      <family val="2"/>
    </font>
    <font>
      <b/>
      <sz val="9"/>
      <color theme="1" tint="4.9989318521683403E-2"/>
      <name val="Calibri"/>
      <family val="2"/>
    </font>
    <font>
      <b/>
      <sz val="14"/>
      <color theme="1" tint="4.9989318521683403E-2"/>
      <name val="Calibri"/>
      <family val="2"/>
      <scheme val="minor"/>
    </font>
    <font>
      <b/>
      <sz val="9"/>
      <color theme="1" tint="4.9989318521683403E-2"/>
      <name val="Calibri"/>
      <family val="2"/>
      <scheme val="minor"/>
    </font>
    <font>
      <sz val="12"/>
      <color theme="1" tint="4.9989318521683403E-2"/>
      <name val="Calibri"/>
      <family val="2"/>
      <scheme val="minor"/>
    </font>
    <font>
      <b/>
      <sz val="8"/>
      <color theme="1" tint="4.9989318521683403E-2"/>
      <name val="Calibri"/>
      <family val="2"/>
    </font>
    <font>
      <sz val="8"/>
      <color theme="1" tint="4.9989318521683403E-2"/>
      <name val="Calibri"/>
      <family val="2"/>
    </font>
    <font>
      <sz val="10"/>
      <color theme="1" tint="4.9989318521683403E-2"/>
      <name val="Arial"/>
      <family val="2"/>
    </font>
    <font>
      <b/>
      <sz val="10"/>
      <color theme="1" tint="4.9989318521683403E-2"/>
      <name val="Arial"/>
      <family val="2"/>
    </font>
    <font>
      <b/>
      <sz val="10"/>
      <color theme="1" tint="4.9989318521683403E-2"/>
      <name val="Calibri"/>
      <family val="2"/>
      <scheme val="minor"/>
    </font>
    <font>
      <b/>
      <sz val="12"/>
      <color theme="1" tint="4.9989318521683403E-2"/>
      <name val="Calibri"/>
      <family val="2"/>
      <scheme val="minor"/>
    </font>
    <font>
      <sz val="9"/>
      <color theme="1" tint="4.9989318521683403E-2"/>
      <name val="Calibri"/>
      <family val="2"/>
      <scheme val="minor"/>
    </font>
    <font>
      <sz val="10"/>
      <color theme="1" tint="4.9989318521683403E-2"/>
      <name val="Calibri"/>
      <family val="2"/>
      <scheme val="minor"/>
    </font>
    <font>
      <sz val="6"/>
      <color theme="0"/>
      <name val="Calibri"/>
      <family val="2"/>
    </font>
    <font>
      <b/>
      <sz val="10"/>
      <color theme="0"/>
      <name val="Calibri"/>
      <family val="2"/>
    </font>
    <font>
      <b/>
      <sz val="14"/>
      <color theme="0"/>
      <name val="Calibri"/>
      <family val="2"/>
    </font>
    <font>
      <sz val="8"/>
      <color theme="0"/>
      <name val="Calibri"/>
      <family val="2"/>
    </font>
    <font>
      <sz val="9"/>
      <color theme="0"/>
      <name val="Calibri"/>
      <family val="2"/>
    </font>
    <font>
      <sz val="11"/>
      <color indexed="8"/>
      <name val="Calibri"/>
      <family val="2"/>
    </font>
    <font>
      <sz val="9"/>
      <color theme="1" tint="0.249977111117893"/>
      <name val="Century Gothic"/>
      <family val="2"/>
    </font>
    <font>
      <b/>
      <sz val="8"/>
      <color theme="0"/>
      <name val="Calibri"/>
      <family val="2"/>
    </font>
    <font>
      <sz val="10"/>
      <color theme="0"/>
      <name val="Calibri"/>
      <family val="2"/>
    </font>
    <font>
      <sz val="10"/>
      <name val="Calibri"/>
      <family val="2"/>
    </font>
    <font>
      <sz val="9"/>
      <name val="Calibri"/>
      <family val="2"/>
    </font>
    <font>
      <b/>
      <sz val="9"/>
      <name val="Calibri"/>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rgb="FF95B3D7"/>
        <bgColor rgb="FF95B3D7"/>
      </patternFill>
    </fill>
    <fill>
      <patternFill patternType="solid">
        <fgColor rgb="FFB8CCE4"/>
        <bgColor rgb="FFB8CCE4"/>
      </patternFill>
    </fill>
    <fill>
      <patternFill patternType="solid">
        <fgColor theme="4" tint="0.39997558519241921"/>
        <bgColor indexed="64"/>
      </patternFill>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s>
  <borders count="82">
    <border>
      <left/>
      <right/>
      <top/>
      <bottom/>
      <diagonal/>
    </border>
    <border>
      <left style="medium">
        <color rgb="FF366092"/>
      </left>
      <right style="medium">
        <color rgb="FF366092"/>
      </right>
      <top style="medium">
        <color rgb="FF366092"/>
      </top>
      <bottom style="medium">
        <color rgb="FF366092"/>
      </bottom>
      <diagonal/>
    </border>
    <border>
      <left style="hair">
        <color rgb="FF366092"/>
      </left>
      <right style="hair">
        <color rgb="FF366092"/>
      </right>
      <top/>
      <bottom style="hair">
        <color rgb="FF366092"/>
      </bottom>
      <diagonal/>
    </border>
    <border>
      <left style="hair">
        <color rgb="FF366092"/>
      </left>
      <right style="hair">
        <color rgb="FF366092"/>
      </right>
      <top style="medium">
        <color rgb="FF366092"/>
      </top>
      <bottom style="hair">
        <color rgb="FF366092"/>
      </bottom>
      <diagonal/>
    </border>
    <border>
      <left style="hair">
        <color rgb="FF366092"/>
      </left>
      <right style="hair">
        <color rgb="FF366092"/>
      </right>
      <top style="hair">
        <color rgb="FF366092"/>
      </top>
      <bottom style="hair">
        <color rgb="FF366092"/>
      </bottom>
      <diagonal/>
    </border>
    <border>
      <left style="hair">
        <color rgb="FF366092"/>
      </left>
      <right style="medium">
        <color rgb="FF366092"/>
      </right>
      <top style="medium">
        <color rgb="FF366092"/>
      </top>
      <bottom style="hair">
        <color rgb="FF366092"/>
      </bottom>
      <diagonal/>
    </border>
    <border>
      <left/>
      <right/>
      <top style="medium">
        <color rgb="FF366092"/>
      </top>
      <bottom/>
      <diagonal/>
    </border>
    <border>
      <left style="hair">
        <color rgb="FF366092"/>
      </left>
      <right style="medium">
        <color rgb="FF366092"/>
      </right>
      <top style="hair">
        <color rgb="FF366092"/>
      </top>
      <bottom style="hair">
        <color rgb="FF366092"/>
      </bottom>
      <diagonal/>
    </border>
    <border>
      <left style="medium">
        <color rgb="FF366092"/>
      </left>
      <right style="medium">
        <color rgb="FF366092"/>
      </right>
      <top/>
      <bottom/>
      <diagonal/>
    </border>
    <border>
      <left style="medium">
        <color rgb="FF366092"/>
      </left>
      <right/>
      <top style="medium">
        <color rgb="FF366092"/>
      </top>
      <bottom style="medium">
        <color rgb="FF366092"/>
      </bottom>
      <diagonal/>
    </border>
    <border>
      <left style="medium">
        <color rgb="FF366092"/>
      </left>
      <right style="hair">
        <color rgb="FF366092"/>
      </right>
      <top style="medium">
        <color rgb="FF366092"/>
      </top>
      <bottom style="medium">
        <color rgb="FF366092"/>
      </bottom>
      <diagonal/>
    </border>
    <border>
      <left/>
      <right style="hair">
        <color rgb="FF366092"/>
      </right>
      <top/>
      <bottom style="hair">
        <color rgb="FF366092"/>
      </bottom>
      <diagonal/>
    </border>
    <border>
      <left style="hair">
        <color rgb="FF366092"/>
      </left>
      <right style="medium">
        <color rgb="FF366092"/>
      </right>
      <top/>
      <bottom style="hair">
        <color rgb="FF366092"/>
      </bottom>
      <diagonal/>
    </border>
    <border>
      <left/>
      <right style="hair">
        <color rgb="FF366092"/>
      </right>
      <top style="hair">
        <color rgb="FF366092"/>
      </top>
      <bottom style="hair">
        <color rgb="FF366092"/>
      </bottom>
      <diagonal/>
    </border>
    <border>
      <left style="medium">
        <color rgb="FF366092"/>
      </left>
      <right style="hair">
        <color rgb="FF366092"/>
      </right>
      <top style="medium">
        <color rgb="FF366092"/>
      </top>
      <bottom style="hair">
        <color rgb="FF366092"/>
      </bottom>
      <diagonal/>
    </border>
    <border>
      <left style="medium">
        <color rgb="FF366092"/>
      </left>
      <right style="hair">
        <color rgb="FF366092"/>
      </right>
      <top/>
      <bottom/>
      <diagonal/>
    </border>
    <border>
      <left style="hair">
        <color rgb="FF366092"/>
      </left>
      <right style="hair">
        <color rgb="FF366092"/>
      </right>
      <top/>
      <bottom/>
      <diagonal/>
    </border>
    <border>
      <left style="hair">
        <color rgb="FF366092"/>
      </left>
      <right style="medium">
        <color rgb="FF366092"/>
      </right>
      <top/>
      <bottom/>
      <diagonal/>
    </border>
    <border>
      <left style="medium">
        <color rgb="FF366092"/>
      </left>
      <right style="medium">
        <color rgb="FF366092"/>
      </right>
      <top/>
      <bottom style="medium">
        <color rgb="FF366092"/>
      </bottom>
      <diagonal/>
    </border>
    <border>
      <left style="medium">
        <color rgb="FF366092"/>
      </left>
      <right style="hair">
        <color rgb="FF366092"/>
      </right>
      <top style="hair">
        <color rgb="FF366092"/>
      </top>
      <bottom style="medium">
        <color rgb="FF366092"/>
      </bottom>
      <diagonal/>
    </border>
    <border>
      <left style="hair">
        <color rgb="FF366092"/>
      </left>
      <right style="hair">
        <color rgb="FF366092"/>
      </right>
      <top style="hair">
        <color rgb="FF366092"/>
      </top>
      <bottom style="medium">
        <color rgb="FF366092"/>
      </bottom>
      <diagonal/>
    </border>
    <border>
      <left style="hair">
        <color rgb="FF366092"/>
      </left>
      <right style="medium">
        <color rgb="FF366092"/>
      </right>
      <top style="hair">
        <color rgb="FF366092"/>
      </top>
      <bottom style="medium">
        <color rgb="FF366092"/>
      </bottom>
      <diagonal/>
    </border>
    <border>
      <left style="medium">
        <color rgb="FF366092"/>
      </left>
      <right style="hair">
        <color rgb="FF366092"/>
      </right>
      <top style="hair">
        <color rgb="FF366092"/>
      </top>
      <bottom style="hair">
        <color rgb="FF366092"/>
      </bottom>
      <diagonal/>
    </border>
    <border>
      <left/>
      <right style="hair">
        <color rgb="FF366092"/>
      </right>
      <top style="hair">
        <color rgb="FF366092"/>
      </top>
      <bottom style="medium">
        <color rgb="FF366092"/>
      </bottom>
      <diagonal/>
    </border>
    <border>
      <left style="hair">
        <color rgb="FF366092"/>
      </left>
      <right style="hair">
        <color rgb="FF366092"/>
      </right>
      <top style="hair">
        <color rgb="FF366092"/>
      </top>
      <bottom/>
      <diagonal/>
    </border>
    <border>
      <left style="hair">
        <color rgb="FF366092"/>
      </left>
      <right style="medium">
        <color rgb="FF366092"/>
      </right>
      <top style="hair">
        <color rgb="FF366092"/>
      </top>
      <bottom/>
      <diagonal/>
    </border>
    <border>
      <left style="medium">
        <color rgb="FF366092"/>
      </left>
      <right style="hair">
        <color rgb="FF366092"/>
      </right>
      <top style="hair">
        <color rgb="FF366092"/>
      </top>
      <bottom/>
      <diagonal/>
    </border>
    <border>
      <left style="medium">
        <color rgb="FF366092"/>
      </left>
      <right style="hair">
        <color rgb="FF366092"/>
      </right>
      <top/>
      <bottom style="hair">
        <color rgb="FF366092"/>
      </bottom>
      <diagonal/>
    </border>
    <border>
      <left/>
      <right style="hair">
        <color rgb="FF366092"/>
      </right>
      <top style="hair">
        <color rgb="FF366092"/>
      </top>
      <bottom/>
      <diagonal/>
    </border>
    <border>
      <left/>
      <right style="hair">
        <color rgb="FF366092"/>
      </right>
      <top/>
      <bottom/>
      <diagonal/>
    </border>
    <border>
      <left style="medium">
        <color rgb="FF366092"/>
      </left>
      <right style="hair">
        <color rgb="FF366092"/>
      </right>
      <top/>
      <bottom style="medium">
        <color rgb="FF366092"/>
      </bottom>
      <diagonal/>
    </border>
    <border>
      <left style="hair">
        <color rgb="FF366092"/>
      </left>
      <right style="medium">
        <color rgb="FF366092"/>
      </right>
      <top/>
      <bottom style="medium">
        <color rgb="FF366092"/>
      </bottom>
      <diagonal/>
    </border>
    <border>
      <left style="hair">
        <color rgb="FF366092"/>
      </left>
      <right style="hair">
        <color rgb="FF366092"/>
      </right>
      <top/>
      <bottom style="medium">
        <color rgb="FF366092"/>
      </bottom>
      <diagonal/>
    </border>
    <border>
      <left style="medium">
        <color rgb="FF366092"/>
      </left>
      <right/>
      <top/>
      <bottom style="medium">
        <color rgb="FF366092"/>
      </bottom>
      <diagonal/>
    </border>
    <border>
      <left style="medium">
        <color rgb="FF366092"/>
      </left>
      <right/>
      <top/>
      <bottom/>
      <diagonal/>
    </border>
    <border>
      <left/>
      <right/>
      <top style="medium">
        <color rgb="FF366092"/>
      </top>
      <bottom style="medium">
        <color rgb="FF366092"/>
      </bottom>
      <diagonal/>
    </border>
    <border>
      <left/>
      <right/>
      <top/>
      <bottom style="medium">
        <color rgb="FF366092"/>
      </bottom>
      <diagonal/>
    </border>
    <border>
      <left/>
      <right style="medium">
        <color rgb="FF366092"/>
      </right>
      <top/>
      <bottom style="medium">
        <color rgb="FF366092"/>
      </bottom>
      <diagonal/>
    </border>
    <border>
      <left style="medium">
        <color rgb="FF366092"/>
      </left>
      <right style="hair">
        <color theme="4" tint="-0.24994659260841701"/>
      </right>
      <top/>
      <bottom style="medium">
        <color rgb="FF366092"/>
      </bottom>
      <diagonal/>
    </border>
    <border>
      <left/>
      <right style="medium">
        <color rgb="FF366092"/>
      </right>
      <top style="medium">
        <color rgb="FF366092"/>
      </top>
      <bottom style="medium">
        <color rgb="FF366092"/>
      </bottom>
      <diagonal/>
    </border>
    <border>
      <left style="medium">
        <color rgb="FF366092"/>
      </left>
      <right/>
      <top style="thin">
        <color rgb="FF366092"/>
      </top>
      <bottom style="thin">
        <color rgb="FF366092"/>
      </bottom>
      <diagonal/>
    </border>
    <border>
      <left style="medium">
        <color rgb="FF366092"/>
      </left>
      <right style="hair">
        <color rgb="FF366092"/>
      </right>
      <top style="thin">
        <color rgb="FF366092"/>
      </top>
      <bottom style="thin">
        <color rgb="FF366092"/>
      </bottom>
      <diagonal/>
    </border>
    <border>
      <left/>
      <right style="hair">
        <color rgb="FF366092"/>
      </right>
      <top style="thin">
        <color rgb="FF366092"/>
      </top>
      <bottom style="thin">
        <color rgb="FF366092"/>
      </bottom>
      <diagonal/>
    </border>
    <border>
      <left style="hair">
        <color rgb="FF366092"/>
      </left>
      <right style="hair">
        <color rgb="FF366092"/>
      </right>
      <top style="thin">
        <color rgb="FF366092"/>
      </top>
      <bottom style="thin">
        <color rgb="FF366092"/>
      </bottom>
      <diagonal/>
    </border>
    <border>
      <left style="hair">
        <color rgb="FF366092"/>
      </left>
      <right style="medium">
        <color rgb="FF366092"/>
      </right>
      <top style="thin">
        <color rgb="FF366092"/>
      </top>
      <bottom style="thin">
        <color rgb="FF366092"/>
      </bottom>
      <diagonal/>
    </border>
    <border>
      <left style="medium">
        <color rgb="FF366092"/>
      </left>
      <right style="medium">
        <color rgb="FF366092"/>
      </right>
      <top style="thin">
        <color rgb="FF366092"/>
      </top>
      <bottom/>
      <diagonal/>
    </border>
    <border>
      <left style="medium">
        <color rgb="FF366092"/>
      </left>
      <right style="thin">
        <color rgb="FF366092"/>
      </right>
      <top style="medium">
        <color rgb="FF366092"/>
      </top>
      <bottom style="medium">
        <color rgb="FF366092"/>
      </bottom>
      <diagonal/>
    </border>
    <border>
      <left style="thin">
        <color rgb="FF366092"/>
      </left>
      <right style="thin">
        <color rgb="FF366092"/>
      </right>
      <top style="medium">
        <color rgb="FF366092"/>
      </top>
      <bottom style="medium">
        <color rgb="FF366092"/>
      </bottom>
      <diagonal/>
    </border>
    <border>
      <left style="thin">
        <color rgb="FF366092"/>
      </left>
      <right style="medium">
        <color rgb="FF366092"/>
      </right>
      <top style="medium">
        <color rgb="FF366092"/>
      </top>
      <bottom style="medium">
        <color rgb="FF366092"/>
      </bottom>
      <diagonal/>
    </border>
    <border>
      <left style="thin">
        <color rgb="FF366092"/>
      </left>
      <right style="medium">
        <color rgb="FF366092"/>
      </right>
      <top style="thin">
        <color rgb="FF366092"/>
      </top>
      <bottom style="thin">
        <color rgb="FF366092"/>
      </bottom>
      <diagonal/>
    </border>
    <border>
      <left style="thin">
        <color rgb="FF366092"/>
      </left>
      <right style="medium">
        <color rgb="FF366092"/>
      </right>
      <top/>
      <bottom style="medium">
        <color rgb="FF366092"/>
      </bottom>
      <diagonal/>
    </border>
    <border>
      <left style="thin">
        <color rgb="FF366092"/>
      </left>
      <right style="medium">
        <color rgb="FF366092"/>
      </right>
      <top/>
      <bottom style="thin">
        <color rgb="FF366092"/>
      </bottom>
      <diagonal/>
    </border>
    <border>
      <left style="thin">
        <color rgb="FF366092"/>
      </left>
      <right style="medium">
        <color rgb="FF366092"/>
      </right>
      <top style="thin">
        <color rgb="FF366092"/>
      </top>
      <bottom/>
      <diagonal/>
    </border>
    <border>
      <left style="thin">
        <color rgb="FF366092"/>
      </left>
      <right style="medium">
        <color rgb="FF366092"/>
      </right>
      <top style="thin">
        <color rgb="FF366092"/>
      </top>
      <bottom style="medium">
        <color rgb="FF366092"/>
      </bottom>
      <diagonal/>
    </border>
    <border>
      <left style="medium">
        <color rgb="FF366092"/>
      </left>
      <right style="thin">
        <color rgb="FF366092"/>
      </right>
      <top style="medium">
        <color rgb="FF366092"/>
      </top>
      <bottom style="thin">
        <color rgb="FF366092"/>
      </bottom>
      <diagonal/>
    </border>
    <border>
      <left style="thin">
        <color rgb="FF366092"/>
      </left>
      <right style="thin">
        <color rgb="FF366092"/>
      </right>
      <top style="medium">
        <color rgb="FF366092"/>
      </top>
      <bottom style="thin">
        <color rgb="FF366092"/>
      </bottom>
      <diagonal/>
    </border>
    <border>
      <left style="thin">
        <color rgb="FF366092"/>
      </left>
      <right style="medium">
        <color rgb="FF366092"/>
      </right>
      <top style="medium">
        <color rgb="FF366092"/>
      </top>
      <bottom style="thin">
        <color rgb="FF366092"/>
      </bottom>
      <diagonal/>
    </border>
    <border>
      <left style="medium">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medium">
        <color rgb="FF366092"/>
      </left>
      <right style="thin">
        <color rgb="FF366092"/>
      </right>
      <top style="thin">
        <color rgb="FF366092"/>
      </top>
      <bottom style="medium">
        <color rgb="FF366092"/>
      </bottom>
      <diagonal/>
    </border>
    <border>
      <left style="thin">
        <color rgb="FF366092"/>
      </left>
      <right style="thin">
        <color rgb="FF366092"/>
      </right>
      <top style="thin">
        <color rgb="FF366092"/>
      </top>
      <bottom style="medium">
        <color rgb="FF366092"/>
      </bottom>
      <diagonal/>
    </border>
    <border>
      <left style="medium">
        <color rgb="FF366092"/>
      </left>
      <right style="thin">
        <color rgb="FF366092"/>
      </right>
      <top/>
      <bottom style="thin">
        <color rgb="FF366092"/>
      </bottom>
      <diagonal/>
    </border>
    <border>
      <left style="thin">
        <color rgb="FF366092"/>
      </left>
      <right style="thin">
        <color rgb="FF366092"/>
      </right>
      <top/>
      <bottom style="thin">
        <color rgb="FF366092"/>
      </bottom>
      <diagonal/>
    </border>
    <border>
      <left style="medium">
        <color rgb="FF366092"/>
      </left>
      <right style="medium">
        <color rgb="FF366092"/>
      </right>
      <top style="medium">
        <color rgb="FF366092"/>
      </top>
      <bottom/>
      <diagonal/>
    </border>
    <border>
      <left style="thin">
        <color rgb="FF366092"/>
      </left>
      <right/>
      <top style="medium">
        <color rgb="FF366092"/>
      </top>
      <bottom style="medium">
        <color rgb="FF366092"/>
      </bottom>
      <diagonal/>
    </border>
    <border>
      <left style="medium">
        <color rgb="FF366092"/>
      </left>
      <right style="medium">
        <color rgb="FF366092"/>
      </right>
      <top/>
      <bottom style="thin">
        <color rgb="FF366092"/>
      </bottom>
      <diagonal/>
    </border>
    <border>
      <left/>
      <right style="medium">
        <color rgb="FF366092"/>
      </right>
      <top style="thin">
        <color rgb="FF366092"/>
      </top>
      <bottom style="medium">
        <color rgb="FF366092"/>
      </bottom>
      <diagonal/>
    </border>
    <border>
      <left style="medium">
        <color rgb="FF366092"/>
      </left>
      <right style="medium">
        <color rgb="FF366092"/>
      </right>
      <top style="thin">
        <color rgb="FF366092"/>
      </top>
      <bottom style="medium">
        <color rgb="FF366092"/>
      </bottom>
      <diagonal/>
    </border>
    <border>
      <left style="medium">
        <color rgb="FF366092"/>
      </left>
      <right style="medium">
        <color rgb="FF366092"/>
      </right>
      <top style="thin">
        <color rgb="FF366092"/>
      </top>
      <bottom style="thin">
        <color rgb="FF366092"/>
      </bottom>
      <diagonal/>
    </border>
    <border>
      <left style="hair">
        <color rgb="FF366092"/>
      </left>
      <right style="hair">
        <color rgb="FF366092"/>
      </right>
      <top style="medium">
        <color rgb="FF366092"/>
      </top>
      <bottom style="medium">
        <color rgb="FF366092"/>
      </bottom>
      <diagonal/>
    </border>
    <border>
      <left style="hair">
        <color rgb="FF366092"/>
      </left>
      <right style="medium">
        <color rgb="FF366092"/>
      </right>
      <top style="medium">
        <color rgb="FF366092"/>
      </top>
      <bottom style="medium">
        <color rgb="FF366092"/>
      </bottom>
      <diagonal/>
    </border>
    <border>
      <left style="medium">
        <color rgb="FF366092"/>
      </left>
      <right style="thin">
        <color rgb="FF366092"/>
      </right>
      <top style="thin">
        <color rgb="FF366092"/>
      </top>
      <bottom/>
      <diagonal/>
    </border>
    <border>
      <left style="thin">
        <color rgb="FF366092"/>
      </left>
      <right style="thin">
        <color rgb="FF366092"/>
      </right>
      <top style="thin">
        <color rgb="FF366092"/>
      </top>
      <bottom/>
      <diagonal/>
    </border>
    <border>
      <left style="thin">
        <color rgb="FF366092"/>
      </left>
      <right style="medium">
        <color rgb="FF366092"/>
      </right>
      <top style="medium">
        <color rgb="FF366092"/>
      </top>
      <bottom/>
      <diagonal/>
    </border>
    <border>
      <left style="thin">
        <color rgb="FF366092"/>
      </left>
      <right style="medium">
        <color rgb="FF366092"/>
      </right>
      <top style="hair">
        <color rgb="FF366092"/>
      </top>
      <bottom style="thin">
        <color rgb="FF366092"/>
      </bottom>
      <diagonal/>
    </border>
    <border>
      <left style="thin">
        <color rgb="FF366092"/>
      </left>
      <right style="medium">
        <color rgb="FF366092"/>
      </right>
      <top style="thin">
        <color rgb="FF366092"/>
      </top>
      <bottom style="hair">
        <color rgb="FF366092"/>
      </bottom>
      <diagonal/>
    </border>
    <border>
      <left style="thin">
        <color indexed="64"/>
      </left>
      <right style="thin">
        <color indexed="64"/>
      </right>
      <top style="thin">
        <color indexed="64"/>
      </top>
      <bottom style="thin">
        <color indexed="64"/>
      </bottom>
      <diagonal/>
    </border>
    <border>
      <left style="thin">
        <color rgb="FF366092"/>
      </left>
      <right style="medium">
        <color rgb="FF366092"/>
      </right>
      <top/>
      <bottom/>
      <diagonal/>
    </border>
    <border>
      <left style="thin">
        <color rgb="FF366092"/>
      </left>
      <right style="medium">
        <color rgb="FF366092"/>
      </right>
      <top style="hair">
        <color rgb="FF366092"/>
      </top>
      <bottom style="medium">
        <color rgb="FF366092"/>
      </bottom>
      <diagonal/>
    </border>
    <border>
      <left style="thin">
        <color rgb="FF366092"/>
      </left>
      <right style="medium">
        <color rgb="FF366092"/>
      </right>
      <top style="hair">
        <color rgb="FF366092"/>
      </top>
      <bottom style="hair">
        <color rgb="FF366092"/>
      </bottom>
      <diagonal/>
    </border>
    <border>
      <left style="thin">
        <color rgb="FF366092"/>
      </left>
      <right style="medium">
        <color rgb="FF366092"/>
      </right>
      <top/>
      <bottom style="hair">
        <color rgb="FF366092"/>
      </bottom>
      <diagonal/>
    </border>
    <border>
      <left style="thin">
        <color rgb="FF366092"/>
      </left>
      <right style="medium">
        <color rgb="FF366092"/>
      </right>
      <top style="hair">
        <color rgb="FF366092"/>
      </top>
      <bottom/>
      <diagonal/>
    </border>
  </borders>
  <cellStyleXfs count="5">
    <xf numFmtId="0" fontId="0" fillId="0" borderId="0"/>
    <xf numFmtId="9" fontId="1" fillId="0" borderId="0" applyFont="0" applyFill="0" applyBorder="0" applyAlignment="0" applyProtection="0"/>
    <xf numFmtId="0" fontId="2" fillId="0" borderId="0"/>
    <xf numFmtId="0" fontId="1" fillId="0" borderId="0"/>
    <xf numFmtId="9" fontId="32" fillId="0" borderId="0" applyFont="0" applyFill="0" applyBorder="0" applyAlignment="0" applyProtection="0"/>
  </cellStyleXfs>
  <cellXfs count="373">
    <xf numFmtId="0" fontId="0" fillId="0" borderId="0" xfId="0" applyFont="1" applyAlignment="1"/>
    <xf numFmtId="0" fontId="5" fillId="2" borderId="9" xfId="0" applyFont="1" applyFill="1" applyBorder="1" applyAlignment="1" applyProtection="1">
      <alignment horizontal="center" vertical="center" wrapText="1"/>
    </xf>
    <xf numFmtId="0" fontId="5" fillId="2" borderId="46"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14" fontId="5" fillId="2" borderId="47" xfId="0" applyNumberFormat="1" applyFont="1" applyFill="1" applyBorder="1" applyAlignment="1" applyProtection="1">
      <alignment horizontal="center" vertical="center" wrapText="1"/>
    </xf>
    <xf numFmtId="14" fontId="5" fillId="2" borderId="48" xfId="0" applyNumberFormat="1"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14" fontId="4" fillId="0" borderId="24"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14" fontId="4" fillId="0" borderId="3" xfId="0" applyNumberFormat="1"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14" fontId="4" fillId="0" borderId="4" xfId="0" applyNumberFormat="1"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14" fontId="4" fillId="0" borderId="20" xfId="0" applyNumberFormat="1" applyFont="1" applyFill="1" applyBorder="1" applyAlignment="1" applyProtection="1">
      <alignment horizontal="center" vertical="center" wrapText="1"/>
    </xf>
    <xf numFmtId="9" fontId="4" fillId="0" borderId="4" xfId="1" applyFont="1" applyFill="1" applyBorder="1" applyAlignment="1" applyProtection="1">
      <alignment horizontal="center" vertical="center" wrapText="1"/>
    </xf>
    <xf numFmtId="9" fontId="4" fillId="0" borderId="24" xfId="0" applyNumberFormat="1" applyFont="1" applyFill="1" applyBorder="1" applyAlignment="1" applyProtection="1">
      <alignment horizontal="center" vertical="center" wrapText="1"/>
    </xf>
    <xf numFmtId="9" fontId="4" fillId="0" borderId="4" xfId="0" applyNumberFormat="1"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14" fontId="4" fillId="0" borderId="32" xfId="0" applyNumberFormat="1" applyFont="1" applyFill="1" applyBorder="1" applyAlignment="1" applyProtection="1">
      <alignment horizontal="center" vertical="center" wrapText="1"/>
    </xf>
    <xf numFmtId="9" fontId="4" fillId="0" borderId="20" xfId="0" applyNumberFormat="1" applyFont="1" applyFill="1" applyBorder="1" applyAlignment="1" applyProtection="1">
      <alignment horizontal="center" vertical="center" wrapText="1"/>
    </xf>
    <xf numFmtId="0" fontId="4" fillId="0" borderId="14"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3"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22"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4"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9" fontId="3" fillId="0" borderId="7" xfId="1" applyFont="1" applyFill="1" applyBorder="1" applyAlignment="1" applyProtection="1">
      <alignment horizontal="center" vertical="center" wrapText="1"/>
    </xf>
    <xf numFmtId="0" fontId="4" fillId="0" borderId="19"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center" vertical="center" wrapText="1"/>
    </xf>
    <xf numFmtId="9" fontId="4" fillId="0" borderId="3" xfId="1" applyFont="1" applyFill="1" applyBorder="1" applyAlignment="1" applyProtection="1">
      <alignment horizontal="center" vertical="center" wrapText="1"/>
    </xf>
    <xf numFmtId="9" fontId="3" fillId="0" borderId="5" xfId="1" applyFont="1" applyFill="1" applyBorder="1" applyAlignment="1" applyProtection="1">
      <alignment horizontal="center" vertical="center" wrapText="1"/>
    </xf>
    <xf numFmtId="164" fontId="3" fillId="0" borderId="4" xfId="1" applyNumberFormat="1" applyFont="1" applyFill="1" applyBorder="1" applyAlignment="1" applyProtection="1">
      <alignment horizontal="center" vertical="center" wrapText="1"/>
    </xf>
    <xf numFmtId="164" fontId="3" fillId="0" borderId="7" xfId="1" applyNumberFormat="1"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10" fontId="3" fillId="0" borderId="4" xfId="1" applyNumberFormat="1" applyFont="1" applyFill="1" applyBorder="1" applyAlignment="1" applyProtection="1">
      <alignment horizontal="center" vertical="center" wrapText="1"/>
    </xf>
    <xf numFmtId="10" fontId="3" fillId="0" borderId="7" xfId="1" applyNumberFormat="1" applyFont="1" applyFill="1" applyBorder="1" applyAlignment="1" applyProtection="1">
      <alignment horizontal="center" vertical="center" wrapText="1"/>
    </xf>
    <xf numFmtId="164" fontId="3" fillId="0" borderId="21" xfId="1" applyNumberFormat="1" applyFont="1" applyFill="1" applyBorder="1" applyAlignment="1" applyProtection="1">
      <alignment horizontal="center" vertical="center" wrapText="1"/>
    </xf>
    <xf numFmtId="0" fontId="4" fillId="0" borderId="26"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4" fillId="0" borderId="25" xfId="0" applyFont="1" applyFill="1" applyBorder="1" applyAlignment="1" applyProtection="1">
      <alignment horizontal="center" vertical="center" wrapText="1"/>
    </xf>
    <xf numFmtId="9" fontId="4" fillId="0" borderId="20" xfId="1" applyFont="1" applyFill="1" applyBorder="1" applyAlignment="1" applyProtection="1">
      <alignment horizontal="center" vertical="center" wrapText="1"/>
    </xf>
    <xf numFmtId="9" fontId="4" fillId="0" borderId="21" xfId="1" applyFont="1" applyFill="1" applyBorder="1" applyAlignment="1" applyProtection="1">
      <alignment horizontal="center" vertical="center" wrapText="1"/>
    </xf>
    <xf numFmtId="0" fontId="4" fillId="0" borderId="30" xfId="0" applyFont="1" applyFill="1" applyBorder="1" applyAlignment="1" applyProtection="1">
      <alignment horizontal="left" vertical="center" wrapText="1"/>
    </xf>
    <xf numFmtId="0" fontId="4" fillId="0" borderId="32" xfId="0"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4" fillId="0" borderId="31" xfId="0" applyNumberFormat="1"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69" xfId="0" applyFont="1" applyFill="1" applyBorder="1" applyAlignment="1" applyProtection="1">
      <alignment horizontal="center" vertical="center" wrapText="1"/>
    </xf>
    <xf numFmtId="14" fontId="5" fillId="2" borderId="69" xfId="0" applyNumberFormat="1" applyFont="1" applyFill="1" applyBorder="1" applyAlignment="1" applyProtection="1">
      <alignment horizontal="center" vertical="center" wrapText="1"/>
    </xf>
    <xf numFmtId="0" fontId="5" fillId="2" borderId="70" xfId="0" applyFont="1" applyFill="1" applyBorder="1" applyAlignment="1" applyProtection="1">
      <alignment horizontal="center" vertical="center" wrapText="1"/>
    </xf>
    <xf numFmtId="0" fontId="6" fillId="0" borderId="0" xfId="0" applyFont="1" applyAlignment="1" applyProtection="1">
      <alignment horizontal="center" vertical="center" wrapText="1"/>
    </xf>
    <xf numFmtId="0" fontId="9" fillId="0" borderId="0" xfId="0" applyFont="1" applyAlignment="1" applyProtection="1">
      <alignment vertical="center" wrapText="1"/>
    </xf>
    <xf numFmtId="0" fontId="9" fillId="0" borderId="0" xfId="0" applyFont="1" applyAlignment="1" applyProtection="1">
      <alignment horizontal="left" vertical="center" wrapText="1"/>
    </xf>
    <xf numFmtId="10" fontId="9" fillId="0" borderId="0" xfId="1" applyNumberFormat="1" applyFont="1" applyAlignment="1" applyProtection="1">
      <alignment horizontal="center" vertical="center" wrapText="1"/>
    </xf>
    <xf numFmtId="0" fontId="10" fillId="0" borderId="0" xfId="0" applyFont="1" applyAlignment="1" applyProtection="1">
      <alignment vertical="center" wrapText="1"/>
    </xf>
    <xf numFmtId="0" fontId="13"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14" fontId="14" fillId="0" borderId="0" xfId="0" applyNumberFormat="1" applyFont="1" applyAlignment="1" applyProtection="1">
      <alignment horizontal="center" vertical="center" wrapText="1"/>
    </xf>
    <xf numFmtId="164" fontId="9" fillId="0" borderId="0" xfId="0" applyNumberFormat="1" applyFont="1" applyAlignment="1" applyProtection="1">
      <alignment vertical="center" wrapText="1"/>
    </xf>
    <xf numFmtId="0" fontId="15" fillId="0" borderId="0" xfId="0" applyFont="1" applyAlignment="1" applyProtection="1">
      <alignment horizontal="center" vertical="center" wrapText="1"/>
    </xf>
    <xf numFmtId="0" fontId="6" fillId="0" borderId="0" xfId="0" applyFont="1" applyAlignment="1" applyProtection="1">
      <alignment vertical="center" wrapText="1"/>
    </xf>
    <xf numFmtId="0" fontId="6" fillId="0" borderId="0" xfId="0" applyFont="1" applyAlignment="1" applyProtection="1">
      <alignment horizontal="left" vertical="center" wrapText="1"/>
    </xf>
    <xf numFmtId="10" fontId="6" fillId="0" borderId="0" xfId="1" applyNumberFormat="1" applyFont="1" applyAlignment="1" applyProtection="1">
      <alignment horizontal="center" vertical="center" wrapText="1"/>
    </xf>
    <xf numFmtId="0" fontId="6" fillId="0" borderId="0" xfId="0" applyFont="1" applyFill="1" applyBorder="1" applyAlignment="1" applyProtection="1">
      <alignment horizontal="left" vertical="center" wrapText="1"/>
    </xf>
    <xf numFmtId="0" fontId="17" fillId="0" borderId="0" xfId="0" applyFont="1" applyAlignment="1" applyProtection="1">
      <alignment horizontal="center" vertical="center" wrapText="1"/>
    </xf>
    <xf numFmtId="0" fontId="19" fillId="2" borderId="9" xfId="0" applyFont="1" applyFill="1" applyBorder="1" applyAlignment="1" applyProtection="1">
      <alignment horizontal="center" vertical="center" wrapText="1"/>
    </xf>
    <xf numFmtId="0" fontId="19" fillId="2" borderId="46" xfId="0" applyFont="1" applyFill="1" applyBorder="1" applyAlignment="1" applyProtection="1">
      <alignment horizontal="center" vertical="center" wrapText="1"/>
    </xf>
    <xf numFmtId="0" fontId="19" fillId="2" borderId="47" xfId="0" applyFont="1" applyFill="1" applyBorder="1" applyAlignment="1" applyProtection="1">
      <alignment horizontal="center" vertical="center" wrapText="1"/>
    </xf>
    <xf numFmtId="14" fontId="19" fillId="2" borderId="47" xfId="0" applyNumberFormat="1" applyFont="1" applyFill="1" applyBorder="1" applyAlignment="1" applyProtection="1">
      <alignment horizontal="center" vertical="center" wrapText="1"/>
    </xf>
    <xf numFmtId="14" fontId="19" fillId="2" borderId="48" xfId="0" applyNumberFormat="1" applyFont="1" applyFill="1" applyBorder="1" applyAlignment="1" applyProtection="1">
      <alignment horizontal="center" vertical="center" wrapText="1"/>
    </xf>
    <xf numFmtId="0" fontId="19" fillId="2" borderId="48" xfId="0" applyFont="1" applyFill="1" applyBorder="1" applyAlignment="1" applyProtection="1">
      <alignment horizontal="center" vertical="center" wrapText="1"/>
    </xf>
    <xf numFmtId="0" fontId="19" fillId="2" borderId="48" xfId="0" applyFont="1" applyFill="1" applyBorder="1" applyAlignment="1" applyProtection="1">
      <alignment horizontal="left" vertical="center" wrapText="1"/>
    </xf>
    <xf numFmtId="0" fontId="20" fillId="0" borderId="0" xfId="0" applyFont="1" applyAlignment="1" applyProtection="1">
      <alignment vertical="center" wrapText="1"/>
    </xf>
    <xf numFmtId="10" fontId="19" fillId="2" borderId="48" xfId="1" applyNumberFormat="1" applyFont="1" applyFill="1" applyBorder="1" applyAlignment="1" applyProtection="1">
      <alignment horizontal="center" vertical="center" wrapText="1"/>
    </xf>
    <xf numFmtId="14" fontId="6" fillId="0" borderId="0" xfId="0" applyNumberFormat="1" applyFont="1" applyFill="1" applyBorder="1" applyAlignment="1" applyProtection="1">
      <alignment horizontal="center" vertical="center" wrapText="1"/>
    </xf>
    <xf numFmtId="2" fontId="21" fillId="0" borderId="54" xfId="0" applyNumberFormat="1" applyFont="1" applyFill="1" applyBorder="1" applyAlignment="1" applyProtection="1">
      <alignment horizontal="center" vertical="center" wrapText="1"/>
    </xf>
    <xf numFmtId="2" fontId="21" fillId="0" borderId="55" xfId="0" applyNumberFormat="1" applyFont="1" applyFill="1" applyBorder="1" applyAlignment="1" applyProtection="1">
      <alignment horizontal="center" vertical="center" wrapText="1"/>
    </xf>
    <xf numFmtId="10" fontId="21" fillId="0" borderId="56" xfId="1" applyNumberFormat="1" applyFont="1" applyFill="1" applyBorder="1" applyAlignment="1" applyProtection="1">
      <alignment vertical="center" wrapText="1"/>
    </xf>
    <xf numFmtId="10" fontId="21" fillId="0" borderId="56" xfId="1" applyNumberFormat="1" applyFont="1" applyFill="1" applyBorder="1" applyAlignment="1" applyProtection="1">
      <alignment horizontal="center" vertical="center" wrapText="1"/>
    </xf>
    <xf numFmtId="2" fontId="21" fillId="0" borderId="57" xfId="0" applyNumberFormat="1" applyFont="1" applyFill="1" applyBorder="1" applyAlignment="1" applyProtection="1">
      <alignment horizontal="center" vertical="center" wrapText="1"/>
    </xf>
    <xf numFmtId="2" fontId="21" fillId="0" borderId="58" xfId="0" applyNumberFormat="1" applyFont="1" applyFill="1" applyBorder="1" applyAlignment="1" applyProtection="1">
      <alignment horizontal="center" vertical="center" wrapText="1"/>
    </xf>
    <xf numFmtId="10" fontId="21" fillId="0" borderId="49" xfId="1" applyNumberFormat="1" applyFont="1" applyFill="1" applyBorder="1" applyAlignment="1" applyProtection="1">
      <alignment vertical="center" wrapText="1"/>
    </xf>
    <xf numFmtId="0" fontId="9" fillId="0" borderId="27" xfId="0" applyFont="1" applyFill="1" applyBorder="1" applyAlignment="1" applyProtection="1">
      <alignment horizontal="center" vertical="center" wrapText="1"/>
    </xf>
    <xf numFmtId="0" fontId="9" fillId="0" borderId="11" xfId="0" applyFont="1" applyFill="1" applyBorder="1" applyAlignment="1" applyProtection="1">
      <alignment horizontal="left" vertical="center" wrapText="1"/>
    </xf>
    <xf numFmtId="0" fontId="9" fillId="0" borderId="2" xfId="0" applyFont="1" applyFill="1" applyBorder="1" applyAlignment="1" applyProtection="1">
      <alignment horizontal="center" vertical="center" wrapText="1"/>
    </xf>
    <xf numFmtId="14" fontId="9" fillId="0" borderId="2" xfId="0" applyNumberFormat="1" applyFont="1" applyFill="1" applyBorder="1" applyAlignment="1" applyProtection="1">
      <alignment horizontal="center" vertical="center" wrapText="1"/>
    </xf>
    <xf numFmtId="14" fontId="9" fillId="0" borderId="12" xfId="0" applyNumberFormat="1"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wrapText="1"/>
    </xf>
    <xf numFmtId="0" fontId="9" fillId="0" borderId="28" xfId="0" applyFont="1" applyFill="1" applyBorder="1" applyAlignment="1" applyProtection="1">
      <alignment horizontal="left" vertical="center" wrapText="1"/>
    </xf>
    <xf numFmtId="0" fontId="9" fillId="0" borderId="24" xfId="0" applyFont="1" applyFill="1" applyBorder="1" applyAlignment="1" applyProtection="1">
      <alignment horizontal="center" vertical="center" wrapText="1"/>
    </xf>
    <xf numFmtId="14" fontId="9" fillId="0" borderId="24" xfId="0" applyNumberFormat="1" applyFont="1" applyFill="1" applyBorder="1" applyAlignment="1" applyProtection="1">
      <alignment horizontal="center" vertical="center" wrapText="1"/>
    </xf>
    <xf numFmtId="14" fontId="9" fillId="0" borderId="25" xfId="0" applyNumberFormat="1" applyFont="1" applyFill="1" applyBorder="1" applyAlignment="1" applyProtection="1">
      <alignment horizontal="center" vertical="center" wrapText="1"/>
    </xf>
    <xf numFmtId="2" fontId="21" fillId="0" borderId="59" xfId="0" applyNumberFormat="1" applyFont="1" applyFill="1" applyBorder="1" applyAlignment="1" applyProtection="1">
      <alignment horizontal="center" vertical="center" wrapText="1"/>
    </xf>
    <xf numFmtId="2" fontId="21" fillId="0" borderId="60" xfId="0" applyNumberFormat="1" applyFont="1" applyFill="1" applyBorder="1" applyAlignment="1" applyProtection="1">
      <alignment horizontal="center" vertical="center" wrapText="1"/>
    </xf>
    <xf numFmtId="10" fontId="21" fillId="0" borderId="53" xfId="1" applyNumberFormat="1" applyFont="1" applyFill="1" applyBorder="1" applyAlignment="1" applyProtection="1">
      <alignment vertical="center" wrapText="1"/>
    </xf>
    <xf numFmtId="10" fontId="21" fillId="0" borderId="53" xfId="1"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4" fontId="6" fillId="0" borderId="6" xfId="0" applyNumberFormat="1" applyFont="1" applyFill="1" applyBorder="1" applyAlignment="1" applyProtection="1">
      <alignment horizontal="center" vertical="center" wrapText="1"/>
    </xf>
    <xf numFmtId="14" fontId="6" fillId="0" borderId="6" xfId="0" applyNumberFormat="1" applyFont="1" applyFill="1" applyBorder="1" applyAlignment="1" applyProtection="1">
      <alignment horizontal="left" vertical="center" wrapText="1"/>
    </xf>
    <xf numFmtId="10" fontId="22" fillId="0" borderId="66" xfId="1" applyNumberFormat="1" applyFont="1" applyFill="1" applyBorder="1" applyAlignment="1" applyProtection="1">
      <alignment horizontal="center" vertical="center" wrapText="1"/>
    </xf>
    <xf numFmtId="0" fontId="6" fillId="0" borderId="0" xfId="0" applyFont="1" applyBorder="1" applyAlignment="1" applyProtection="1">
      <alignment vertical="center" wrapText="1"/>
    </xf>
    <xf numFmtId="10" fontId="6" fillId="0" borderId="0" xfId="1" applyNumberFormat="1"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4" borderId="1" xfId="2" applyFont="1" applyFill="1" applyBorder="1" applyAlignment="1" applyProtection="1">
      <alignment horizontal="center" vertical="center" wrapText="1"/>
    </xf>
    <xf numFmtId="0" fontId="23" fillId="4" borderId="1" xfId="2" applyFont="1" applyFill="1" applyBorder="1" applyAlignment="1" applyProtection="1">
      <alignment vertical="center" wrapText="1"/>
    </xf>
    <xf numFmtId="0" fontId="25" fillId="5" borderId="38" xfId="2" applyFont="1" applyFill="1" applyBorder="1" applyAlignment="1" applyProtection="1">
      <alignment horizontal="left" vertical="center" wrapText="1"/>
    </xf>
    <xf numFmtId="0" fontId="6" fillId="0" borderId="6" xfId="0" applyFont="1" applyFill="1" applyBorder="1" applyAlignment="1" applyProtection="1">
      <alignment horizontal="center" vertical="center" wrapText="1"/>
    </xf>
    <xf numFmtId="0" fontId="6" fillId="0" borderId="6"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10" fontId="6" fillId="0" borderId="0" xfId="1" applyNumberFormat="1"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2" fontId="21" fillId="0" borderId="61" xfId="0" applyNumberFormat="1" applyFont="1" applyFill="1" applyBorder="1" applyAlignment="1" applyProtection="1">
      <alignment horizontal="center" vertical="center" wrapText="1"/>
    </xf>
    <xf numFmtId="2" fontId="21" fillId="0" borderId="62" xfId="0" applyNumberFormat="1" applyFont="1" applyFill="1" applyBorder="1" applyAlignment="1" applyProtection="1">
      <alignment horizontal="center" vertical="center" wrapText="1"/>
    </xf>
    <xf numFmtId="10" fontId="21" fillId="0" borderId="51" xfId="1" applyNumberFormat="1" applyFont="1" applyFill="1" applyBorder="1" applyAlignment="1" applyProtection="1">
      <alignment vertical="center" wrapText="1"/>
    </xf>
    <xf numFmtId="9" fontId="9" fillId="0" borderId="2" xfId="1"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14" fontId="9" fillId="0" borderId="16" xfId="0" applyNumberFormat="1"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13" xfId="0" applyFont="1" applyFill="1" applyBorder="1" applyAlignment="1" applyProtection="1">
      <alignment horizontal="left" vertical="center" wrapText="1"/>
    </xf>
    <xf numFmtId="0" fontId="9" fillId="0" borderId="4" xfId="0" applyFont="1" applyFill="1" applyBorder="1" applyAlignment="1" applyProtection="1">
      <alignment horizontal="center" vertical="center" wrapText="1"/>
    </xf>
    <xf numFmtId="14" fontId="9" fillId="0" borderId="4" xfId="0" applyNumberFormat="1" applyFont="1" applyFill="1" applyBorder="1" applyAlignment="1" applyProtection="1">
      <alignment horizontal="center" vertical="center" wrapText="1"/>
    </xf>
    <xf numFmtId="14" fontId="9" fillId="0" borderId="7" xfId="0" applyNumberFormat="1"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14" fontId="9" fillId="0" borderId="20" xfId="0" applyNumberFormat="1" applyFont="1" applyFill="1" applyBorder="1" applyAlignment="1" applyProtection="1">
      <alignment horizontal="center" vertical="center" wrapText="1"/>
    </xf>
    <xf numFmtId="14" fontId="9" fillId="0" borderId="21" xfId="0" applyNumberFormat="1" applyFont="1" applyFill="1" applyBorder="1" applyAlignment="1" applyProtection="1">
      <alignment horizontal="center" vertical="center" wrapText="1"/>
    </xf>
    <xf numFmtId="10" fontId="22" fillId="0" borderId="53" xfId="1" applyNumberFormat="1" applyFont="1" applyFill="1" applyBorder="1" applyAlignment="1" applyProtection="1">
      <alignment horizontal="center" vertical="center" wrapText="1"/>
    </xf>
    <xf numFmtId="14" fontId="9" fillId="0" borderId="17"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protection locked="0"/>
    </xf>
    <xf numFmtId="0" fontId="6" fillId="3" borderId="40" xfId="0" applyFont="1" applyFill="1" applyBorder="1" applyAlignment="1" applyProtection="1">
      <alignment horizontal="center" vertical="center" wrapText="1"/>
    </xf>
    <xf numFmtId="0" fontId="9" fillId="0" borderId="41" xfId="0" applyFont="1" applyFill="1" applyBorder="1" applyAlignment="1" applyProtection="1">
      <alignment horizontal="center" vertical="center" wrapText="1"/>
    </xf>
    <xf numFmtId="0" fontId="9" fillId="0" borderId="42" xfId="0" applyFont="1" applyFill="1" applyBorder="1" applyAlignment="1" applyProtection="1">
      <alignment horizontal="left" vertical="center" wrapText="1"/>
    </xf>
    <xf numFmtId="0" fontId="9" fillId="0" borderId="43" xfId="0" applyFont="1" applyFill="1" applyBorder="1" applyAlignment="1" applyProtection="1">
      <alignment horizontal="center" vertical="center" wrapText="1"/>
    </xf>
    <xf numFmtId="14" fontId="9" fillId="0" borderId="43" xfId="0" applyNumberFormat="1" applyFont="1" applyFill="1" applyBorder="1" applyAlignment="1" applyProtection="1">
      <alignment horizontal="center" vertical="center" wrapText="1"/>
    </xf>
    <xf numFmtId="14" fontId="9" fillId="0" borderId="44" xfId="0" applyNumberFormat="1" applyFont="1" applyFill="1" applyBorder="1" applyAlignment="1" applyProtection="1">
      <alignment horizontal="center" vertical="center" wrapText="1"/>
    </xf>
    <xf numFmtId="10" fontId="21" fillId="0" borderId="68" xfId="1" applyNumberFormat="1" applyFont="1" applyFill="1" applyBorder="1" applyAlignment="1" applyProtection="1">
      <alignment horizontal="center" vertical="center" wrapText="1"/>
    </xf>
    <xf numFmtId="0" fontId="9" fillId="0" borderId="30"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wrapText="1"/>
    </xf>
    <xf numFmtId="14" fontId="9" fillId="0" borderId="32" xfId="0" applyNumberFormat="1" applyFont="1" applyFill="1" applyBorder="1" applyAlignment="1" applyProtection="1">
      <alignment horizontal="center" vertical="center" wrapText="1"/>
    </xf>
    <xf numFmtId="14" fontId="9" fillId="0" borderId="31" xfId="0" applyNumberFormat="1" applyFont="1" applyFill="1" applyBorder="1" applyAlignment="1" applyProtection="1">
      <alignment horizontal="center" vertical="center" wrapText="1"/>
    </xf>
    <xf numFmtId="10" fontId="21" fillId="0" borderId="67" xfId="1" applyNumberFormat="1" applyFont="1" applyFill="1" applyBorder="1" applyAlignment="1" applyProtection="1">
      <alignment horizontal="center" vertical="center" wrapText="1"/>
    </xf>
    <xf numFmtId="10" fontId="22" fillId="0" borderId="50" xfId="1" applyNumberFormat="1" applyFont="1" applyFill="1" applyBorder="1" applyAlignment="1" applyProtection="1">
      <alignment horizontal="center" vertical="center" wrapText="1"/>
    </xf>
    <xf numFmtId="0" fontId="17" fillId="0" borderId="0" xfId="0" applyFont="1" applyFill="1" applyAlignment="1" applyProtection="1">
      <alignment horizontal="center" vertical="center" wrapText="1"/>
    </xf>
    <xf numFmtId="0" fontId="7" fillId="2" borderId="46" xfId="0" applyFont="1" applyFill="1" applyBorder="1" applyAlignment="1" applyProtection="1">
      <alignment horizontal="center" vertical="center" wrapText="1"/>
    </xf>
    <xf numFmtId="0" fontId="7" fillId="2" borderId="47" xfId="0" applyFont="1" applyFill="1" applyBorder="1" applyAlignment="1" applyProtection="1">
      <alignment horizontal="center" vertical="center" wrapText="1"/>
    </xf>
    <xf numFmtId="14" fontId="7" fillId="2" borderId="47" xfId="0" applyNumberFormat="1" applyFont="1" applyFill="1" applyBorder="1" applyAlignment="1" applyProtection="1">
      <alignment horizontal="center" vertical="center" wrapText="1"/>
    </xf>
    <xf numFmtId="14" fontId="7" fillId="2" borderId="48" xfId="0" applyNumberFormat="1" applyFont="1" applyFill="1" applyBorder="1" applyAlignment="1" applyProtection="1">
      <alignment horizontal="center" vertical="center" wrapText="1"/>
    </xf>
    <xf numFmtId="0" fontId="15" fillId="2" borderId="48" xfId="0" applyFont="1" applyFill="1" applyBorder="1" applyAlignment="1" applyProtection="1">
      <alignment horizontal="left" vertical="center" wrapText="1"/>
    </xf>
    <xf numFmtId="14" fontId="6" fillId="0" borderId="0" xfId="0" applyNumberFormat="1" applyFont="1" applyAlignment="1" applyProtection="1">
      <alignment vertical="center" wrapText="1"/>
    </xf>
    <xf numFmtId="10" fontId="22" fillId="0" borderId="67" xfId="1" applyNumberFormat="1" applyFont="1" applyFill="1" applyBorder="1" applyAlignment="1" applyProtection="1">
      <alignment horizontal="center" vertical="center" wrapText="1"/>
    </xf>
    <xf numFmtId="0" fontId="10" fillId="0" borderId="0" xfId="0" applyFont="1" applyAlignment="1" applyProtection="1">
      <alignment horizontal="center" vertical="center" wrapText="1"/>
    </xf>
    <xf numFmtId="0" fontId="10" fillId="0" borderId="0" xfId="0" applyFont="1" applyAlignment="1" applyProtection="1">
      <alignment horizontal="left" vertical="center" wrapText="1"/>
    </xf>
    <xf numFmtId="10" fontId="10" fillId="0" borderId="0" xfId="1" applyNumberFormat="1" applyFont="1" applyAlignment="1" applyProtection="1">
      <alignment horizontal="center" vertical="center" wrapText="1"/>
    </xf>
    <xf numFmtId="0" fontId="20" fillId="2" borderId="47" xfId="0" applyFont="1" applyFill="1" applyBorder="1" applyAlignment="1" applyProtection="1">
      <alignment horizontal="center" vertical="center" wrapText="1"/>
    </xf>
    <xf numFmtId="14" fontId="20" fillId="0" borderId="6" xfId="0" applyNumberFormat="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6" fillId="0" borderId="56" xfId="0" applyFont="1" applyFill="1" applyBorder="1" applyAlignment="1" applyProtection="1">
      <alignment horizontal="left" vertical="center" wrapText="1"/>
      <protection locked="0"/>
    </xf>
    <xf numFmtId="0" fontId="6" fillId="0" borderId="53" xfId="0" applyFont="1" applyFill="1" applyBorder="1" applyAlignment="1" applyProtection="1">
      <alignment horizontal="left" vertical="center" wrapText="1"/>
      <protection locked="0"/>
    </xf>
    <xf numFmtId="0" fontId="6" fillId="0" borderId="49" xfId="0" applyFont="1" applyFill="1" applyBorder="1" applyAlignment="1" applyProtection="1">
      <alignment horizontal="left" vertical="center" wrapText="1"/>
      <protection locked="0"/>
    </xf>
    <xf numFmtId="0" fontId="20" fillId="0" borderId="0" xfId="0" applyFont="1" applyAlignment="1" applyProtection="1">
      <alignment horizontal="center" vertical="center" wrapText="1"/>
    </xf>
    <xf numFmtId="0" fontId="6" fillId="3" borderId="33" xfId="0"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horizontal="left" vertical="center" wrapText="1"/>
    </xf>
    <xf numFmtId="0" fontId="19" fillId="0" borderId="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wrapText="1"/>
    </xf>
    <xf numFmtId="0" fontId="24" fillId="0" borderId="0" xfId="2" applyNumberFormat="1" applyFont="1" applyFill="1" applyBorder="1" applyAlignment="1" applyProtection="1">
      <alignment horizontal="center" vertical="center" wrapText="1"/>
    </xf>
    <xf numFmtId="0" fontId="18" fillId="0" borderId="0" xfId="2"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vertical="center" wrapText="1"/>
    </xf>
    <xf numFmtId="0" fontId="10" fillId="0" borderId="0" xfId="0" applyNumberFormat="1" applyFont="1" applyFill="1" applyBorder="1" applyAlignment="1" applyProtection="1">
      <alignment vertical="center" wrapText="1"/>
    </xf>
    <xf numFmtId="0" fontId="6" fillId="0" borderId="0" xfId="0" applyNumberFormat="1" applyFont="1" applyAlignment="1" applyProtection="1">
      <alignment vertical="center" wrapText="1"/>
    </xf>
    <xf numFmtId="0" fontId="21" fillId="0" borderId="57" xfId="0" applyNumberFormat="1" applyFont="1" applyFill="1" applyBorder="1" applyAlignment="1" applyProtection="1">
      <alignment horizontal="center" vertical="center" wrapText="1"/>
    </xf>
    <xf numFmtId="0" fontId="21" fillId="0" borderId="58" xfId="0" applyNumberFormat="1" applyFont="1" applyFill="1" applyBorder="1" applyAlignment="1" applyProtection="1">
      <alignment horizontal="center" vertical="center" wrapText="1"/>
    </xf>
    <xf numFmtId="2" fontId="21" fillId="0" borderId="57" xfId="1" applyNumberFormat="1" applyFont="1" applyFill="1" applyBorder="1" applyAlignment="1" applyProtection="1">
      <alignment horizontal="center" vertical="center" wrapText="1"/>
    </xf>
    <xf numFmtId="2" fontId="21" fillId="0" borderId="58" xfId="1" applyNumberFormat="1" applyFont="1" applyFill="1" applyBorder="1" applyAlignment="1" applyProtection="1">
      <alignment horizontal="center" vertical="center" wrapText="1"/>
    </xf>
    <xf numFmtId="0" fontId="23" fillId="4" borderId="1" xfId="2"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15" fillId="2" borderId="46" xfId="0" applyFont="1" applyFill="1" applyBorder="1" applyAlignment="1" applyProtection="1">
      <alignment horizontal="center" vertical="center" wrapText="1"/>
    </xf>
    <xf numFmtId="0" fontId="15" fillId="2" borderId="47" xfId="0" applyFont="1" applyFill="1" applyBorder="1" applyAlignment="1" applyProtection="1">
      <alignment horizontal="center" vertical="center" wrapText="1"/>
    </xf>
    <xf numFmtId="0" fontId="15" fillId="2" borderId="48" xfId="0" applyFont="1" applyFill="1" applyBorder="1" applyAlignment="1" applyProtection="1">
      <alignment horizontal="center" vertical="center" wrapText="1"/>
    </xf>
    <xf numFmtId="0" fontId="21" fillId="0" borderId="71" xfId="0" applyNumberFormat="1" applyFont="1" applyFill="1" applyBorder="1" applyAlignment="1" applyProtection="1">
      <alignment horizontal="center" vertical="center" wrapText="1"/>
    </xf>
    <xf numFmtId="0" fontId="21" fillId="0" borderId="72" xfId="0" applyNumberFormat="1" applyFont="1" applyFill="1" applyBorder="1" applyAlignment="1" applyProtection="1">
      <alignment horizontal="center" vertical="center" wrapText="1"/>
    </xf>
    <xf numFmtId="10" fontId="21" fillId="0" borderId="52" xfId="1" applyNumberFormat="1" applyFont="1" applyFill="1" applyBorder="1" applyAlignment="1" applyProtection="1">
      <alignment vertical="center" wrapText="1"/>
    </xf>
    <xf numFmtId="0" fontId="6" fillId="0" borderId="49" xfId="1" applyNumberFormat="1" applyFont="1" applyFill="1" applyBorder="1" applyAlignment="1" applyProtection="1">
      <alignment horizontal="left" vertical="center" wrapText="1"/>
      <protection locked="0"/>
    </xf>
    <xf numFmtId="0" fontId="9" fillId="0" borderId="16" xfId="1" applyNumberFormat="1" applyFont="1" applyFill="1" applyBorder="1" applyAlignment="1" applyProtection="1">
      <alignment horizontal="center" vertical="center" wrapText="1"/>
    </xf>
    <xf numFmtId="0" fontId="6" fillId="0" borderId="53" xfId="0" applyFont="1" applyFill="1" applyBorder="1" applyAlignment="1" applyProtection="1">
      <alignment vertical="center" wrapText="1"/>
      <protection locked="0"/>
    </xf>
    <xf numFmtId="0" fontId="9" fillId="0" borderId="20" xfId="0" applyFont="1" applyFill="1" applyBorder="1" applyAlignment="1" applyProtection="1">
      <alignment horizontal="center" vertical="center" wrapText="1"/>
    </xf>
    <xf numFmtId="0" fontId="9" fillId="0" borderId="24" xfId="0" applyNumberFormat="1" applyFont="1" applyFill="1" applyBorder="1" applyAlignment="1" applyProtection="1">
      <alignment horizontal="center" vertical="center" wrapText="1"/>
    </xf>
    <xf numFmtId="0" fontId="9" fillId="0" borderId="0" xfId="0" applyFont="1" applyAlignment="1">
      <alignment vertical="center" wrapText="1"/>
    </xf>
    <xf numFmtId="9" fontId="9" fillId="0" borderId="24" xfId="0" applyNumberFormat="1" applyFont="1" applyFill="1" applyBorder="1" applyAlignment="1" applyProtection="1">
      <alignment horizontal="center" vertical="center" wrapText="1"/>
    </xf>
    <xf numFmtId="0" fontId="9" fillId="0" borderId="23" xfId="0" applyFont="1" applyFill="1" applyBorder="1" applyAlignment="1" applyProtection="1">
      <alignment horizontal="left" vertical="center" wrapText="1"/>
    </xf>
    <xf numFmtId="9" fontId="9" fillId="0" borderId="20" xfId="0" applyNumberFormat="1" applyFont="1" applyFill="1" applyBorder="1" applyAlignment="1" applyProtection="1">
      <alignment horizontal="center" vertical="center" wrapText="1"/>
    </xf>
    <xf numFmtId="0" fontId="27" fillId="0" borderId="0" xfId="0" applyFont="1" applyFill="1" applyBorder="1" applyAlignment="1" applyProtection="1">
      <alignment vertical="center" wrapText="1"/>
    </xf>
    <xf numFmtId="0" fontId="28" fillId="0" borderId="0" xfId="0" applyFont="1" applyFill="1" applyBorder="1" applyAlignment="1" applyProtection="1">
      <alignment horizontal="center" vertical="center" wrapText="1"/>
    </xf>
    <xf numFmtId="14" fontId="28" fillId="0" borderId="0"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wrapText="1"/>
    </xf>
    <xf numFmtId="14" fontId="30" fillId="0" borderId="0" xfId="0" applyNumberFormat="1" applyFont="1" applyFill="1" applyBorder="1" applyAlignment="1" applyProtection="1">
      <alignment horizontal="center" vertical="center" wrapText="1"/>
    </xf>
    <xf numFmtId="14" fontId="28" fillId="0" borderId="0" xfId="0" applyNumberFormat="1" applyFont="1" applyFill="1" applyBorder="1" applyAlignment="1" applyProtection="1">
      <alignment horizontal="left" vertical="center" wrapText="1"/>
    </xf>
    <xf numFmtId="0" fontId="31" fillId="0" borderId="0" xfId="0" applyFont="1" applyFill="1" applyAlignment="1" applyProtection="1">
      <alignment vertical="center" wrapText="1"/>
    </xf>
    <xf numFmtId="10" fontId="28" fillId="0" borderId="0" xfId="1" applyNumberFormat="1" applyFont="1" applyFill="1" applyBorder="1" applyAlignment="1" applyProtection="1">
      <alignment horizontal="center" vertical="center" wrapText="1"/>
    </xf>
    <xf numFmtId="0" fontId="15" fillId="2" borderId="64" xfId="0" applyFont="1" applyFill="1" applyBorder="1" applyAlignment="1" applyProtection="1">
      <alignment horizontal="center" vertical="center" wrapText="1"/>
    </xf>
    <xf numFmtId="0" fontId="19" fillId="2" borderId="64" xfId="0" applyFont="1" applyFill="1" applyBorder="1" applyAlignment="1" applyProtection="1">
      <alignment horizontal="center" vertical="center" wrapText="1"/>
    </xf>
    <xf numFmtId="0" fontId="6" fillId="0" borderId="54" xfId="0" applyFont="1" applyFill="1" applyBorder="1" applyAlignment="1" applyProtection="1">
      <alignment horizontal="center" vertical="center" wrapText="1"/>
    </xf>
    <xf numFmtId="0" fontId="6" fillId="0" borderId="55"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center" vertical="center" wrapText="1"/>
    </xf>
    <xf numFmtId="164" fontId="33" fillId="0" borderId="55" xfId="4" applyNumberFormat="1" applyFont="1" applyFill="1" applyBorder="1" applyAlignment="1" applyProtection="1">
      <alignment vertical="center" wrapText="1"/>
      <protection locked="0"/>
    </xf>
    <xf numFmtId="0" fontId="6" fillId="0" borderId="55" xfId="0" applyFont="1" applyFill="1" applyBorder="1" applyAlignment="1" applyProtection="1">
      <alignment horizontal="left" vertical="center" wrapText="1"/>
      <protection locked="0"/>
    </xf>
    <xf numFmtId="0" fontId="20" fillId="0" borderId="55"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left" vertical="top" wrapText="1"/>
      <protection locked="0"/>
    </xf>
    <xf numFmtId="0" fontId="6" fillId="0" borderId="57"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protection locked="0"/>
    </xf>
    <xf numFmtId="0" fontId="6" fillId="0" borderId="58" xfId="0" applyFont="1" applyFill="1" applyBorder="1" applyAlignment="1" applyProtection="1">
      <alignment horizontal="center" vertical="center" wrapText="1"/>
    </xf>
    <xf numFmtId="164" fontId="33" fillId="0" borderId="58" xfId="4" applyNumberFormat="1" applyFont="1" applyFill="1" applyBorder="1" applyAlignment="1" applyProtection="1">
      <alignment vertical="center" wrapText="1"/>
      <protection locked="0"/>
    </xf>
    <xf numFmtId="0" fontId="6" fillId="0" borderId="58" xfId="0" applyFont="1" applyFill="1" applyBorder="1" applyAlignment="1" applyProtection="1">
      <alignment horizontal="left" vertical="center" wrapText="1"/>
      <protection locked="0"/>
    </xf>
    <xf numFmtId="0" fontId="20" fillId="0" borderId="58" xfId="0" applyFont="1" applyFill="1" applyBorder="1" applyAlignment="1" applyProtection="1">
      <alignment horizontal="center" vertical="center" wrapText="1"/>
      <protection locked="0"/>
    </xf>
    <xf numFmtId="0" fontId="6" fillId="0" borderId="58" xfId="0" applyFont="1" applyFill="1" applyBorder="1" applyAlignment="1" applyProtection="1">
      <alignment horizontal="left" vertical="top" wrapText="1"/>
      <protection locked="0"/>
    </xf>
    <xf numFmtId="0" fontId="6" fillId="0" borderId="59" xfId="0" applyFont="1" applyFill="1" applyBorder="1" applyAlignment="1" applyProtection="1">
      <alignment horizontal="center" vertical="center" wrapText="1"/>
    </xf>
    <xf numFmtId="0" fontId="6" fillId="0" borderId="60" xfId="0" applyFont="1" applyFill="1" applyBorder="1" applyAlignment="1" applyProtection="1">
      <alignment horizontal="center" vertical="center" wrapText="1"/>
      <protection locked="0"/>
    </xf>
    <xf numFmtId="0" fontId="6" fillId="0" borderId="60" xfId="0" applyFont="1" applyFill="1" applyBorder="1" applyAlignment="1" applyProtection="1">
      <alignment horizontal="center" vertical="center" wrapText="1"/>
    </xf>
    <xf numFmtId="164" fontId="33" fillId="0" borderId="60" xfId="4" applyNumberFormat="1" applyFont="1" applyFill="1" applyBorder="1" applyAlignment="1" applyProtection="1">
      <alignment vertical="center" wrapText="1"/>
      <protection locked="0"/>
    </xf>
    <xf numFmtId="0" fontId="6" fillId="0" borderId="60" xfId="0" applyFont="1" applyFill="1" applyBorder="1" applyAlignment="1" applyProtection="1">
      <alignment horizontal="left" vertical="center" wrapText="1"/>
      <protection locked="0"/>
    </xf>
    <xf numFmtId="0" fontId="20" fillId="0" borderId="60" xfId="0" applyFont="1" applyFill="1" applyBorder="1" applyAlignment="1" applyProtection="1">
      <alignment horizontal="center" vertical="center" wrapText="1"/>
      <protection locked="0"/>
    </xf>
    <xf numFmtId="9" fontId="9" fillId="0" borderId="24" xfId="1" applyFont="1" applyFill="1" applyBorder="1" applyAlignment="1" applyProtection="1">
      <alignment horizontal="center" vertical="center" wrapText="1"/>
    </xf>
    <xf numFmtId="0" fontId="9" fillId="0" borderId="20" xfId="0" applyNumberFormat="1" applyFont="1" applyFill="1" applyBorder="1" applyAlignment="1" applyProtection="1">
      <alignment horizontal="center" vertical="center" wrapText="1"/>
    </xf>
    <xf numFmtId="0" fontId="6" fillId="0" borderId="57" xfId="1" applyNumberFormat="1" applyFont="1" applyFill="1" applyBorder="1" applyAlignment="1" applyProtection="1">
      <alignment horizontal="center" vertical="center" wrapText="1"/>
    </xf>
    <xf numFmtId="0" fontId="6" fillId="0" borderId="58" xfId="1" applyNumberFormat="1" applyFont="1" applyFill="1" applyBorder="1" applyAlignment="1" applyProtection="1">
      <alignment horizontal="center" vertical="center" wrapText="1"/>
      <protection locked="0"/>
    </xf>
    <xf numFmtId="0" fontId="6" fillId="0" borderId="58" xfId="1" applyNumberFormat="1" applyFont="1" applyFill="1" applyBorder="1" applyAlignment="1" applyProtection="1">
      <alignment horizontal="center" vertical="center" wrapText="1"/>
    </xf>
    <xf numFmtId="0" fontId="6" fillId="0" borderId="58" xfId="1" applyNumberFormat="1" applyFont="1" applyFill="1" applyBorder="1" applyAlignment="1" applyProtection="1">
      <alignment horizontal="left" vertical="center" wrapText="1"/>
      <protection locked="0"/>
    </xf>
    <xf numFmtId="0" fontId="6" fillId="0" borderId="58" xfId="0" applyNumberFormat="1" applyFont="1" applyFill="1" applyBorder="1" applyAlignment="1" applyProtection="1">
      <alignment horizontal="left" vertical="center" wrapText="1"/>
      <protection locked="0"/>
    </xf>
    <xf numFmtId="0" fontId="20" fillId="0" borderId="58" xfId="1" applyNumberFormat="1" applyFont="1" applyFill="1" applyBorder="1" applyAlignment="1" applyProtection="1">
      <alignment horizontal="center" vertical="center" wrapText="1"/>
      <protection locked="0"/>
    </xf>
    <xf numFmtId="9" fontId="6" fillId="0" borderId="58" xfId="1" applyFont="1" applyFill="1" applyBorder="1" applyAlignment="1" applyProtection="1">
      <alignment horizontal="center" vertical="center" wrapText="1"/>
      <protection locked="0"/>
    </xf>
    <xf numFmtId="9" fontId="6" fillId="0" borderId="58" xfId="1" applyFont="1" applyFill="1" applyBorder="1" applyAlignment="1" applyProtection="1">
      <alignment horizontal="center" vertical="center" wrapText="1"/>
    </xf>
    <xf numFmtId="9" fontId="6" fillId="0" borderId="58" xfId="1" applyFont="1" applyFill="1" applyBorder="1" applyAlignment="1" applyProtection="1">
      <alignment horizontal="left" vertical="top" wrapText="1"/>
      <protection locked="0"/>
    </xf>
    <xf numFmtId="9" fontId="6" fillId="0" borderId="57" xfId="1" applyFont="1" applyFill="1" applyBorder="1" applyAlignment="1" applyProtection="1">
      <alignment horizontal="center" vertical="center" wrapText="1"/>
    </xf>
    <xf numFmtId="9" fontId="6" fillId="0" borderId="58" xfId="1" applyFont="1" applyFill="1" applyBorder="1" applyAlignment="1" applyProtection="1">
      <alignment horizontal="left" vertical="center" wrapText="1"/>
      <protection locked="0"/>
    </xf>
    <xf numFmtId="9" fontId="20" fillId="0" borderId="58" xfId="1" applyFont="1" applyFill="1" applyBorder="1" applyAlignment="1" applyProtection="1">
      <alignment horizontal="center" vertical="center" wrapText="1"/>
      <protection locked="0"/>
    </xf>
    <xf numFmtId="0" fontId="6" fillId="0" borderId="58" xfId="1" applyNumberFormat="1" applyFont="1" applyFill="1" applyBorder="1" applyAlignment="1" applyProtection="1">
      <alignment horizontal="left" vertical="top" wrapText="1"/>
      <protection locked="0"/>
    </xf>
    <xf numFmtId="0" fontId="6" fillId="0" borderId="60" xfId="0" applyFont="1" applyFill="1" applyBorder="1" applyAlignment="1" applyProtection="1">
      <alignment vertical="center" wrapText="1"/>
      <protection locked="0"/>
    </xf>
    <xf numFmtId="9" fontId="6" fillId="0" borderId="49" xfId="1" applyFont="1" applyFill="1" applyBorder="1" applyAlignment="1" applyProtection="1">
      <alignment horizontal="left" vertical="center" wrapText="1"/>
      <protection locked="0"/>
    </xf>
    <xf numFmtId="0" fontId="6" fillId="0" borderId="60" xfId="0" applyFont="1" applyFill="1" applyBorder="1" applyAlignment="1" applyProtection="1">
      <alignment horizontal="left" vertical="top" wrapText="1"/>
      <protection locked="0"/>
    </xf>
    <xf numFmtId="1" fontId="27" fillId="0" borderId="0" xfId="0" applyNumberFormat="1" applyFont="1" applyFill="1" applyBorder="1" applyAlignment="1" applyProtection="1">
      <alignment vertical="center" wrapText="1"/>
    </xf>
    <xf numFmtId="1" fontId="10" fillId="0" borderId="0" xfId="0" applyNumberFormat="1" applyFont="1" applyAlignment="1" applyProtection="1">
      <alignment vertical="center" wrapText="1"/>
    </xf>
    <xf numFmtId="1" fontId="6" fillId="0" borderId="0" xfId="0" applyNumberFormat="1" applyFont="1" applyAlignment="1" applyProtection="1">
      <alignment vertical="center" wrapText="1"/>
    </xf>
    <xf numFmtId="1" fontId="20" fillId="0" borderId="0" xfId="0" applyNumberFormat="1" applyFont="1" applyAlignment="1" applyProtection="1">
      <alignment horizontal="center" vertical="center" wrapText="1"/>
    </xf>
    <xf numFmtId="9" fontId="6" fillId="0" borderId="58" xfId="0" applyNumberFormat="1" applyFont="1" applyFill="1" applyBorder="1" applyAlignment="1" applyProtection="1">
      <alignment horizontal="center" vertical="center" wrapText="1"/>
    </xf>
    <xf numFmtId="0" fontId="6" fillId="0" borderId="59" xfId="0" applyNumberFormat="1" applyFont="1" applyFill="1" applyBorder="1" applyAlignment="1" applyProtection="1">
      <alignment horizontal="center" vertical="center" wrapText="1"/>
    </xf>
    <xf numFmtId="9" fontId="6" fillId="0" borderId="60" xfId="0" applyNumberFormat="1" applyFont="1" applyFill="1" applyBorder="1" applyAlignment="1" applyProtection="1">
      <alignment horizontal="center" vertical="center" wrapText="1"/>
      <protection locked="0"/>
    </xf>
    <xf numFmtId="9" fontId="6" fillId="0" borderId="60" xfId="0" applyNumberFormat="1" applyFont="1" applyFill="1" applyBorder="1" applyAlignment="1" applyProtection="1">
      <alignment horizontal="center" vertical="center" wrapText="1"/>
    </xf>
    <xf numFmtId="9" fontId="6" fillId="0" borderId="60" xfId="0" applyNumberFormat="1" applyFont="1" applyFill="1" applyBorder="1" applyAlignment="1" applyProtection="1">
      <alignment horizontal="left" vertical="center" wrapText="1"/>
      <protection locked="0"/>
    </xf>
    <xf numFmtId="0" fontId="6" fillId="0" borderId="60" xfId="0" applyNumberFormat="1" applyFont="1" applyFill="1" applyBorder="1" applyAlignment="1" applyProtection="1">
      <alignment horizontal="center" vertical="center" wrapText="1"/>
    </xf>
    <xf numFmtId="9" fontId="20" fillId="0" borderId="60" xfId="0" applyNumberFormat="1" applyFont="1" applyFill="1" applyBorder="1" applyAlignment="1" applyProtection="1">
      <alignment horizontal="center" vertical="center" wrapText="1"/>
      <protection locked="0"/>
    </xf>
    <xf numFmtId="9" fontId="6" fillId="0" borderId="60" xfId="0" applyNumberFormat="1" applyFont="1" applyFill="1" applyBorder="1" applyAlignment="1" applyProtection="1">
      <alignment horizontal="left" vertical="top" wrapText="1"/>
      <protection locked="0"/>
    </xf>
    <xf numFmtId="9" fontId="6" fillId="0" borderId="53" xfId="0" applyNumberFormat="1" applyFont="1" applyFill="1" applyBorder="1" applyAlignment="1" applyProtection="1">
      <alignment horizontal="left" vertical="center" wrapText="1"/>
      <protection locked="0"/>
    </xf>
    <xf numFmtId="9" fontId="6" fillId="0" borderId="54" xfId="1" applyFont="1" applyFill="1" applyBorder="1" applyAlignment="1" applyProtection="1">
      <alignment horizontal="center" vertical="center" wrapText="1"/>
    </xf>
    <xf numFmtId="9" fontId="6" fillId="0" borderId="55" xfId="1" applyFont="1" applyFill="1" applyBorder="1" applyAlignment="1" applyProtection="1">
      <alignment horizontal="center" vertical="center" wrapText="1"/>
      <protection locked="0"/>
    </xf>
    <xf numFmtId="9" fontId="6" fillId="0" borderId="55" xfId="1" applyFont="1" applyFill="1" applyBorder="1" applyAlignment="1" applyProtection="1">
      <alignment horizontal="center" vertical="center" wrapText="1"/>
    </xf>
    <xf numFmtId="9" fontId="6" fillId="0" borderId="55" xfId="1" applyFont="1" applyFill="1" applyBorder="1" applyAlignment="1" applyProtection="1">
      <alignment horizontal="left" vertical="center" wrapText="1"/>
      <protection locked="0"/>
    </xf>
    <xf numFmtId="9" fontId="20" fillId="0" borderId="55" xfId="1" applyFont="1" applyFill="1" applyBorder="1" applyAlignment="1" applyProtection="1">
      <alignment horizontal="center" vertical="center" wrapText="1"/>
      <protection locked="0"/>
    </xf>
    <xf numFmtId="9" fontId="6" fillId="0" borderId="55" xfId="1" applyFont="1" applyFill="1" applyBorder="1" applyAlignment="1" applyProtection="1">
      <alignment horizontal="left" vertical="top" wrapText="1"/>
      <protection locked="0"/>
    </xf>
    <xf numFmtId="9" fontId="6" fillId="0" borderId="56" xfId="1" applyFont="1" applyFill="1" applyBorder="1" applyAlignment="1" applyProtection="1">
      <alignment horizontal="left" vertical="center" wrapText="1"/>
      <protection locked="0"/>
    </xf>
    <xf numFmtId="0" fontId="6" fillId="0" borderId="57" xfId="0" applyNumberFormat="1" applyFont="1" applyFill="1" applyBorder="1" applyAlignment="1" applyProtection="1">
      <alignment horizontal="center" vertical="center" wrapText="1"/>
    </xf>
    <xf numFmtId="0" fontId="6" fillId="0" borderId="58" xfId="0" applyNumberFormat="1" applyFont="1" applyFill="1" applyBorder="1" applyAlignment="1" applyProtection="1">
      <alignment horizontal="center" vertical="center" wrapText="1"/>
      <protection locked="0"/>
    </xf>
    <xf numFmtId="0" fontId="6" fillId="0" borderId="58" xfId="0" applyNumberFormat="1" applyFont="1" applyFill="1" applyBorder="1" applyAlignment="1" applyProtection="1">
      <alignment horizontal="center" vertical="center" wrapText="1"/>
    </xf>
    <xf numFmtId="0" fontId="20" fillId="0" borderId="58" xfId="0" applyNumberFormat="1" applyFont="1" applyFill="1" applyBorder="1" applyAlignment="1" applyProtection="1">
      <alignment horizontal="center" vertical="center" wrapText="1"/>
      <protection locked="0"/>
    </xf>
    <xf numFmtId="0" fontId="6" fillId="0" borderId="58" xfId="0" applyNumberFormat="1" applyFont="1" applyFill="1" applyBorder="1" applyAlignment="1" applyProtection="1">
      <alignment horizontal="left" vertical="top" wrapText="1"/>
      <protection locked="0"/>
    </xf>
    <xf numFmtId="0" fontId="6" fillId="0" borderId="49" xfId="0" applyNumberFormat="1" applyFont="1" applyFill="1" applyBorder="1" applyAlignment="1" applyProtection="1">
      <alignment horizontal="left" vertical="center" wrapText="1"/>
      <protection locked="0"/>
    </xf>
    <xf numFmtId="9" fontId="6" fillId="0" borderId="58" xfId="0" applyNumberFormat="1" applyFont="1" applyFill="1" applyBorder="1" applyAlignment="1" applyProtection="1">
      <alignment horizontal="center" vertical="center" wrapText="1"/>
      <protection locked="0"/>
    </xf>
    <xf numFmtId="9" fontId="6" fillId="0" borderId="58" xfId="0" applyNumberFormat="1" applyFont="1" applyFill="1" applyBorder="1" applyAlignment="1" applyProtection="1">
      <alignment horizontal="left" vertical="center" wrapText="1"/>
      <protection locked="0"/>
    </xf>
    <xf numFmtId="9" fontId="20" fillId="0" borderId="58" xfId="0" applyNumberFormat="1" applyFont="1" applyFill="1" applyBorder="1" applyAlignment="1" applyProtection="1">
      <alignment horizontal="center" vertical="center" wrapText="1"/>
      <protection locked="0"/>
    </xf>
    <xf numFmtId="9" fontId="6" fillId="0" borderId="58" xfId="0" applyNumberFormat="1" applyFont="1" applyFill="1" applyBorder="1" applyAlignment="1" applyProtection="1">
      <alignment horizontal="left" vertical="top" wrapText="1"/>
      <protection locked="0"/>
    </xf>
    <xf numFmtId="9" fontId="6" fillId="0" borderId="49" xfId="0" applyNumberFormat="1" applyFont="1" applyFill="1" applyBorder="1" applyAlignment="1" applyProtection="1">
      <alignment horizontal="left" vertical="center" wrapText="1"/>
      <protection locked="0"/>
    </xf>
    <xf numFmtId="1" fontId="6" fillId="0" borderId="57" xfId="1" applyNumberFormat="1" applyFont="1" applyFill="1" applyBorder="1" applyAlignment="1" applyProtection="1">
      <alignment horizontal="center" vertical="center" wrapText="1"/>
    </xf>
    <xf numFmtId="1" fontId="6" fillId="0" borderId="58" xfId="1" applyNumberFormat="1" applyFont="1" applyFill="1" applyBorder="1" applyAlignment="1" applyProtection="1">
      <alignment horizontal="center" vertical="center" wrapText="1"/>
      <protection locked="0"/>
    </xf>
    <xf numFmtId="1" fontId="6" fillId="0" borderId="58" xfId="1" applyNumberFormat="1" applyFont="1" applyFill="1" applyBorder="1" applyAlignment="1" applyProtection="1">
      <alignment horizontal="center" vertical="center" wrapText="1"/>
    </xf>
    <xf numFmtId="1" fontId="6" fillId="0" borderId="58" xfId="1" applyNumberFormat="1" applyFont="1" applyFill="1" applyBorder="1" applyAlignment="1" applyProtection="1">
      <alignment horizontal="left" vertical="center" wrapText="1"/>
      <protection locked="0"/>
    </xf>
    <xf numFmtId="1" fontId="20" fillId="0" borderId="58" xfId="1" applyNumberFormat="1" applyFont="1" applyFill="1" applyBorder="1" applyAlignment="1" applyProtection="1">
      <alignment horizontal="center" vertical="center" wrapText="1"/>
      <protection locked="0"/>
    </xf>
    <xf numFmtId="0" fontId="34" fillId="0" borderId="0" xfId="0" applyNumberFormat="1" applyFont="1" applyFill="1" applyBorder="1" applyAlignment="1" applyProtection="1">
      <alignment horizontal="center" vertical="center" wrapText="1"/>
    </xf>
    <xf numFmtId="1" fontId="30" fillId="0" borderId="0" xfId="0" applyNumberFormat="1"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14" fontId="34" fillId="0" borderId="0" xfId="0" applyNumberFormat="1" applyFont="1" applyFill="1" applyBorder="1" applyAlignment="1" applyProtection="1">
      <alignment horizontal="center" vertical="center" wrapText="1"/>
    </xf>
    <xf numFmtId="0" fontId="35" fillId="0" borderId="0" xfId="0" applyFont="1" applyFill="1" applyBorder="1" applyAlignment="1" applyProtection="1">
      <alignment vertical="center" wrapText="1"/>
    </xf>
    <xf numFmtId="0" fontId="30" fillId="0" borderId="0" xfId="0" applyFont="1" applyFill="1" applyBorder="1" applyAlignment="1" applyProtection="1">
      <alignment horizontal="center" vertical="center" wrapText="1"/>
    </xf>
    <xf numFmtId="10" fontId="34" fillId="0" borderId="0" xfId="1"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9" fillId="0" borderId="55" xfId="0" applyFont="1" applyFill="1" applyBorder="1" applyAlignment="1" applyProtection="1">
      <alignment horizontal="left" vertical="center" wrapText="1"/>
    </xf>
    <xf numFmtId="14" fontId="9" fillId="0" borderId="55" xfId="0" applyNumberFormat="1" applyFont="1" applyFill="1" applyBorder="1" applyAlignment="1" applyProtection="1">
      <alignment horizontal="center" vertical="center" wrapText="1"/>
    </xf>
    <xf numFmtId="14" fontId="9" fillId="0" borderId="56" xfId="0" applyNumberFormat="1"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9" fillId="0" borderId="58" xfId="0" applyFont="1" applyFill="1" applyBorder="1" applyAlignment="1" applyProtection="1">
      <alignment horizontal="left" vertical="center" wrapText="1"/>
    </xf>
    <xf numFmtId="14" fontId="9" fillId="0" borderId="58" xfId="0" applyNumberFormat="1" applyFont="1" applyFill="1" applyBorder="1" applyAlignment="1" applyProtection="1">
      <alignment horizontal="center" vertical="center" wrapText="1"/>
    </xf>
    <xf numFmtId="14" fontId="9" fillId="0" borderId="49" xfId="0" applyNumberFormat="1" applyFont="1" applyFill="1" applyBorder="1" applyAlignment="1" applyProtection="1">
      <alignment horizontal="center" vertical="center" wrapText="1"/>
    </xf>
    <xf numFmtId="9" fontId="9" fillId="0" borderId="58" xfId="1"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9" fillId="0" borderId="60" xfId="0" applyFont="1" applyFill="1" applyBorder="1" applyAlignment="1" applyProtection="1">
      <alignment horizontal="left" vertical="center" wrapText="1"/>
    </xf>
    <xf numFmtId="14" fontId="9" fillId="0" borderId="60" xfId="0" applyNumberFormat="1" applyFont="1" applyFill="1" applyBorder="1" applyAlignment="1" applyProtection="1">
      <alignment horizontal="center" vertical="center" wrapText="1"/>
    </xf>
    <xf numFmtId="14" fontId="9" fillId="0" borderId="53" xfId="0" applyNumberFormat="1" applyFont="1" applyFill="1" applyBorder="1" applyAlignment="1" applyProtection="1">
      <alignment horizontal="center" vertical="center" wrapText="1"/>
    </xf>
    <xf numFmtId="0" fontId="6" fillId="3" borderId="54" xfId="0" applyFont="1" applyFill="1" applyBorder="1" applyAlignment="1" applyProtection="1">
      <alignment horizontal="center" vertical="center" wrapText="1"/>
    </xf>
    <xf numFmtId="0" fontId="6" fillId="3" borderId="59" xfId="0" applyFont="1" applyFill="1" applyBorder="1" applyAlignment="1" applyProtection="1">
      <alignment horizontal="center" vertical="center" wrapText="1"/>
    </xf>
    <xf numFmtId="0" fontId="9" fillId="6" borderId="60" xfId="0" applyFont="1" applyFill="1" applyBorder="1" applyAlignment="1" applyProtection="1">
      <alignment horizontal="left" vertical="center" wrapText="1"/>
    </xf>
    <xf numFmtId="0" fontId="9" fillId="6" borderId="60" xfId="0" applyFont="1" applyFill="1" applyBorder="1" applyAlignment="1" applyProtection="1">
      <alignment horizontal="center" vertical="center" wrapText="1"/>
    </xf>
    <xf numFmtId="0" fontId="9" fillId="0" borderId="58" xfId="3" applyFont="1" applyFill="1" applyBorder="1" applyAlignment="1">
      <alignment horizontal="left" vertical="center" wrapText="1"/>
    </xf>
    <xf numFmtId="0" fontId="9" fillId="0" borderId="58" xfId="1" applyNumberFormat="1" applyFont="1" applyFill="1" applyBorder="1" applyAlignment="1" applyProtection="1">
      <alignment horizontal="center" vertical="center" wrapText="1"/>
    </xf>
    <xf numFmtId="14" fontId="9" fillId="0" borderId="49" xfId="3" applyNumberFormat="1" applyFont="1" applyFill="1" applyBorder="1" applyAlignment="1">
      <alignment horizontal="center" vertical="center" wrapText="1"/>
    </xf>
    <xf numFmtId="14" fontId="9" fillId="0" borderId="53" xfId="3" applyNumberFormat="1" applyFont="1" applyFill="1" applyBorder="1" applyAlignment="1">
      <alignment horizontal="center" vertical="center" wrapText="1"/>
    </xf>
    <xf numFmtId="14" fontId="9" fillId="7" borderId="58" xfId="0" applyNumberFormat="1" applyFont="1" applyFill="1" applyBorder="1" applyAlignment="1" applyProtection="1">
      <alignment horizontal="center" vertical="center" wrapText="1"/>
    </xf>
    <xf numFmtId="0" fontId="36" fillId="0" borderId="58" xfId="0" applyFont="1" applyFill="1" applyBorder="1" applyAlignment="1" applyProtection="1">
      <alignment horizontal="left" vertical="center" wrapText="1"/>
    </xf>
    <xf numFmtId="0" fontId="6" fillId="6" borderId="73" xfId="0" applyFont="1" applyFill="1" applyBorder="1" applyAlignment="1" applyProtection="1">
      <alignment horizontal="left" vertical="center" wrapText="1"/>
      <protection locked="0"/>
    </xf>
    <xf numFmtId="0" fontId="6" fillId="6" borderId="74" xfId="0" applyFont="1" applyFill="1" applyBorder="1" applyAlignment="1" applyProtection="1">
      <alignment horizontal="left" vertical="center" wrapText="1"/>
      <protection locked="0"/>
    </xf>
    <xf numFmtId="0" fontId="6" fillId="6" borderId="75" xfId="0" applyFont="1" applyFill="1" applyBorder="1" applyAlignment="1" applyProtection="1">
      <alignment horizontal="left" vertical="center" wrapText="1"/>
      <protection locked="0"/>
    </xf>
    <xf numFmtId="0" fontId="6" fillId="6" borderId="51" xfId="0" applyFont="1" applyFill="1" applyBorder="1" applyAlignment="1" applyProtection="1">
      <alignment horizontal="left" vertical="center" wrapText="1"/>
      <protection locked="0"/>
    </xf>
    <xf numFmtId="0" fontId="6" fillId="0" borderId="76" xfId="0" applyNumberFormat="1" applyFont="1" applyFill="1" applyBorder="1" applyAlignment="1" applyProtection="1">
      <alignment horizontal="left" vertical="center" wrapText="1"/>
    </xf>
    <xf numFmtId="0" fontId="37" fillId="6" borderId="77" xfId="0" applyFont="1" applyFill="1" applyBorder="1" applyAlignment="1" applyProtection="1">
      <alignment horizontal="left" vertical="center" wrapText="1"/>
      <protection locked="0"/>
    </xf>
    <xf numFmtId="0" fontId="6" fillId="0" borderId="78" xfId="0" applyFont="1" applyFill="1" applyBorder="1" applyAlignment="1" applyProtection="1">
      <alignment horizontal="left" vertical="center" wrapText="1"/>
      <protection locked="0"/>
    </xf>
    <xf numFmtId="0" fontId="6" fillId="0" borderId="79" xfId="0" applyFont="1" applyFill="1" applyBorder="1" applyAlignment="1" applyProtection="1">
      <alignment horizontal="left" vertical="center" wrapText="1"/>
      <protection locked="0"/>
    </xf>
    <xf numFmtId="9" fontId="15" fillId="0" borderId="79" xfId="0" applyNumberFormat="1" applyFont="1" applyFill="1" applyBorder="1" applyAlignment="1" applyProtection="1">
      <alignment horizontal="left" vertical="center" wrapText="1"/>
      <protection locked="0"/>
    </xf>
    <xf numFmtId="0" fontId="9" fillId="0" borderId="29" xfId="0" applyFont="1" applyFill="1" applyBorder="1" applyAlignment="1" applyProtection="1">
      <alignment horizontal="left" vertical="center" wrapText="1"/>
    </xf>
    <xf numFmtId="0" fontId="6" fillId="0" borderId="80" xfId="0" applyFont="1" applyFill="1" applyBorder="1" applyAlignment="1" applyProtection="1">
      <alignment horizontal="left" vertical="center" wrapText="1"/>
      <protection locked="0"/>
    </xf>
    <xf numFmtId="0" fontId="6" fillId="0" borderId="81" xfId="0" applyFont="1" applyFill="1" applyBorder="1" applyAlignment="1" applyProtection="1">
      <alignment horizontal="left" vertical="center" wrapText="1"/>
      <protection locked="0"/>
    </xf>
    <xf numFmtId="0" fontId="6" fillId="0" borderId="50" xfId="0" applyFont="1" applyFill="1" applyBorder="1" applyAlignment="1" applyProtection="1">
      <alignment horizontal="left" vertical="center" wrapText="1"/>
      <protection locked="0"/>
    </xf>
    <xf numFmtId="0" fontId="36" fillId="0" borderId="58" xfId="0" applyFont="1" applyFill="1" applyBorder="1" applyAlignment="1" applyProtection="1">
      <alignment horizontal="center" vertical="center" wrapText="1"/>
    </xf>
    <xf numFmtId="0" fontId="6" fillId="3" borderId="57" xfId="0" applyFont="1" applyFill="1" applyBorder="1" applyAlignment="1" applyProtection="1">
      <alignment horizontal="center" vertical="center" wrapText="1"/>
    </xf>
    <xf numFmtId="0" fontId="19" fillId="2" borderId="63"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35" xfId="0" applyFont="1" applyFill="1" applyBorder="1" applyAlignment="1" applyProtection="1">
      <alignment horizontal="center" vertical="center" wrapText="1"/>
    </xf>
    <xf numFmtId="0" fontId="15" fillId="2" borderId="39" xfId="0" applyFont="1" applyFill="1" applyBorder="1" applyAlignment="1" applyProtection="1">
      <alignment horizontal="center" vertical="center" wrapText="1"/>
    </xf>
    <xf numFmtId="10" fontId="21" fillId="0" borderId="8" xfId="1" applyNumberFormat="1" applyFont="1" applyFill="1" applyBorder="1" applyAlignment="1" applyProtection="1">
      <alignment horizontal="center" vertical="center" wrapText="1"/>
    </xf>
    <xf numFmtId="0" fontId="15" fillId="2" borderId="46" xfId="0" applyFont="1" applyFill="1" applyBorder="1" applyAlignment="1" applyProtection="1">
      <alignment horizontal="center" vertical="center" wrapText="1"/>
    </xf>
    <xf numFmtId="0" fontId="15" fillId="2" borderId="47" xfId="0" applyFont="1" applyFill="1" applyBorder="1" applyAlignment="1" applyProtection="1">
      <alignment horizontal="center" vertical="center" wrapText="1"/>
    </xf>
    <xf numFmtId="0" fontId="15" fillId="2" borderId="64" xfId="0" applyFont="1" applyFill="1" applyBorder="1" applyAlignment="1" applyProtection="1">
      <alignment horizontal="center" vertical="center" wrapText="1"/>
    </xf>
    <xf numFmtId="0" fontId="15" fillId="2" borderId="48" xfId="0" applyFont="1" applyFill="1" applyBorder="1" applyAlignment="1" applyProtection="1">
      <alignment horizontal="center" vertical="center" wrapText="1"/>
    </xf>
    <xf numFmtId="10" fontId="21" fillId="0" borderId="45" xfId="1" applyNumberFormat="1" applyFont="1" applyFill="1" applyBorder="1" applyAlignment="1" applyProtection="1">
      <alignment horizontal="center" vertical="center" wrapText="1"/>
    </xf>
    <xf numFmtId="10" fontId="21" fillId="0" borderId="65" xfId="1" applyNumberFormat="1"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2" borderId="39" xfId="0" applyFont="1" applyFill="1" applyBorder="1" applyAlignment="1" applyProtection="1">
      <alignment horizontal="center" vertical="center" wrapText="1"/>
    </xf>
    <xf numFmtId="10" fontId="21" fillId="0" borderId="63" xfId="1" applyNumberFormat="1" applyFont="1" applyFill="1" applyBorder="1" applyAlignment="1" applyProtection="1">
      <alignment horizontal="center" vertical="center" wrapText="1"/>
    </xf>
    <xf numFmtId="10" fontId="21" fillId="0" borderId="18" xfId="1" applyNumberFormat="1" applyFont="1" applyFill="1" applyBorder="1" applyAlignment="1" applyProtection="1">
      <alignment horizontal="center" vertical="center" wrapText="1"/>
    </xf>
    <xf numFmtId="0" fontId="6" fillId="3" borderId="54" xfId="0" applyFont="1" applyFill="1" applyBorder="1" applyAlignment="1" applyProtection="1">
      <alignment horizontal="center" vertical="center" wrapText="1"/>
    </xf>
    <xf numFmtId="0" fontId="18" fillId="0" borderId="36" xfId="0" applyFont="1" applyBorder="1" applyAlignment="1" applyProtection="1">
      <alignment horizontal="left" vertical="center" wrapText="1"/>
    </xf>
    <xf numFmtId="0" fontId="16" fillId="0" borderId="0" xfId="0" applyFont="1" applyAlignment="1" applyProtection="1">
      <alignment horizontal="left" vertical="center" wrapText="1"/>
    </xf>
    <xf numFmtId="0" fontId="11" fillId="0" borderId="0" xfId="0" applyFont="1" applyAlignment="1" applyProtection="1">
      <alignment horizontal="center" vertical="center" wrapText="1"/>
    </xf>
    <xf numFmtId="0" fontId="12" fillId="0" borderId="0" xfId="0" applyFont="1" applyAlignment="1" applyProtection="1">
      <alignment horizontal="center" vertical="center" wrapText="1"/>
    </xf>
    <xf numFmtId="0" fontId="26" fillId="5" borderId="33" xfId="2" applyFont="1" applyFill="1" applyBorder="1" applyAlignment="1" applyProtection="1">
      <alignment horizontal="center" vertical="center" wrapText="1"/>
    </xf>
    <xf numFmtId="0" fontId="26" fillId="5" borderId="36" xfId="2" applyFont="1" applyFill="1" applyBorder="1" applyAlignment="1" applyProtection="1">
      <alignment horizontal="center" vertical="center" wrapText="1"/>
    </xf>
    <xf numFmtId="0" fontId="26" fillId="5" borderId="37" xfId="2" applyFont="1" applyFill="1" applyBorder="1" applyAlignment="1" applyProtection="1">
      <alignment horizontal="center" vertical="center" wrapText="1"/>
    </xf>
    <xf numFmtId="0" fontId="23" fillId="4" borderId="1" xfId="2" applyFont="1" applyFill="1" applyBorder="1" applyAlignment="1" applyProtection="1">
      <alignment horizontal="center" vertical="center" wrapText="1"/>
    </xf>
    <xf numFmtId="0" fontId="13" fillId="0" borderId="0" xfId="0" applyFont="1" applyAlignment="1" applyProtection="1">
      <alignment horizontal="left" vertical="center" wrapText="1"/>
    </xf>
    <xf numFmtId="0" fontId="18" fillId="0" borderId="0" xfId="0" applyFont="1" applyBorder="1" applyAlignment="1" applyProtection="1">
      <alignment horizontal="left" vertical="center" wrapText="1"/>
    </xf>
    <xf numFmtId="0" fontId="16" fillId="0" borderId="0" xfId="0" applyFont="1" applyBorder="1" applyAlignment="1" applyProtection="1">
      <alignment horizontal="center" vertical="center" wrapText="1"/>
    </xf>
    <xf numFmtId="0" fontId="23" fillId="4" borderId="9" xfId="2" applyFont="1" applyFill="1" applyBorder="1" applyAlignment="1" applyProtection="1">
      <alignment horizontal="center" vertical="center" wrapText="1"/>
    </xf>
    <xf numFmtId="0" fontId="23" fillId="4" borderId="35" xfId="2" applyFont="1" applyFill="1" applyBorder="1" applyAlignment="1" applyProtection="1">
      <alignment horizontal="center" vertical="center" wrapText="1"/>
    </xf>
    <xf numFmtId="0" fontId="23" fillId="4" borderId="39" xfId="2" applyFont="1" applyFill="1" applyBorder="1" applyAlignment="1" applyProtection="1">
      <alignment horizontal="center" vertical="center" wrapText="1"/>
    </xf>
    <xf numFmtId="0" fontId="6" fillId="3" borderId="59" xfId="0" applyFont="1" applyFill="1" applyBorder="1" applyAlignment="1" applyProtection="1">
      <alignment horizontal="center" vertical="center" wrapText="1"/>
    </xf>
    <xf numFmtId="0" fontId="6" fillId="3" borderId="34"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6" fillId="0" borderId="0" xfId="0" applyFont="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16" fillId="0" borderId="0" xfId="0" applyFont="1" applyFill="1" applyAlignment="1" applyProtection="1">
      <alignment horizontal="left" vertical="center" wrapText="1"/>
    </xf>
    <xf numFmtId="0" fontId="37" fillId="0" borderId="58" xfId="0" applyFont="1" applyFill="1" applyBorder="1" applyAlignment="1" applyProtection="1">
      <alignment horizontal="left" vertical="center" wrapText="1"/>
      <protection locked="0"/>
    </xf>
  </cellXfs>
  <cellStyles count="5">
    <cellStyle name="Normal" xfId="0" builtinId="0"/>
    <cellStyle name="Normal 2" xfId="2"/>
    <cellStyle name="Normal 3" xfId="3"/>
    <cellStyle name="Porcentaje" xfId="1" builtinId="5"/>
    <cellStyle name="Porcentaje 2" xfId="4"/>
  </cellStyles>
  <dxfs count="267">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U1007"/>
  <sheetViews>
    <sheetView tabSelected="1" topLeftCell="B10" zoomScale="73" zoomScaleNormal="73" zoomScaleSheetLayoutView="55" workbookViewId="0">
      <pane xSplit="3" ySplit="2" topLeftCell="W12" activePane="bottomRight" state="frozen"/>
      <selection activeCell="B10" sqref="B10"/>
      <selection pane="topRight" activeCell="E10" sqref="E10"/>
      <selection pane="bottomLeft" activeCell="B12" sqref="B12"/>
      <selection pane="bottomRight" activeCell="AE70" sqref="AE70"/>
    </sheetView>
  </sheetViews>
  <sheetFormatPr baseColWidth="10" defaultColWidth="14.42578125" defaultRowHeight="15" zeroHeight="1" outlineLevelCol="2" x14ac:dyDescent="0.25"/>
  <cols>
    <col min="1" max="1" width="3" style="252" bestFit="1" customWidth="1"/>
    <col min="2" max="2" width="21.85546875" style="55" customWidth="1"/>
    <col min="3" max="3" width="5.7109375" style="55" customWidth="1"/>
    <col min="4" max="4" width="37.85546875" style="59" customWidth="1"/>
    <col min="5" max="5" width="12.85546875" style="155" customWidth="1"/>
    <col min="6" max="6" width="22.85546875" style="59" customWidth="1"/>
    <col min="7" max="7" width="6.28515625" style="59" customWidth="1"/>
    <col min="8" max="8" width="22.7109375" style="59" customWidth="1"/>
    <col min="9" max="9" width="20.7109375" style="59" customWidth="1"/>
    <col min="10" max="10" width="16.28515625" style="59" customWidth="1" outlineLevel="1"/>
    <col min="11" max="11" width="21.85546875" style="59" customWidth="1" outlineLevel="1"/>
    <col min="12" max="13" width="12.85546875" style="59" customWidth="1"/>
    <col min="14" max="14" width="1.85546875" style="180" customWidth="1"/>
    <col min="15" max="15" width="7.85546875" style="59" customWidth="1"/>
    <col min="16" max="19" width="5.7109375" style="59" hidden="1" customWidth="1" outlineLevel="2"/>
    <col min="20" max="20" width="6.140625" style="59" customWidth="1" outlineLevel="1" collapsed="1"/>
    <col min="21" max="21" width="10.140625" style="59" customWidth="1" outlineLevel="1"/>
    <col min="22" max="22" width="58.140625" style="156" customWidth="1" outlineLevel="1"/>
    <col min="23" max="23" width="31.7109375" style="156" customWidth="1" outlineLevel="1"/>
    <col min="24" max="24" width="7.85546875" style="59" customWidth="1"/>
    <col min="25" max="28" width="3.5703125" style="77" customWidth="1" outlineLevel="2"/>
    <col min="29" max="29" width="6.140625" style="59" customWidth="1" outlineLevel="1"/>
    <col min="30" max="30" width="10.140625" style="59" customWidth="1" outlineLevel="1"/>
    <col min="31" max="31" width="81.5703125" style="156" customWidth="1" outlineLevel="1"/>
    <col min="32" max="32" width="32.28515625" style="156" customWidth="1" outlineLevel="1"/>
    <col min="33" max="33" width="7.140625" style="59" customWidth="1"/>
    <col min="34" max="37" width="5.140625" style="59" hidden="1" customWidth="1" outlineLevel="2"/>
    <col min="38" max="38" width="9.28515625" style="59" customWidth="1" outlineLevel="1" collapsed="1"/>
    <col min="39" max="39" width="10.140625" style="59" customWidth="1" outlineLevel="1"/>
    <col min="40" max="40" width="65.85546875" style="59" customWidth="1" outlineLevel="1"/>
    <col min="41" max="41" width="47.28515625" style="59" customWidth="1" outlineLevel="1"/>
    <col min="42" max="42" width="3.42578125" style="59" customWidth="1"/>
    <col min="43" max="44" width="10.7109375" style="59" customWidth="1"/>
    <col min="45" max="45" width="11.85546875" style="59" customWidth="1"/>
    <col min="46" max="46" width="15.140625" style="157" customWidth="1"/>
    <col min="47" max="47" width="2.85546875" style="59" customWidth="1"/>
    <col min="48" max="16384" width="14.42578125" style="59"/>
  </cols>
  <sheetData>
    <row r="1" spans="1:47" s="203" customFormat="1" ht="24.75" hidden="1" customHeight="1" x14ac:dyDescent="0.25">
      <c r="A1" s="251"/>
      <c r="B1" s="204" t="s">
        <v>5</v>
      </c>
      <c r="C1" s="204" t="s">
        <v>156</v>
      </c>
      <c r="D1" s="204" t="s">
        <v>227</v>
      </c>
      <c r="E1" s="204" t="s">
        <v>33</v>
      </c>
      <c r="F1" s="204" t="s">
        <v>6</v>
      </c>
      <c r="G1" s="204" t="s">
        <v>7</v>
      </c>
      <c r="H1" s="204" t="s">
        <v>8</v>
      </c>
      <c r="I1" s="204" t="s">
        <v>9</v>
      </c>
      <c r="J1" s="204" t="s">
        <v>10</v>
      </c>
      <c r="K1" s="204" t="s">
        <v>11</v>
      </c>
      <c r="L1" s="205" t="s">
        <v>12</v>
      </c>
      <c r="M1" s="205" t="s">
        <v>13</v>
      </c>
      <c r="N1" s="206"/>
      <c r="O1" s="205" t="s">
        <v>97</v>
      </c>
      <c r="P1" s="205" t="s">
        <v>252</v>
      </c>
      <c r="Q1" s="205" t="s">
        <v>253</v>
      </c>
      <c r="R1" s="205" t="s">
        <v>254</v>
      </c>
      <c r="S1" s="205" t="s">
        <v>255</v>
      </c>
      <c r="T1" s="205" t="s">
        <v>250</v>
      </c>
      <c r="U1" s="205"/>
      <c r="V1" s="205" t="s">
        <v>251</v>
      </c>
      <c r="W1" s="205" t="s">
        <v>277</v>
      </c>
      <c r="X1" s="205" t="s">
        <v>322</v>
      </c>
      <c r="Y1" s="207" t="s">
        <v>256</v>
      </c>
      <c r="Z1" s="207" t="s">
        <v>257</v>
      </c>
      <c r="AA1" s="207" t="s">
        <v>258</v>
      </c>
      <c r="AB1" s="207" t="s">
        <v>259</v>
      </c>
      <c r="AC1" s="205" t="s">
        <v>250</v>
      </c>
      <c r="AD1" s="205"/>
      <c r="AE1" s="208" t="s">
        <v>251</v>
      </c>
      <c r="AF1" s="205" t="s">
        <v>277</v>
      </c>
      <c r="AG1" s="205" t="s">
        <v>322</v>
      </c>
      <c r="AH1" s="205" t="s">
        <v>260</v>
      </c>
      <c r="AI1" s="205" t="s">
        <v>261</v>
      </c>
      <c r="AJ1" s="205" t="s">
        <v>262</v>
      </c>
      <c r="AK1" s="205" t="s">
        <v>263</v>
      </c>
      <c r="AL1" s="205" t="s">
        <v>250</v>
      </c>
      <c r="AM1" s="205"/>
      <c r="AN1" s="205" t="s">
        <v>251</v>
      </c>
      <c r="AO1" s="205" t="s">
        <v>277</v>
      </c>
      <c r="AP1" s="209"/>
      <c r="AQ1" s="205" t="s">
        <v>249</v>
      </c>
      <c r="AR1" s="205" t="s">
        <v>250</v>
      </c>
      <c r="AS1" s="205" t="s">
        <v>280</v>
      </c>
      <c r="AT1" s="210" t="s">
        <v>278</v>
      </c>
    </row>
    <row r="2" spans="1:47" s="292" customFormat="1" ht="41.25" customHeight="1" x14ac:dyDescent="0.25">
      <c r="A2" s="288"/>
      <c r="B2" s="289" t="s">
        <v>5</v>
      </c>
      <c r="C2" s="289" t="s">
        <v>156</v>
      </c>
      <c r="D2" s="289" t="s">
        <v>419</v>
      </c>
      <c r="E2" s="289" t="s">
        <v>33</v>
      </c>
      <c r="F2" s="289" t="s">
        <v>6</v>
      </c>
      <c r="G2" s="289" t="s">
        <v>7</v>
      </c>
      <c r="H2" s="289" t="s">
        <v>8</v>
      </c>
      <c r="I2" s="294" t="s">
        <v>9</v>
      </c>
      <c r="J2" s="294" t="s">
        <v>10</v>
      </c>
      <c r="K2" s="289" t="s">
        <v>11</v>
      </c>
      <c r="L2" s="290" t="s">
        <v>12</v>
      </c>
      <c r="M2" s="290" t="s">
        <v>13</v>
      </c>
      <c r="N2" s="287"/>
      <c r="O2" s="289" t="s">
        <v>322</v>
      </c>
      <c r="P2" s="289" t="s">
        <v>252</v>
      </c>
      <c r="Q2" s="289" t="s">
        <v>253</v>
      </c>
      <c r="R2" s="289" t="s">
        <v>254</v>
      </c>
      <c r="S2" s="289" t="s">
        <v>255</v>
      </c>
      <c r="T2" s="289" t="s">
        <v>250</v>
      </c>
      <c r="U2" s="289" t="s">
        <v>436</v>
      </c>
      <c r="V2" s="289" t="s">
        <v>251</v>
      </c>
      <c r="W2" s="291"/>
      <c r="X2" s="289" t="s">
        <v>322</v>
      </c>
      <c r="Y2" s="292" t="s">
        <v>256</v>
      </c>
      <c r="Z2" s="292" t="s">
        <v>257</v>
      </c>
      <c r="AA2" s="292" t="s">
        <v>258</v>
      </c>
      <c r="AB2" s="292" t="s">
        <v>259</v>
      </c>
      <c r="AC2" s="289" t="s">
        <v>250</v>
      </c>
      <c r="AD2" s="289" t="s">
        <v>436</v>
      </c>
      <c r="AE2" s="289" t="s">
        <v>251</v>
      </c>
      <c r="AF2" s="291"/>
      <c r="AG2" s="289" t="s">
        <v>322</v>
      </c>
      <c r="AH2" s="289" t="s">
        <v>260</v>
      </c>
      <c r="AI2" s="289" t="s">
        <v>261</v>
      </c>
      <c r="AJ2" s="289" t="s">
        <v>262</v>
      </c>
      <c r="AK2" s="289" t="s">
        <v>263</v>
      </c>
      <c r="AL2" s="289" t="s">
        <v>250</v>
      </c>
      <c r="AM2" s="289" t="s">
        <v>436</v>
      </c>
      <c r="AN2" s="289" t="s">
        <v>251</v>
      </c>
      <c r="AO2" s="291"/>
      <c r="AQ2" s="289" t="s">
        <v>249</v>
      </c>
      <c r="AR2" s="289" t="s">
        <v>250</v>
      </c>
      <c r="AS2" s="289" t="s">
        <v>280</v>
      </c>
      <c r="AT2" s="293" t="s">
        <v>278</v>
      </c>
    </row>
    <row r="3" spans="1:47" ht="44.25" customHeight="1" x14ac:dyDescent="0.25">
      <c r="B3" s="353" t="s">
        <v>418</v>
      </c>
      <c r="C3" s="353"/>
      <c r="D3" s="353"/>
      <c r="E3" s="353"/>
      <c r="F3" s="353"/>
      <c r="G3" s="353"/>
      <c r="H3" s="353"/>
      <c r="I3" s="353"/>
      <c r="J3" s="353"/>
      <c r="K3" s="353"/>
      <c r="L3" s="353"/>
      <c r="M3" s="353"/>
      <c r="N3" s="167"/>
      <c r="O3" s="56"/>
      <c r="P3" s="56"/>
      <c r="Q3" s="56"/>
      <c r="R3" s="56"/>
      <c r="S3" s="56"/>
      <c r="T3" s="56"/>
      <c r="U3" s="56"/>
      <c r="V3" s="56"/>
      <c r="W3" s="56"/>
      <c r="X3" s="56"/>
      <c r="AC3" s="56"/>
      <c r="AD3" s="56"/>
      <c r="AE3" s="57"/>
      <c r="AF3" s="56"/>
      <c r="AG3" s="56"/>
      <c r="AH3" s="56"/>
      <c r="AI3" s="56"/>
      <c r="AJ3" s="56"/>
      <c r="AK3" s="56"/>
      <c r="AL3" s="56"/>
      <c r="AM3" s="56"/>
      <c r="AN3" s="56"/>
      <c r="AO3" s="56"/>
      <c r="AP3" s="56"/>
      <c r="AQ3" s="56"/>
      <c r="AR3" s="56"/>
      <c r="AS3" s="56"/>
      <c r="AT3" s="58"/>
      <c r="AU3" s="56"/>
    </row>
    <row r="4" spans="1:47" ht="15" customHeight="1" x14ac:dyDescent="0.25">
      <c r="B4" s="354" t="s">
        <v>264</v>
      </c>
      <c r="C4" s="354"/>
      <c r="D4" s="354"/>
      <c r="E4" s="354"/>
      <c r="F4" s="354"/>
      <c r="G4" s="354"/>
      <c r="H4" s="354"/>
      <c r="I4" s="354"/>
      <c r="J4" s="354"/>
      <c r="K4" s="354"/>
      <c r="L4" s="354"/>
      <c r="M4" s="354"/>
      <c r="N4" s="167"/>
      <c r="O4" s="56"/>
      <c r="P4" s="56"/>
      <c r="Q4" s="56"/>
      <c r="R4" s="56"/>
      <c r="S4" s="56"/>
      <c r="T4" s="56"/>
      <c r="U4" s="56"/>
      <c r="V4" s="56"/>
      <c r="W4" s="56"/>
      <c r="X4" s="56"/>
      <c r="AC4" s="56"/>
      <c r="AD4" s="56"/>
      <c r="AE4" s="57"/>
      <c r="AF4" s="56"/>
      <c r="AG4" s="56"/>
      <c r="AH4" s="56"/>
      <c r="AI4" s="56"/>
      <c r="AJ4" s="56"/>
      <c r="AK4" s="56"/>
      <c r="AL4" s="56"/>
      <c r="AM4" s="56"/>
      <c r="AN4" s="56"/>
      <c r="AO4" s="56"/>
      <c r="AP4" s="56"/>
      <c r="AQ4" s="56"/>
      <c r="AR4" s="56"/>
      <c r="AS4" s="56"/>
      <c r="AT4" s="58"/>
      <c r="AU4" s="56"/>
    </row>
    <row r="5" spans="1:47" ht="15.75" x14ac:dyDescent="0.25">
      <c r="C5" s="60"/>
      <c r="D5" s="61"/>
      <c r="E5" s="61"/>
      <c r="F5" s="61"/>
      <c r="G5" s="61"/>
      <c r="H5" s="61"/>
      <c r="I5" s="61"/>
      <c r="J5" s="62"/>
      <c r="K5" s="62"/>
      <c r="L5" s="62"/>
      <c r="M5" s="62"/>
      <c r="N5" s="168"/>
      <c r="O5" s="56"/>
      <c r="P5" s="56"/>
      <c r="Q5" s="56"/>
      <c r="R5" s="56"/>
      <c r="S5" s="56"/>
      <c r="T5" s="63"/>
      <c r="U5" s="63"/>
      <c r="V5" s="56"/>
      <c r="W5" s="56"/>
      <c r="X5" s="56"/>
      <c r="AC5" s="56"/>
      <c r="AD5" s="63"/>
      <c r="AE5" s="57"/>
      <c r="AF5" s="56"/>
      <c r="AG5" s="56"/>
      <c r="AH5" s="56"/>
      <c r="AI5" s="56"/>
      <c r="AJ5" s="56"/>
      <c r="AK5" s="56"/>
      <c r="AL5" s="56"/>
      <c r="AM5" s="63"/>
      <c r="AN5" s="56"/>
      <c r="AO5" s="56"/>
      <c r="AP5" s="56"/>
      <c r="AQ5" s="56"/>
      <c r="AR5" s="56"/>
      <c r="AS5" s="56"/>
      <c r="AT5" s="58"/>
      <c r="AU5" s="56"/>
    </row>
    <row r="6" spans="1:47" s="65" customFormat="1" ht="30.75" customHeight="1" x14ac:dyDescent="0.25">
      <c r="A6" s="253"/>
      <c r="B6" s="64" t="s">
        <v>1</v>
      </c>
      <c r="C6" s="359" t="s">
        <v>2</v>
      </c>
      <c r="D6" s="359"/>
      <c r="E6" s="359"/>
      <c r="F6" s="359"/>
      <c r="G6" s="359"/>
      <c r="H6" s="359"/>
      <c r="I6" s="359"/>
      <c r="J6" s="359"/>
      <c r="K6" s="359"/>
      <c r="L6" s="359"/>
      <c r="M6" s="359"/>
      <c r="N6" s="169"/>
      <c r="Y6" s="77"/>
      <c r="Z6" s="77"/>
      <c r="AA6" s="77"/>
      <c r="AB6" s="77"/>
      <c r="AE6" s="66"/>
      <c r="AT6" s="67"/>
    </row>
    <row r="7" spans="1:47" s="65" customFormat="1" ht="12" x14ac:dyDescent="0.25">
      <c r="A7" s="253"/>
      <c r="C7" s="64"/>
      <c r="D7" s="66"/>
      <c r="E7" s="66"/>
      <c r="F7" s="66"/>
      <c r="G7" s="66"/>
      <c r="H7" s="66"/>
      <c r="I7" s="66"/>
      <c r="J7" s="66"/>
      <c r="K7" s="66"/>
      <c r="L7" s="66"/>
      <c r="M7" s="66"/>
      <c r="N7" s="170"/>
      <c r="Y7" s="77"/>
      <c r="Z7" s="77"/>
      <c r="AA7" s="77"/>
      <c r="AB7" s="77"/>
      <c r="AE7" s="66"/>
      <c r="AT7" s="67"/>
    </row>
    <row r="8" spans="1:47" s="65" customFormat="1" ht="12" x14ac:dyDescent="0.25">
      <c r="A8" s="253"/>
      <c r="C8" s="64"/>
      <c r="D8" s="66"/>
      <c r="E8" s="66"/>
      <c r="F8" s="66"/>
      <c r="G8" s="66"/>
      <c r="H8" s="66"/>
      <c r="I8" s="66"/>
      <c r="J8" s="66"/>
      <c r="K8" s="66"/>
      <c r="L8" s="66"/>
      <c r="M8" s="66"/>
      <c r="N8" s="170"/>
      <c r="Y8" s="77"/>
      <c r="Z8" s="77"/>
      <c r="AA8" s="77"/>
      <c r="AB8" s="77"/>
      <c r="AE8" s="66"/>
      <c r="AT8" s="67"/>
    </row>
    <row r="9" spans="1:47" s="65" customFormat="1" ht="19.5" thickBot="1" x14ac:dyDescent="0.3">
      <c r="A9" s="253"/>
      <c r="B9" s="352" t="s">
        <v>223</v>
      </c>
      <c r="C9" s="352"/>
      <c r="D9" s="352"/>
      <c r="E9" s="352"/>
      <c r="F9" s="352"/>
      <c r="G9" s="352"/>
      <c r="H9" s="352"/>
      <c r="I9" s="352"/>
      <c r="J9" s="352"/>
      <c r="K9" s="352"/>
      <c r="L9" s="352"/>
      <c r="M9" s="352"/>
      <c r="N9" s="170"/>
      <c r="Y9" s="77"/>
      <c r="Z9" s="77"/>
      <c r="AA9" s="77"/>
      <c r="AB9" s="77"/>
      <c r="AE9" s="66"/>
      <c r="AT9" s="67"/>
    </row>
    <row r="10" spans="1:47" s="65" customFormat="1" ht="35.25" customHeight="1" thickBot="1" x14ac:dyDescent="0.3">
      <c r="A10" s="253"/>
      <c r="B10" s="69" t="s">
        <v>3</v>
      </c>
      <c r="C10" s="360" t="s">
        <v>4</v>
      </c>
      <c r="D10" s="360"/>
      <c r="E10" s="360"/>
      <c r="F10" s="360"/>
      <c r="G10" s="360"/>
      <c r="H10" s="360"/>
      <c r="I10" s="360"/>
      <c r="J10" s="360"/>
      <c r="K10" s="360"/>
      <c r="L10" s="360"/>
      <c r="M10" s="360"/>
      <c r="N10" s="171"/>
      <c r="O10" s="335" t="s">
        <v>267</v>
      </c>
      <c r="P10" s="336"/>
      <c r="Q10" s="336"/>
      <c r="R10" s="336"/>
      <c r="S10" s="336"/>
      <c r="T10" s="336"/>
      <c r="U10" s="336"/>
      <c r="V10" s="337"/>
      <c r="W10" s="333" t="s">
        <v>277</v>
      </c>
      <c r="X10" s="335" t="s">
        <v>266</v>
      </c>
      <c r="Y10" s="336"/>
      <c r="Z10" s="336"/>
      <c r="AA10" s="336"/>
      <c r="AB10" s="336"/>
      <c r="AC10" s="336"/>
      <c r="AD10" s="336"/>
      <c r="AE10" s="337"/>
      <c r="AF10" s="333" t="s">
        <v>277</v>
      </c>
      <c r="AG10" s="335" t="s">
        <v>268</v>
      </c>
      <c r="AH10" s="336"/>
      <c r="AI10" s="336"/>
      <c r="AJ10" s="336"/>
      <c r="AK10" s="336"/>
      <c r="AL10" s="336"/>
      <c r="AM10" s="336"/>
      <c r="AN10" s="337"/>
      <c r="AO10" s="333" t="s">
        <v>277</v>
      </c>
      <c r="AQ10" s="339" t="s">
        <v>265</v>
      </c>
      <c r="AR10" s="340"/>
      <c r="AS10" s="341"/>
      <c r="AT10" s="342"/>
    </row>
    <row r="11" spans="1:47" s="165" customFormat="1" ht="26.25" customHeight="1" thickBot="1" x14ac:dyDescent="0.3">
      <c r="A11" s="254"/>
      <c r="B11" s="70" t="s">
        <v>5</v>
      </c>
      <c r="C11" s="71" t="s">
        <v>156</v>
      </c>
      <c r="D11" s="72" t="s">
        <v>419</v>
      </c>
      <c r="E11" s="72" t="s">
        <v>33</v>
      </c>
      <c r="F11" s="72" t="s">
        <v>6</v>
      </c>
      <c r="G11" s="72" t="s">
        <v>7</v>
      </c>
      <c r="H11" s="72" t="s">
        <v>8</v>
      </c>
      <c r="I11" s="72" t="s">
        <v>9</v>
      </c>
      <c r="J11" s="72" t="s">
        <v>10</v>
      </c>
      <c r="K11" s="72" t="s">
        <v>11</v>
      </c>
      <c r="L11" s="73" t="s">
        <v>12</v>
      </c>
      <c r="M11" s="74" t="s">
        <v>13</v>
      </c>
      <c r="N11" s="172"/>
      <c r="O11" s="71" t="s">
        <v>322</v>
      </c>
      <c r="P11" s="72" t="s">
        <v>252</v>
      </c>
      <c r="Q11" s="72" t="s">
        <v>253</v>
      </c>
      <c r="R11" s="72" t="s">
        <v>254</v>
      </c>
      <c r="S11" s="72" t="s">
        <v>255</v>
      </c>
      <c r="T11" s="72" t="s">
        <v>250</v>
      </c>
      <c r="U11" s="212" t="s">
        <v>436</v>
      </c>
      <c r="V11" s="75" t="s">
        <v>251</v>
      </c>
      <c r="W11" s="334"/>
      <c r="X11" s="71" t="s">
        <v>322</v>
      </c>
      <c r="Y11" s="158" t="s">
        <v>256</v>
      </c>
      <c r="Z11" s="158" t="s">
        <v>257</v>
      </c>
      <c r="AA11" s="158" t="s">
        <v>258</v>
      </c>
      <c r="AB11" s="158" t="s">
        <v>259</v>
      </c>
      <c r="AC11" s="72" t="s">
        <v>250</v>
      </c>
      <c r="AD11" s="212" t="s">
        <v>436</v>
      </c>
      <c r="AE11" s="75" t="s">
        <v>251</v>
      </c>
      <c r="AF11" s="334"/>
      <c r="AG11" s="71" t="s">
        <v>322</v>
      </c>
      <c r="AH11" s="72" t="s">
        <v>260</v>
      </c>
      <c r="AI11" s="72" t="s">
        <v>261</v>
      </c>
      <c r="AJ11" s="72" t="s">
        <v>262</v>
      </c>
      <c r="AK11" s="72" t="s">
        <v>263</v>
      </c>
      <c r="AL11" s="72" t="s">
        <v>250</v>
      </c>
      <c r="AM11" s="212" t="s">
        <v>436</v>
      </c>
      <c r="AN11" s="75" t="s">
        <v>251</v>
      </c>
      <c r="AO11" s="334"/>
      <c r="AQ11" s="71" t="s">
        <v>249</v>
      </c>
      <c r="AR11" s="72" t="s">
        <v>250</v>
      </c>
      <c r="AS11" s="75" t="s">
        <v>280</v>
      </c>
      <c r="AT11" s="78" t="s">
        <v>278</v>
      </c>
    </row>
    <row r="12" spans="1:47" s="65" customFormat="1" ht="70.5" customHeight="1" x14ac:dyDescent="0.25">
      <c r="A12" s="253">
        <f>+G12-AQ12</f>
        <v>0</v>
      </c>
      <c r="B12" s="308" t="s">
        <v>303</v>
      </c>
      <c r="C12" s="295" t="s">
        <v>157</v>
      </c>
      <c r="D12" s="296" t="s">
        <v>600</v>
      </c>
      <c r="E12" s="295" t="s">
        <v>0</v>
      </c>
      <c r="F12" s="295" t="s">
        <v>420</v>
      </c>
      <c r="G12" s="295">
        <v>1</v>
      </c>
      <c r="H12" s="295" t="s">
        <v>425</v>
      </c>
      <c r="I12" s="295" t="s">
        <v>66</v>
      </c>
      <c r="J12" s="297" t="s">
        <v>458</v>
      </c>
      <c r="K12" s="297" t="s">
        <v>14</v>
      </c>
      <c r="L12" s="297">
        <v>43922</v>
      </c>
      <c r="M12" s="298">
        <v>44042</v>
      </c>
      <c r="N12" s="173"/>
      <c r="O12" s="213"/>
      <c r="P12" s="214"/>
      <c r="Q12" s="214"/>
      <c r="R12" s="214"/>
      <c r="S12" s="214"/>
      <c r="T12" s="215">
        <f>+SUM(P12:S12)</f>
        <v>0</v>
      </c>
      <c r="U12" s="216" t="str">
        <f>IFERROR(T12/O12,"")</f>
        <v/>
      </c>
      <c r="V12" s="217" t="s">
        <v>472</v>
      </c>
      <c r="W12" s="217" t="s">
        <v>489</v>
      </c>
      <c r="X12" s="215">
        <v>1</v>
      </c>
      <c r="Y12" s="218"/>
      <c r="Z12" s="218"/>
      <c r="AA12" s="218"/>
      <c r="AB12" s="218"/>
      <c r="AC12" s="215">
        <f t="shared" ref="AC12:AC21" si="0">+SUM(Y12:AB12)</f>
        <v>0</v>
      </c>
      <c r="AD12" s="216">
        <f>IFERROR(AC12/X12,"")</f>
        <v>0</v>
      </c>
      <c r="AE12" s="217" t="s">
        <v>580</v>
      </c>
      <c r="AF12" s="217" t="s">
        <v>581</v>
      </c>
      <c r="AG12" s="215"/>
      <c r="AH12" s="214"/>
      <c r="AI12" s="214"/>
      <c r="AJ12" s="214"/>
      <c r="AK12" s="214"/>
      <c r="AL12" s="215">
        <f t="shared" ref="AL12:AL21" si="1">+SUM(AH12:AK12)</f>
        <v>0</v>
      </c>
      <c r="AM12" s="216" t="str">
        <f>IFERROR(AL12/AG12,"")</f>
        <v/>
      </c>
      <c r="AN12" s="219"/>
      <c r="AO12" s="162"/>
      <c r="AQ12" s="80">
        <f>+SUM(O12,X12,AG12)</f>
        <v>1</v>
      </c>
      <c r="AR12" s="81">
        <f t="shared" ref="AR12:AR21" si="2">+SUM(T12,AC12,AL12)</f>
        <v>0</v>
      </c>
      <c r="AS12" s="82">
        <f t="shared" ref="AS12:AS21" si="3">IFERROR(AR12/AQ12,"")</f>
        <v>0</v>
      </c>
      <c r="AT12" s="83">
        <f>+AVERAGE(AS12)</f>
        <v>0</v>
      </c>
    </row>
    <row r="13" spans="1:47" s="65" customFormat="1" ht="68.25" customHeight="1" x14ac:dyDescent="0.25">
      <c r="A13" s="253">
        <f t="shared" ref="A13:A21" si="4">+G13-AQ13</f>
        <v>0</v>
      </c>
      <c r="B13" s="332" t="s">
        <v>304</v>
      </c>
      <c r="C13" s="299" t="s">
        <v>158</v>
      </c>
      <c r="D13" s="300" t="s">
        <v>372</v>
      </c>
      <c r="E13" s="299" t="s">
        <v>0</v>
      </c>
      <c r="F13" s="299" t="s">
        <v>325</v>
      </c>
      <c r="G13" s="299">
        <v>1</v>
      </c>
      <c r="H13" s="299" t="s">
        <v>326</v>
      </c>
      <c r="I13" s="299" t="s">
        <v>66</v>
      </c>
      <c r="J13" s="301" t="s">
        <v>458</v>
      </c>
      <c r="K13" s="301" t="s">
        <v>14</v>
      </c>
      <c r="L13" s="301">
        <v>43832</v>
      </c>
      <c r="M13" s="302">
        <v>43861</v>
      </c>
      <c r="N13" s="173"/>
      <c r="O13" s="220">
        <v>1</v>
      </c>
      <c r="P13" s="221">
        <v>1</v>
      </c>
      <c r="Q13" s="221"/>
      <c r="R13" s="221"/>
      <c r="S13" s="221"/>
      <c r="T13" s="222">
        <f>+SUM(P13:S13)</f>
        <v>1</v>
      </c>
      <c r="U13" s="223">
        <f t="shared" ref="U13:U21" si="5">IFERROR(T13/O13,"")</f>
        <v>1</v>
      </c>
      <c r="V13" s="224" t="s">
        <v>475</v>
      </c>
      <c r="W13" s="224" t="s">
        <v>498</v>
      </c>
      <c r="X13" s="222"/>
      <c r="Y13" s="225"/>
      <c r="Z13" s="225"/>
      <c r="AA13" s="225"/>
      <c r="AB13" s="225"/>
      <c r="AC13" s="222">
        <f t="shared" si="0"/>
        <v>0</v>
      </c>
      <c r="AD13" s="223" t="str">
        <f t="shared" ref="AD13:AD21" si="6">IFERROR(AC13/X13,"")</f>
        <v/>
      </c>
      <c r="AE13" s="224"/>
      <c r="AF13" s="224"/>
      <c r="AG13" s="222"/>
      <c r="AH13" s="221"/>
      <c r="AI13" s="221"/>
      <c r="AJ13" s="221"/>
      <c r="AK13" s="221"/>
      <c r="AL13" s="222">
        <f t="shared" si="1"/>
        <v>0</v>
      </c>
      <c r="AM13" s="223" t="str">
        <f t="shared" ref="AM13:AM21" si="7">IFERROR(AL13/AG13,"")</f>
        <v/>
      </c>
      <c r="AN13" s="226"/>
      <c r="AO13" s="164"/>
      <c r="AQ13" s="84">
        <f t="shared" ref="AQ13:AQ21" si="8">+SUM(O13,X13,AG13)</f>
        <v>1</v>
      </c>
      <c r="AR13" s="85">
        <f t="shared" si="2"/>
        <v>1</v>
      </c>
      <c r="AS13" s="86">
        <f t="shared" si="3"/>
        <v>1</v>
      </c>
      <c r="AT13" s="343">
        <f>+AVERAGE(AS13:AS14)</f>
        <v>1</v>
      </c>
    </row>
    <row r="14" spans="1:47" s="65" customFormat="1" ht="53.25" customHeight="1" thickBot="1" x14ac:dyDescent="0.3">
      <c r="A14" s="253">
        <f t="shared" si="4"/>
        <v>0</v>
      </c>
      <c r="B14" s="332"/>
      <c r="C14" s="299" t="s">
        <v>324</v>
      </c>
      <c r="D14" s="300" t="s">
        <v>373</v>
      </c>
      <c r="E14" s="299" t="s">
        <v>0</v>
      </c>
      <c r="F14" s="299" t="s">
        <v>357</v>
      </c>
      <c r="G14" s="299">
        <v>1</v>
      </c>
      <c r="H14" s="299" t="s">
        <v>358</v>
      </c>
      <c r="I14" s="299" t="s">
        <v>66</v>
      </c>
      <c r="J14" s="301" t="s">
        <v>456</v>
      </c>
      <c r="K14" s="301" t="s">
        <v>14</v>
      </c>
      <c r="L14" s="301">
        <v>43857</v>
      </c>
      <c r="M14" s="302">
        <v>43861</v>
      </c>
      <c r="N14" s="173"/>
      <c r="O14" s="220">
        <v>1</v>
      </c>
      <c r="P14" s="221">
        <v>1</v>
      </c>
      <c r="Q14" s="221"/>
      <c r="R14" s="221"/>
      <c r="S14" s="221"/>
      <c r="T14" s="222">
        <f t="shared" ref="T14:T21" si="9">+SUM(P14:S14)</f>
        <v>1</v>
      </c>
      <c r="U14" s="223">
        <f t="shared" si="5"/>
        <v>1</v>
      </c>
      <c r="V14" s="224" t="s">
        <v>480</v>
      </c>
      <c r="W14" s="224" t="s">
        <v>489</v>
      </c>
      <c r="X14" s="222"/>
      <c r="Y14" s="225"/>
      <c r="Z14" s="225"/>
      <c r="AA14" s="225"/>
      <c r="AB14" s="225"/>
      <c r="AC14" s="222">
        <f t="shared" si="0"/>
        <v>0</v>
      </c>
      <c r="AD14" s="223" t="str">
        <f t="shared" si="6"/>
        <v/>
      </c>
      <c r="AE14" s="224"/>
      <c r="AF14" s="224"/>
      <c r="AG14" s="222"/>
      <c r="AH14" s="221"/>
      <c r="AI14" s="221"/>
      <c r="AJ14" s="221"/>
      <c r="AK14" s="221"/>
      <c r="AL14" s="222">
        <f t="shared" si="1"/>
        <v>0</v>
      </c>
      <c r="AM14" s="223" t="str">
        <f t="shared" si="7"/>
        <v/>
      </c>
      <c r="AN14" s="226"/>
      <c r="AO14" s="164"/>
      <c r="AQ14" s="84">
        <f>+SUM(O14,X14,AG14)</f>
        <v>1</v>
      </c>
      <c r="AR14" s="85">
        <f>+SUM(T14,AC14,AL14)</f>
        <v>1</v>
      </c>
      <c r="AS14" s="86">
        <f>IFERROR(AR14/AQ14,"")</f>
        <v>1</v>
      </c>
      <c r="AT14" s="344"/>
    </row>
    <row r="15" spans="1:47" s="65" customFormat="1" ht="63.75" x14ac:dyDescent="0.25">
      <c r="A15" s="253">
        <f t="shared" si="4"/>
        <v>0</v>
      </c>
      <c r="B15" s="332" t="s">
        <v>305</v>
      </c>
      <c r="C15" s="299" t="s">
        <v>159</v>
      </c>
      <c r="D15" s="300" t="s">
        <v>374</v>
      </c>
      <c r="E15" s="299" t="s">
        <v>43</v>
      </c>
      <c r="F15" s="299" t="s">
        <v>359</v>
      </c>
      <c r="G15" s="299">
        <v>2</v>
      </c>
      <c r="H15" s="299" t="s">
        <v>445</v>
      </c>
      <c r="I15" s="299" t="s">
        <v>66</v>
      </c>
      <c r="J15" s="301" t="s">
        <v>458</v>
      </c>
      <c r="K15" s="301" t="s">
        <v>143</v>
      </c>
      <c r="L15" s="301">
        <v>43891</v>
      </c>
      <c r="M15" s="302">
        <v>44073</v>
      </c>
      <c r="N15" s="173"/>
      <c r="O15" s="220">
        <v>1</v>
      </c>
      <c r="P15" s="221"/>
      <c r="Q15" s="221"/>
      <c r="R15" s="221"/>
      <c r="S15" s="221"/>
      <c r="T15" s="222">
        <f t="shared" si="9"/>
        <v>0</v>
      </c>
      <c r="U15" s="223">
        <f t="shared" si="5"/>
        <v>0</v>
      </c>
      <c r="V15" s="224" t="s">
        <v>473</v>
      </c>
      <c r="W15" s="224" t="s">
        <v>517</v>
      </c>
      <c r="X15" s="222">
        <v>1</v>
      </c>
      <c r="Y15" s="225"/>
      <c r="Z15" s="225"/>
      <c r="AA15" s="225"/>
      <c r="AB15" s="225"/>
      <c r="AC15" s="222">
        <f t="shared" si="0"/>
        <v>0</v>
      </c>
      <c r="AD15" s="223">
        <f t="shared" si="6"/>
        <v>0</v>
      </c>
      <c r="AE15" s="217" t="s">
        <v>580</v>
      </c>
      <c r="AF15" s="217" t="s">
        <v>582</v>
      </c>
      <c r="AG15" s="222"/>
      <c r="AH15" s="221"/>
      <c r="AI15" s="221"/>
      <c r="AJ15" s="221"/>
      <c r="AK15" s="221"/>
      <c r="AL15" s="222">
        <f t="shared" si="1"/>
        <v>0</v>
      </c>
      <c r="AM15" s="223" t="str">
        <f t="shared" si="7"/>
        <v/>
      </c>
      <c r="AN15" s="226"/>
      <c r="AO15" s="164"/>
      <c r="AQ15" s="84">
        <f>+SUM(O15,X15,AG15)</f>
        <v>2</v>
      </c>
      <c r="AR15" s="85">
        <f>+SUM(T15,AC15,AL15)</f>
        <v>0</v>
      </c>
      <c r="AS15" s="86">
        <f>IFERROR(AR15/AQ15,"")</f>
        <v>0</v>
      </c>
      <c r="AT15" s="343">
        <f>+AVERAGE(AS15:AS17)</f>
        <v>0.55555555555555547</v>
      </c>
    </row>
    <row r="16" spans="1:47" s="65" customFormat="1" ht="51" x14ac:dyDescent="0.25">
      <c r="A16" s="253">
        <f t="shared" si="4"/>
        <v>0</v>
      </c>
      <c r="B16" s="332"/>
      <c r="C16" s="299" t="s">
        <v>160</v>
      </c>
      <c r="D16" s="300" t="s">
        <v>350</v>
      </c>
      <c r="E16" s="299" t="s">
        <v>43</v>
      </c>
      <c r="F16" s="299" t="s">
        <v>352</v>
      </c>
      <c r="G16" s="299">
        <v>1</v>
      </c>
      <c r="H16" s="299" t="s">
        <v>446</v>
      </c>
      <c r="I16" s="299" t="s">
        <v>66</v>
      </c>
      <c r="J16" s="301" t="s">
        <v>456</v>
      </c>
      <c r="K16" s="301" t="s">
        <v>14</v>
      </c>
      <c r="L16" s="301">
        <v>43832</v>
      </c>
      <c r="M16" s="302">
        <v>44134</v>
      </c>
      <c r="N16" s="173"/>
      <c r="O16" s="220">
        <v>1</v>
      </c>
      <c r="P16" s="221">
        <v>1</v>
      </c>
      <c r="Q16" s="221"/>
      <c r="R16" s="221"/>
      <c r="S16" s="221"/>
      <c r="T16" s="222">
        <f t="shared" si="9"/>
        <v>1</v>
      </c>
      <c r="U16" s="223">
        <f t="shared" si="5"/>
        <v>1</v>
      </c>
      <c r="V16" s="224" t="s">
        <v>474</v>
      </c>
      <c r="W16" s="224" t="s">
        <v>489</v>
      </c>
      <c r="X16" s="222"/>
      <c r="Y16" s="225"/>
      <c r="Z16" s="225"/>
      <c r="AA16" s="225"/>
      <c r="AB16" s="225"/>
      <c r="AC16" s="222">
        <f t="shared" si="0"/>
        <v>0</v>
      </c>
      <c r="AD16" s="223" t="str">
        <f t="shared" si="6"/>
        <v/>
      </c>
      <c r="AE16" s="224"/>
      <c r="AF16" s="224"/>
      <c r="AG16" s="222"/>
      <c r="AH16" s="221"/>
      <c r="AI16" s="221"/>
      <c r="AJ16" s="221"/>
      <c r="AK16" s="221"/>
      <c r="AL16" s="222">
        <f t="shared" si="1"/>
        <v>0</v>
      </c>
      <c r="AM16" s="223" t="str">
        <f t="shared" si="7"/>
        <v/>
      </c>
      <c r="AN16" s="226"/>
      <c r="AO16" s="164"/>
      <c r="AQ16" s="84">
        <f>+SUM(O16,X16,AG16)</f>
        <v>1</v>
      </c>
      <c r="AR16" s="85">
        <f>+SUM(T16,AC16,AL16)</f>
        <v>1</v>
      </c>
      <c r="AS16" s="86">
        <f>IFERROR(AR16/AQ16,"")</f>
        <v>1</v>
      </c>
      <c r="AT16" s="338"/>
    </row>
    <row r="17" spans="1:47" s="65" customFormat="1" ht="76.5" x14ac:dyDescent="0.25">
      <c r="A17" s="253">
        <f t="shared" si="4"/>
        <v>0</v>
      </c>
      <c r="B17" s="332"/>
      <c r="C17" s="299" t="s">
        <v>477</v>
      </c>
      <c r="D17" s="300" t="s">
        <v>351</v>
      </c>
      <c r="E17" s="299" t="s">
        <v>43</v>
      </c>
      <c r="F17" s="299" t="s">
        <v>353</v>
      </c>
      <c r="G17" s="299">
        <v>3</v>
      </c>
      <c r="H17" s="299" t="s">
        <v>446</v>
      </c>
      <c r="I17" s="299" t="s">
        <v>66</v>
      </c>
      <c r="J17" s="301" t="s">
        <v>456</v>
      </c>
      <c r="K17" s="301" t="s">
        <v>14</v>
      </c>
      <c r="L17" s="301">
        <v>43832</v>
      </c>
      <c r="M17" s="302">
        <v>44134</v>
      </c>
      <c r="N17" s="173"/>
      <c r="O17" s="220">
        <v>1</v>
      </c>
      <c r="P17" s="221">
        <v>1</v>
      </c>
      <c r="Q17" s="221"/>
      <c r="R17" s="221"/>
      <c r="S17" s="221"/>
      <c r="T17" s="222">
        <f t="shared" si="9"/>
        <v>1</v>
      </c>
      <c r="U17" s="223">
        <f t="shared" si="5"/>
        <v>1</v>
      </c>
      <c r="V17" s="224" t="s">
        <v>476</v>
      </c>
      <c r="W17" s="224" t="s">
        <v>489</v>
      </c>
      <c r="X17" s="222">
        <v>1</v>
      </c>
      <c r="Y17" s="225"/>
      <c r="Z17" s="225"/>
      <c r="AA17" s="225"/>
      <c r="AB17" s="225">
        <v>1</v>
      </c>
      <c r="AC17" s="222">
        <f t="shared" si="0"/>
        <v>1</v>
      </c>
      <c r="AD17" s="223">
        <f t="shared" si="6"/>
        <v>1</v>
      </c>
      <c r="AE17" s="372" t="s">
        <v>608</v>
      </c>
      <c r="AF17" s="224" t="s">
        <v>585</v>
      </c>
      <c r="AG17" s="222">
        <v>1</v>
      </c>
      <c r="AH17" s="221"/>
      <c r="AI17" s="221"/>
      <c r="AJ17" s="221"/>
      <c r="AK17" s="221"/>
      <c r="AL17" s="222">
        <f t="shared" si="1"/>
        <v>0</v>
      </c>
      <c r="AM17" s="223">
        <f t="shared" si="7"/>
        <v>0</v>
      </c>
      <c r="AN17" s="226"/>
      <c r="AO17" s="164"/>
      <c r="AQ17" s="84">
        <f t="shared" si="8"/>
        <v>3</v>
      </c>
      <c r="AR17" s="85">
        <f t="shared" si="2"/>
        <v>2</v>
      </c>
      <c r="AS17" s="86">
        <f t="shared" si="3"/>
        <v>0.66666666666666663</v>
      </c>
      <c r="AT17" s="344"/>
    </row>
    <row r="18" spans="1:47" s="65" customFormat="1" ht="63.75" x14ac:dyDescent="0.25">
      <c r="A18" s="253">
        <f t="shared" si="4"/>
        <v>0</v>
      </c>
      <c r="B18" s="332" t="s">
        <v>306</v>
      </c>
      <c r="C18" s="299" t="s">
        <v>161</v>
      </c>
      <c r="D18" s="300" t="s">
        <v>438</v>
      </c>
      <c r="E18" s="299" t="s">
        <v>0</v>
      </c>
      <c r="F18" s="299" t="s">
        <v>138</v>
      </c>
      <c r="G18" s="299">
        <v>3</v>
      </c>
      <c r="H18" s="299" t="s">
        <v>447</v>
      </c>
      <c r="I18" s="299" t="s">
        <v>132</v>
      </c>
      <c r="J18" s="301" t="s">
        <v>240</v>
      </c>
      <c r="K18" s="301" t="s">
        <v>22</v>
      </c>
      <c r="L18" s="301">
        <v>43832</v>
      </c>
      <c r="M18" s="302">
        <v>44134</v>
      </c>
      <c r="N18" s="173"/>
      <c r="O18" s="220">
        <v>1</v>
      </c>
      <c r="P18" s="221">
        <v>1</v>
      </c>
      <c r="Q18" s="221"/>
      <c r="R18" s="221"/>
      <c r="S18" s="221"/>
      <c r="T18" s="222">
        <f t="shared" si="9"/>
        <v>1</v>
      </c>
      <c r="U18" s="223">
        <f t="shared" si="5"/>
        <v>1</v>
      </c>
      <c r="V18" s="224" t="s">
        <v>478</v>
      </c>
      <c r="W18" s="224" t="s">
        <v>489</v>
      </c>
      <c r="X18" s="222">
        <v>1</v>
      </c>
      <c r="Y18" s="225">
        <v>1</v>
      </c>
      <c r="Z18" s="225"/>
      <c r="AA18" s="225"/>
      <c r="AB18" s="225"/>
      <c r="AC18" s="222">
        <f t="shared" si="0"/>
        <v>1</v>
      </c>
      <c r="AD18" s="223">
        <f t="shared" si="6"/>
        <v>1</v>
      </c>
      <c r="AE18" s="224" t="s">
        <v>584</v>
      </c>
      <c r="AF18" s="224" t="s">
        <v>489</v>
      </c>
      <c r="AG18" s="222">
        <v>1</v>
      </c>
      <c r="AH18" s="221"/>
      <c r="AI18" s="221"/>
      <c r="AJ18" s="221"/>
      <c r="AK18" s="221"/>
      <c r="AL18" s="222">
        <f t="shared" si="1"/>
        <v>0</v>
      </c>
      <c r="AM18" s="223">
        <f t="shared" si="7"/>
        <v>0</v>
      </c>
      <c r="AN18" s="226"/>
      <c r="AO18" s="164"/>
      <c r="AQ18" s="84">
        <f t="shared" si="8"/>
        <v>3</v>
      </c>
      <c r="AR18" s="85">
        <f t="shared" si="2"/>
        <v>2</v>
      </c>
      <c r="AS18" s="86">
        <f t="shared" si="3"/>
        <v>0.66666666666666663</v>
      </c>
      <c r="AT18" s="343">
        <f>+AVERAGE(AS18:AS20)</f>
        <v>0.66666666666666663</v>
      </c>
    </row>
    <row r="19" spans="1:47" s="65" customFormat="1" ht="72" customHeight="1" x14ac:dyDescent="0.25">
      <c r="A19" s="253">
        <f t="shared" si="4"/>
        <v>0</v>
      </c>
      <c r="B19" s="332"/>
      <c r="C19" s="299" t="s">
        <v>162</v>
      </c>
      <c r="D19" s="317" t="s">
        <v>435</v>
      </c>
      <c r="E19" s="299" t="s">
        <v>0</v>
      </c>
      <c r="F19" s="299" t="s">
        <v>349</v>
      </c>
      <c r="G19" s="299">
        <v>3</v>
      </c>
      <c r="H19" s="299" t="s">
        <v>448</v>
      </c>
      <c r="I19" s="299" t="s">
        <v>66</v>
      </c>
      <c r="J19" s="301" t="s">
        <v>458</v>
      </c>
      <c r="K19" s="301" t="s">
        <v>14</v>
      </c>
      <c r="L19" s="301">
        <v>43832</v>
      </c>
      <c r="M19" s="302">
        <v>44134</v>
      </c>
      <c r="N19" s="173"/>
      <c r="O19" s="220">
        <v>1</v>
      </c>
      <c r="P19" s="221"/>
      <c r="Q19" s="221"/>
      <c r="R19" s="221"/>
      <c r="S19" s="221"/>
      <c r="T19" s="222">
        <f t="shared" si="9"/>
        <v>0</v>
      </c>
      <c r="U19" s="223">
        <f t="shared" si="5"/>
        <v>0</v>
      </c>
      <c r="V19" s="224" t="s">
        <v>494</v>
      </c>
      <c r="W19" s="224" t="s">
        <v>495</v>
      </c>
      <c r="X19" s="222">
        <v>1</v>
      </c>
      <c r="Y19" s="225">
        <v>1</v>
      </c>
      <c r="Z19" s="225"/>
      <c r="AA19" s="225"/>
      <c r="AB19" s="225"/>
      <c r="AC19" s="222">
        <f t="shared" si="0"/>
        <v>1</v>
      </c>
      <c r="AD19" s="223">
        <f t="shared" si="6"/>
        <v>1</v>
      </c>
      <c r="AE19" s="224" t="s">
        <v>583</v>
      </c>
      <c r="AF19" s="224" t="s">
        <v>548</v>
      </c>
      <c r="AG19" s="222">
        <v>1</v>
      </c>
      <c r="AH19" s="221"/>
      <c r="AI19" s="221"/>
      <c r="AJ19" s="221"/>
      <c r="AK19" s="221"/>
      <c r="AL19" s="222">
        <f t="shared" si="1"/>
        <v>0</v>
      </c>
      <c r="AM19" s="223">
        <f t="shared" si="7"/>
        <v>0</v>
      </c>
      <c r="AN19" s="226"/>
      <c r="AO19" s="164"/>
      <c r="AQ19" s="84">
        <f>+SUM(O19,X19,AG19)</f>
        <v>3</v>
      </c>
      <c r="AR19" s="85">
        <f>+SUM(T19,AC19,AL19)</f>
        <v>1</v>
      </c>
      <c r="AS19" s="86">
        <f>IFERROR(AR19/AQ19,"")</f>
        <v>0.33333333333333331</v>
      </c>
      <c r="AT19" s="338"/>
    </row>
    <row r="20" spans="1:47" s="65" customFormat="1" ht="51" x14ac:dyDescent="0.25">
      <c r="A20" s="253">
        <f t="shared" si="4"/>
        <v>0</v>
      </c>
      <c r="B20" s="332"/>
      <c r="C20" s="299" t="s">
        <v>328</v>
      </c>
      <c r="D20" s="300" t="s">
        <v>354</v>
      </c>
      <c r="E20" s="299" t="s">
        <v>0</v>
      </c>
      <c r="F20" s="299" t="s">
        <v>355</v>
      </c>
      <c r="G20" s="299">
        <v>1</v>
      </c>
      <c r="H20" s="299" t="s">
        <v>356</v>
      </c>
      <c r="I20" s="299" t="s">
        <v>66</v>
      </c>
      <c r="J20" s="301" t="s">
        <v>456</v>
      </c>
      <c r="K20" s="301" t="s">
        <v>14</v>
      </c>
      <c r="L20" s="301">
        <v>43862</v>
      </c>
      <c r="M20" s="302">
        <v>43951</v>
      </c>
      <c r="N20" s="173"/>
      <c r="O20" s="220">
        <v>1</v>
      </c>
      <c r="P20" s="221">
        <v>1</v>
      </c>
      <c r="Q20" s="221"/>
      <c r="R20" s="221"/>
      <c r="S20" s="221"/>
      <c r="T20" s="222">
        <f t="shared" si="9"/>
        <v>1</v>
      </c>
      <c r="U20" s="223">
        <f t="shared" si="5"/>
        <v>1</v>
      </c>
      <c r="V20" s="224" t="s">
        <v>484</v>
      </c>
      <c r="W20" s="224" t="s">
        <v>502</v>
      </c>
      <c r="X20" s="222"/>
      <c r="Y20" s="225"/>
      <c r="Z20" s="225"/>
      <c r="AA20" s="225"/>
      <c r="AB20" s="225"/>
      <c r="AC20" s="222">
        <f t="shared" si="0"/>
        <v>0</v>
      </c>
      <c r="AD20" s="223" t="str">
        <f t="shared" si="6"/>
        <v/>
      </c>
      <c r="AE20" s="224" t="s">
        <v>568</v>
      </c>
      <c r="AF20" s="224"/>
      <c r="AG20" s="222"/>
      <c r="AH20" s="221"/>
      <c r="AI20" s="221"/>
      <c r="AJ20" s="221"/>
      <c r="AK20" s="221"/>
      <c r="AL20" s="222">
        <f t="shared" si="1"/>
        <v>0</v>
      </c>
      <c r="AM20" s="223" t="str">
        <f t="shared" si="7"/>
        <v/>
      </c>
      <c r="AN20" s="226"/>
      <c r="AO20" s="164"/>
      <c r="AQ20" s="84">
        <f t="shared" si="8"/>
        <v>1</v>
      </c>
      <c r="AR20" s="85">
        <f t="shared" si="2"/>
        <v>1</v>
      </c>
      <c r="AS20" s="86">
        <f t="shared" si="3"/>
        <v>1</v>
      </c>
      <c r="AT20" s="344"/>
    </row>
    <row r="21" spans="1:47" s="65" customFormat="1" ht="66.75" customHeight="1" thickBot="1" x14ac:dyDescent="0.3">
      <c r="A21" s="253">
        <f t="shared" si="4"/>
        <v>0</v>
      </c>
      <c r="B21" s="309" t="s">
        <v>307</v>
      </c>
      <c r="C21" s="304" t="s">
        <v>163</v>
      </c>
      <c r="D21" s="310" t="s">
        <v>327</v>
      </c>
      <c r="E21" s="311" t="s">
        <v>0</v>
      </c>
      <c r="F21" s="311" t="s">
        <v>154</v>
      </c>
      <c r="G21" s="311">
        <v>3</v>
      </c>
      <c r="H21" s="311" t="s">
        <v>449</v>
      </c>
      <c r="I21" s="304" t="s">
        <v>21</v>
      </c>
      <c r="J21" s="306" t="s">
        <v>457</v>
      </c>
      <c r="K21" s="306" t="s">
        <v>141</v>
      </c>
      <c r="L21" s="306">
        <v>43832</v>
      </c>
      <c r="M21" s="307">
        <v>44134</v>
      </c>
      <c r="N21" s="173"/>
      <c r="O21" s="227">
        <v>1</v>
      </c>
      <c r="P21" s="228">
        <v>1</v>
      </c>
      <c r="Q21" s="228"/>
      <c r="R21" s="228"/>
      <c r="S21" s="228"/>
      <c r="T21" s="229">
        <f t="shared" si="9"/>
        <v>1</v>
      </c>
      <c r="U21" s="230">
        <f t="shared" si="5"/>
        <v>1</v>
      </c>
      <c r="V21" s="231" t="s">
        <v>479</v>
      </c>
      <c r="W21" s="231" t="s">
        <v>489</v>
      </c>
      <c r="X21" s="229">
        <v>1</v>
      </c>
      <c r="Y21" s="232">
        <v>1</v>
      </c>
      <c r="Z21" s="232"/>
      <c r="AA21" s="232"/>
      <c r="AB21" s="232"/>
      <c r="AC21" s="229">
        <f t="shared" si="0"/>
        <v>1</v>
      </c>
      <c r="AD21" s="230">
        <f t="shared" si="6"/>
        <v>1</v>
      </c>
      <c r="AE21" s="231" t="s">
        <v>586</v>
      </c>
      <c r="AF21" s="231" t="s">
        <v>587</v>
      </c>
      <c r="AG21" s="229">
        <v>1</v>
      </c>
      <c r="AH21" s="228"/>
      <c r="AI21" s="228"/>
      <c r="AJ21" s="228"/>
      <c r="AK21" s="228"/>
      <c r="AL21" s="229">
        <f t="shared" si="1"/>
        <v>0</v>
      </c>
      <c r="AM21" s="230">
        <f t="shared" si="7"/>
        <v>0</v>
      </c>
      <c r="AN21" s="231"/>
      <c r="AO21" s="163"/>
      <c r="AQ21" s="97">
        <f t="shared" si="8"/>
        <v>3</v>
      </c>
      <c r="AR21" s="98">
        <f t="shared" si="2"/>
        <v>2</v>
      </c>
      <c r="AS21" s="99">
        <f t="shared" si="3"/>
        <v>0.66666666666666663</v>
      </c>
      <c r="AT21" s="100">
        <f>+AVERAGE(AS21)</f>
        <v>0.66666666666666663</v>
      </c>
    </row>
    <row r="22" spans="1:47" s="105" customFormat="1" ht="34.5" customHeight="1" thickBot="1" x14ac:dyDescent="0.3">
      <c r="A22" s="253"/>
      <c r="B22" s="101"/>
      <c r="C22" s="101"/>
      <c r="D22" s="68"/>
      <c r="E22" s="101"/>
      <c r="F22" s="101"/>
      <c r="G22" s="101"/>
      <c r="H22" s="101"/>
      <c r="I22" s="101"/>
      <c r="J22" s="102"/>
      <c r="K22" s="102"/>
      <c r="L22" s="102"/>
      <c r="M22" s="102"/>
      <c r="N22" s="173"/>
      <c r="O22" s="102"/>
      <c r="P22" s="102"/>
      <c r="Q22" s="102"/>
      <c r="R22" s="102"/>
      <c r="S22" s="102"/>
      <c r="T22" s="102"/>
      <c r="U22" s="102"/>
      <c r="V22" s="102"/>
      <c r="W22" s="102"/>
      <c r="X22" s="102"/>
      <c r="Y22" s="159"/>
      <c r="Z22" s="159"/>
      <c r="AA22" s="159"/>
      <c r="AB22" s="159"/>
      <c r="AC22" s="102"/>
      <c r="AD22" s="102"/>
      <c r="AE22" s="103"/>
      <c r="AF22" s="102"/>
      <c r="AG22" s="102"/>
      <c r="AH22" s="102"/>
      <c r="AI22" s="102"/>
      <c r="AJ22" s="102"/>
      <c r="AK22" s="102"/>
      <c r="AL22" s="102"/>
      <c r="AM22" s="102"/>
      <c r="AN22" s="102"/>
      <c r="AO22" s="79"/>
      <c r="AP22" s="65"/>
      <c r="AQ22" s="345" t="s">
        <v>279</v>
      </c>
      <c r="AR22" s="346"/>
      <c r="AS22" s="347"/>
      <c r="AT22" s="104">
        <f>AVERAGE(AT12:AT21)</f>
        <v>0.57777777777777772</v>
      </c>
    </row>
    <row r="23" spans="1:47" s="105" customFormat="1" ht="12" x14ac:dyDescent="0.25">
      <c r="A23" s="253"/>
      <c r="B23" s="101"/>
      <c r="C23" s="101"/>
      <c r="D23" s="68"/>
      <c r="E23" s="101"/>
      <c r="F23" s="101"/>
      <c r="G23" s="101"/>
      <c r="H23" s="101"/>
      <c r="I23" s="101"/>
      <c r="J23" s="79"/>
      <c r="K23" s="79"/>
      <c r="L23" s="79"/>
      <c r="M23" s="79"/>
      <c r="N23" s="173"/>
      <c r="O23" s="101"/>
      <c r="P23" s="101"/>
      <c r="Q23" s="101"/>
      <c r="R23" s="101"/>
      <c r="S23" s="101"/>
      <c r="T23" s="101"/>
      <c r="U23" s="101"/>
      <c r="V23" s="101"/>
      <c r="W23" s="101"/>
      <c r="X23" s="101"/>
      <c r="Y23" s="160"/>
      <c r="Z23" s="160"/>
      <c r="AA23" s="160"/>
      <c r="AB23" s="160"/>
      <c r="AC23" s="101"/>
      <c r="AD23" s="101"/>
      <c r="AE23" s="68"/>
      <c r="AF23" s="101"/>
      <c r="AG23" s="101"/>
      <c r="AH23" s="101"/>
      <c r="AI23" s="101"/>
      <c r="AJ23" s="101"/>
      <c r="AK23" s="101"/>
      <c r="AL23" s="101"/>
      <c r="AM23" s="101"/>
      <c r="AN23" s="101"/>
      <c r="AO23" s="101"/>
      <c r="AP23" s="65"/>
      <c r="AT23" s="106"/>
      <c r="AU23" s="65"/>
    </row>
    <row r="24" spans="1:47" s="105" customFormat="1" ht="31.5" customHeight="1" x14ac:dyDescent="0.25">
      <c r="A24" s="253"/>
      <c r="B24" s="361" t="s">
        <v>221</v>
      </c>
      <c r="C24" s="361"/>
      <c r="D24" s="361"/>
      <c r="E24" s="361"/>
      <c r="F24" s="361"/>
      <c r="G24" s="361"/>
      <c r="H24" s="361"/>
      <c r="I24" s="361"/>
      <c r="J24" s="361"/>
      <c r="K24" s="361"/>
      <c r="L24" s="361"/>
      <c r="M24" s="361"/>
      <c r="N24" s="174"/>
      <c r="O24" s="101"/>
      <c r="P24" s="101"/>
      <c r="Q24" s="101"/>
      <c r="R24" s="101"/>
      <c r="S24" s="101"/>
      <c r="T24" s="101"/>
      <c r="U24" s="101"/>
      <c r="V24" s="101"/>
      <c r="W24" s="101"/>
      <c r="X24" s="101"/>
      <c r="Y24" s="160"/>
      <c r="Z24" s="160"/>
      <c r="AA24" s="160"/>
      <c r="AB24" s="160"/>
      <c r="AC24" s="101"/>
      <c r="AD24" s="101"/>
      <c r="AE24" s="68"/>
      <c r="AF24" s="101"/>
      <c r="AG24" s="101"/>
      <c r="AH24" s="101"/>
      <c r="AI24" s="101"/>
      <c r="AJ24" s="101"/>
      <c r="AK24" s="101"/>
      <c r="AL24" s="101"/>
      <c r="AM24" s="101"/>
      <c r="AN24" s="101"/>
      <c r="AO24" s="101"/>
      <c r="AP24" s="65"/>
      <c r="AT24" s="106"/>
      <c r="AU24" s="65"/>
    </row>
    <row r="25" spans="1:47" s="105" customFormat="1" ht="31.5" customHeight="1" thickBot="1" x14ac:dyDescent="0.3">
      <c r="A25" s="253"/>
      <c r="B25" s="107" t="s">
        <v>3</v>
      </c>
      <c r="C25" s="360" t="s">
        <v>220</v>
      </c>
      <c r="D25" s="360"/>
      <c r="E25" s="360"/>
      <c r="F25" s="360"/>
      <c r="G25" s="360"/>
      <c r="H25" s="360"/>
      <c r="I25" s="360"/>
      <c r="J25" s="360"/>
      <c r="K25" s="360"/>
      <c r="L25" s="360"/>
      <c r="M25" s="360"/>
      <c r="N25" s="171"/>
      <c r="O25" s="101"/>
      <c r="P25" s="101"/>
      <c r="Q25" s="101"/>
      <c r="R25" s="101"/>
      <c r="S25" s="101"/>
      <c r="T25" s="101"/>
      <c r="U25" s="101"/>
      <c r="V25" s="101"/>
      <c r="W25" s="101"/>
      <c r="X25" s="101"/>
      <c r="Y25" s="160"/>
      <c r="Z25" s="160"/>
      <c r="AA25" s="160"/>
      <c r="AB25" s="160"/>
      <c r="AC25" s="101"/>
      <c r="AD25" s="101"/>
      <c r="AE25" s="68"/>
      <c r="AF25" s="101"/>
      <c r="AG25" s="101"/>
      <c r="AH25" s="101"/>
      <c r="AI25" s="101"/>
      <c r="AJ25" s="101"/>
      <c r="AK25" s="101"/>
      <c r="AL25" s="101"/>
      <c r="AM25" s="101"/>
      <c r="AN25" s="101"/>
      <c r="AO25" s="101"/>
      <c r="AP25" s="65"/>
      <c r="AT25" s="106"/>
      <c r="AU25" s="65"/>
    </row>
    <row r="26" spans="1:47" s="65" customFormat="1" ht="16.5" thickBot="1" x14ac:dyDescent="0.3">
      <c r="A26" s="253"/>
      <c r="B26" s="358" t="s">
        <v>212</v>
      </c>
      <c r="C26" s="358"/>
      <c r="D26" s="358"/>
      <c r="E26" s="358"/>
      <c r="F26" s="358"/>
      <c r="G26" s="358"/>
      <c r="H26" s="358"/>
      <c r="I26" s="358"/>
      <c r="J26" s="358"/>
      <c r="K26" s="358"/>
      <c r="L26" s="358"/>
      <c r="M26" s="358"/>
      <c r="N26" s="175"/>
      <c r="Y26" s="77"/>
      <c r="Z26" s="77"/>
      <c r="AA26" s="77"/>
      <c r="AB26" s="77"/>
      <c r="AE26" s="66"/>
      <c r="AT26" s="67"/>
    </row>
    <row r="27" spans="1:47" s="65" customFormat="1" ht="24.75" customHeight="1" thickBot="1" x14ac:dyDescent="0.3">
      <c r="A27" s="253"/>
      <c r="B27" s="108" t="s">
        <v>213</v>
      </c>
      <c r="C27" s="109" t="s">
        <v>214</v>
      </c>
      <c r="D27" s="186" t="s">
        <v>215</v>
      </c>
      <c r="E27" s="358" t="s">
        <v>216</v>
      </c>
      <c r="F27" s="358"/>
      <c r="G27" s="362" t="s">
        <v>217</v>
      </c>
      <c r="H27" s="363"/>
      <c r="I27" s="363"/>
      <c r="J27" s="364"/>
      <c r="K27" s="362" t="s">
        <v>218</v>
      </c>
      <c r="L27" s="363"/>
      <c r="M27" s="364"/>
      <c r="N27" s="175"/>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row>
    <row r="28" spans="1:47" s="65" customFormat="1" ht="69" customHeight="1" thickBot="1" x14ac:dyDescent="0.3">
      <c r="A28" s="253"/>
      <c r="B28" s="110" t="s">
        <v>219</v>
      </c>
      <c r="C28" s="355" t="s">
        <v>323</v>
      </c>
      <c r="D28" s="356"/>
      <c r="E28" s="356"/>
      <c r="F28" s="356"/>
      <c r="G28" s="356"/>
      <c r="H28" s="356"/>
      <c r="I28" s="356"/>
      <c r="J28" s="356"/>
      <c r="K28" s="356"/>
      <c r="L28" s="356"/>
      <c r="M28" s="357"/>
      <c r="N28" s="176"/>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row>
    <row r="29" spans="1:47" s="113" customFormat="1" ht="12" x14ac:dyDescent="0.25">
      <c r="A29" s="253"/>
      <c r="B29" s="111"/>
      <c r="C29" s="111"/>
      <c r="D29" s="112"/>
      <c r="E29" s="111"/>
      <c r="F29" s="111"/>
      <c r="G29" s="111"/>
      <c r="H29" s="111"/>
      <c r="I29" s="111"/>
      <c r="J29" s="102"/>
      <c r="K29" s="102"/>
      <c r="L29" s="102"/>
      <c r="M29" s="102"/>
      <c r="N29" s="173"/>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65"/>
      <c r="AT29" s="114"/>
      <c r="AU29" s="65"/>
    </row>
    <row r="30" spans="1:47" s="113" customFormat="1" ht="12" x14ac:dyDescent="0.25">
      <c r="A30" s="253"/>
      <c r="B30" s="101"/>
      <c r="C30" s="101"/>
      <c r="D30" s="68"/>
      <c r="E30" s="101"/>
      <c r="F30" s="101"/>
      <c r="G30" s="101"/>
      <c r="H30" s="101"/>
      <c r="I30" s="101"/>
      <c r="J30" s="79"/>
      <c r="K30" s="79"/>
      <c r="L30" s="79"/>
      <c r="M30" s="79"/>
      <c r="N30" s="173"/>
      <c r="O30" s="101"/>
      <c r="P30" s="101"/>
      <c r="Q30" s="101"/>
      <c r="R30" s="101"/>
      <c r="S30" s="101"/>
      <c r="T30" s="101"/>
      <c r="U30" s="101"/>
      <c r="V30" s="101"/>
      <c r="W30" s="101"/>
      <c r="X30" s="101"/>
      <c r="Y30" s="160"/>
      <c r="Z30" s="160"/>
      <c r="AA30" s="160"/>
      <c r="AB30" s="160"/>
      <c r="AC30" s="101"/>
      <c r="AD30" s="101"/>
      <c r="AE30" s="68"/>
      <c r="AF30" s="101"/>
      <c r="AG30" s="101"/>
      <c r="AH30" s="101"/>
      <c r="AI30" s="101"/>
      <c r="AJ30" s="101"/>
      <c r="AK30" s="101"/>
      <c r="AL30" s="101"/>
      <c r="AM30" s="101"/>
      <c r="AN30" s="101"/>
      <c r="AO30" s="101"/>
      <c r="AP30" s="65"/>
      <c r="AT30" s="114"/>
      <c r="AU30" s="65"/>
    </row>
    <row r="31" spans="1:47" s="113" customFormat="1" ht="18.75" customHeight="1" thickBot="1" x14ac:dyDescent="0.3">
      <c r="A31" s="253"/>
      <c r="B31" s="352" t="s">
        <v>222</v>
      </c>
      <c r="C31" s="352"/>
      <c r="D31" s="352"/>
      <c r="E31" s="352"/>
      <c r="F31" s="352"/>
      <c r="G31" s="352"/>
      <c r="H31" s="352"/>
      <c r="I31" s="352"/>
      <c r="J31" s="352"/>
      <c r="K31" s="352"/>
      <c r="L31" s="352"/>
      <c r="M31" s="352"/>
      <c r="N31" s="174"/>
      <c r="O31" s="101"/>
      <c r="P31" s="101"/>
      <c r="Q31" s="101"/>
      <c r="R31" s="101"/>
      <c r="S31" s="101"/>
      <c r="T31" s="101"/>
      <c r="U31" s="101"/>
      <c r="V31" s="101"/>
      <c r="W31" s="101"/>
      <c r="X31" s="101"/>
      <c r="Y31" s="160"/>
      <c r="Z31" s="160"/>
      <c r="AA31" s="160"/>
      <c r="AB31" s="160"/>
      <c r="AC31" s="101"/>
      <c r="AD31" s="101"/>
      <c r="AE31" s="68"/>
      <c r="AF31" s="101"/>
      <c r="AG31" s="101"/>
      <c r="AH31" s="101"/>
      <c r="AI31" s="101"/>
      <c r="AJ31" s="101"/>
      <c r="AK31" s="101"/>
      <c r="AL31" s="101"/>
      <c r="AM31" s="101"/>
      <c r="AN31" s="101"/>
      <c r="AO31" s="101"/>
      <c r="AP31" s="65"/>
      <c r="AT31" s="114"/>
      <c r="AU31" s="65"/>
    </row>
    <row r="32" spans="1:47" s="113" customFormat="1" ht="16.5" customHeight="1" thickBot="1" x14ac:dyDescent="0.3">
      <c r="A32" s="253"/>
      <c r="B32" s="69" t="s">
        <v>3</v>
      </c>
      <c r="C32" s="351" t="s">
        <v>15</v>
      </c>
      <c r="D32" s="351"/>
      <c r="E32" s="351"/>
      <c r="F32" s="351"/>
      <c r="G32" s="351"/>
      <c r="H32" s="351"/>
      <c r="I32" s="351"/>
      <c r="J32" s="351"/>
      <c r="K32" s="351"/>
      <c r="L32" s="351"/>
      <c r="M32" s="351"/>
      <c r="N32" s="171"/>
      <c r="O32" s="335" t="s">
        <v>267</v>
      </c>
      <c r="P32" s="336"/>
      <c r="Q32" s="336"/>
      <c r="R32" s="336"/>
      <c r="S32" s="336"/>
      <c r="T32" s="336"/>
      <c r="U32" s="336"/>
      <c r="V32" s="337"/>
      <c r="W32" s="333" t="s">
        <v>277</v>
      </c>
      <c r="X32" s="335" t="s">
        <v>266</v>
      </c>
      <c r="Y32" s="336"/>
      <c r="Z32" s="336"/>
      <c r="AA32" s="336"/>
      <c r="AB32" s="336"/>
      <c r="AC32" s="336"/>
      <c r="AD32" s="336"/>
      <c r="AE32" s="337"/>
      <c r="AF32" s="333" t="s">
        <v>277</v>
      </c>
      <c r="AG32" s="335" t="s">
        <v>268</v>
      </c>
      <c r="AH32" s="336"/>
      <c r="AI32" s="336"/>
      <c r="AJ32" s="336"/>
      <c r="AK32" s="336"/>
      <c r="AL32" s="336"/>
      <c r="AM32" s="336"/>
      <c r="AN32" s="337"/>
      <c r="AO32" s="333" t="s">
        <v>277</v>
      </c>
      <c r="AP32" s="65"/>
      <c r="AQ32" s="339" t="s">
        <v>265</v>
      </c>
      <c r="AR32" s="340"/>
      <c r="AS32" s="341"/>
      <c r="AT32" s="342"/>
    </row>
    <row r="33" spans="1:46" s="77" customFormat="1" ht="23.25" thickBot="1" x14ac:dyDescent="0.3">
      <c r="A33" s="253"/>
      <c r="B33" s="70" t="s">
        <v>5</v>
      </c>
      <c r="C33" s="71" t="s">
        <v>156</v>
      </c>
      <c r="D33" s="72" t="s">
        <v>227</v>
      </c>
      <c r="E33" s="72" t="s">
        <v>33</v>
      </c>
      <c r="F33" s="72" t="s">
        <v>6</v>
      </c>
      <c r="G33" s="72" t="s">
        <v>7</v>
      </c>
      <c r="H33" s="72" t="s">
        <v>8</v>
      </c>
      <c r="I33" s="72" t="s">
        <v>9</v>
      </c>
      <c r="J33" s="72" t="s">
        <v>10</v>
      </c>
      <c r="K33" s="72" t="s">
        <v>11</v>
      </c>
      <c r="L33" s="73" t="s">
        <v>12</v>
      </c>
      <c r="M33" s="74" t="s">
        <v>13</v>
      </c>
      <c r="N33" s="172"/>
      <c r="O33" s="71" t="s">
        <v>322</v>
      </c>
      <c r="P33" s="72" t="s">
        <v>252</v>
      </c>
      <c r="Q33" s="72" t="s">
        <v>253</v>
      </c>
      <c r="R33" s="72" t="s">
        <v>254</v>
      </c>
      <c r="S33" s="72" t="s">
        <v>255</v>
      </c>
      <c r="T33" s="72" t="s">
        <v>250</v>
      </c>
      <c r="U33" s="212" t="s">
        <v>436</v>
      </c>
      <c r="V33" s="75" t="s">
        <v>251</v>
      </c>
      <c r="W33" s="334"/>
      <c r="X33" s="71" t="s">
        <v>322</v>
      </c>
      <c r="Y33" s="158" t="s">
        <v>256</v>
      </c>
      <c r="Z33" s="158" t="s">
        <v>257</v>
      </c>
      <c r="AA33" s="158" t="s">
        <v>258</v>
      </c>
      <c r="AB33" s="158" t="s">
        <v>259</v>
      </c>
      <c r="AC33" s="72" t="s">
        <v>250</v>
      </c>
      <c r="AD33" s="212" t="s">
        <v>436</v>
      </c>
      <c r="AE33" s="76" t="s">
        <v>251</v>
      </c>
      <c r="AF33" s="334"/>
      <c r="AG33" s="71" t="s">
        <v>322</v>
      </c>
      <c r="AH33" s="72" t="s">
        <v>260</v>
      </c>
      <c r="AI33" s="72" t="s">
        <v>261</v>
      </c>
      <c r="AJ33" s="72" t="s">
        <v>262</v>
      </c>
      <c r="AK33" s="72" t="s">
        <v>263</v>
      </c>
      <c r="AL33" s="72" t="s">
        <v>250</v>
      </c>
      <c r="AM33" s="212" t="s">
        <v>436</v>
      </c>
      <c r="AN33" s="75" t="s">
        <v>251</v>
      </c>
      <c r="AO33" s="334"/>
      <c r="AQ33" s="71" t="s">
        <v>249</v>
      </c>
      <c r="AR33" s="72" t="s">
        <v>250</v>
      </c>
      <c r="AS33" s="75" t="s">
        <v>280</v>
      </c>
      <c r="AT33" s="78" t="s">
        <v>278</v>
      </c>
    </row>
    <row r="34" spans="1:46" s="65" customFormat="1" ht="77.25" customHeight="1" thickBot="1" x14ac:dyDescent="0.3">
      <c r="A34" s="253">
        <f t="shared" ref="A34:A45" si="10">+G34-AQ34</f>
        <v>0</v>
      </c>
      <c r="B34" s="350" t="s">
        <v>308</v>
      </c>
      <c r="C34" s="295" t="s">
        <v>164</v>
      </c>
      <c r="D34" s="296" t="s">
        <v>426</v>
      </c>
      <c r="E34" s="295" t="s">
        <v>43</v>
      </c>
      <c r="F34" s="295" t="s">
        <v>335</v>
      </c>
      <c r="G34" s="295">
        <v>1</v>
      </c>
      <c r="H34" s="295" t="s">
        <v>336</v>
      </c>
      <c r="I34" s="295" t="s">
        <v>66</v>
      </c>
      <c r="J34" s="297" t="s">
        <v>459</v>
      </c>
      <c r="K34" s="297" t="s">
        <v>144</v>
      </c>
      <c r="L34" s="297">
        <v>43845</v>
      </c>
      <c r="M34" s="298">
        <v>43861</v>
      </c>
      <c r="N34" s="173"/>
      <c r="O34" s="213">
        <v>1</v>
      </c>
      <c r="P34" s="214">
        <v>1</v>
      </c>
      <c r="Q34" s="214"/>
      <c r="R34" s="214"/>
      <c r="S34" s="214"/>
      <c r="T34" s="215">
        <f t="shared" ref="T34:T45" si="11">+SUM(P34:S34)</f>
        <v>1</v>
      </c>
      <c r="U34" s="216">
        <f>IFERROR(T34/O34,"")</f>
        <v>1</v>
      </c>
      <c r="V34" s="217" t="s">
        <v>465</v>
      </c>
      <c r="W34" s="217" t="s">
        <v>498</v>
      </c>
      <c r="X34" s="215"/>
      <c r="Y34" s="218"/>
      <c r="Z34" s="218"/>
      <c r="AA34" s="218"/>
      <c r="AB34" s="218"/>
      <c r="AC34" s="215">
        <f t="shared" ref="AC34:AC45" si="12">+SUM(Y34:AB34)</f>
        <v>0</v>
      </c>
      <c r="AD34" s="216" t="str">
        <f>IFERROR(AC34/X34,"")</f>
        <v/>
      </c>
      <c r="AE34" s="217" t="s">
        <v>558</v>
      </c>
      <c r="AF34" s="217" t="s">
        <v>489</v>
      </c>
      <c r="AG34" s="215"/>
      <c r="AH34" s="214"/>
      <c r="AI34" s="214"/>
      <c r="AJ34" s="214"/>
      <c r="AK34" s="214"/>
      <c r="AL34" s="215">
        <f t="shared" ref="AL34:AL45" si="13">+SUM(AH34:AK34)</f>
        <v>0</v>
      </c>
      <c r="AM34" s="216" t="str">
        <f>IFERROR(AL34/AG34,"")</f>
        <v/>
      </c>
      <c r="AN34" s="219"/>
      <c r="AO34" s="162"/>
      <c r="AQ34" s="116">
        <f>+SUM(O34,X34,AG34)</f>
        <v>1</v>
      </c>
      <c r="AR34" s="117">
        <f t="shared" ref="AR34:AR45" si="14">+SUM(T34,AC34,AL34)</f>
        <v>1</v>
      </c>
      <c r="AS34" s="118">
        <f t="shared" ref="AS34:AS45" si="15">IFERROR(AR34/AQ34,"")</f>
        <v>1</v>
      </c>
      <c r="AT34" s="343">
        <f>+AVERAGE(AS34:AS35)</f>
        <v>0.5</v>
      </c>
    </row>
    <row r="35" spans="1:46" s="65" customFormat="1" ht="75.75" customHeight="1" x14ac:dyDescent="0.25">
      <c r="A35" s="253">
        <f t="shared" si="10"/>
        <v>0</v>
      </c>
      <c r="B35" s="332"/>
      <c r="C35" s="299" t="s">
        <v>165</v>
      </c>
      <c r="D35" s="312" t="s">
        <v>427</v>
      </c>
      <c r="E35" s="299" t="s">
        <v>0</v>
      </c>
      <c r="F35" s="299" t="s">
        <v>360</v>
      </c>
      <c r="G35" s="299">
        <v>1</v>
      </c>
      <c r="H35" s="299" t="s">
        <v>361</v>
      </c>
      <c r="I35" s="299" t="s">
        <v>66</v>
      </c>
      <c r="J35" s="301" t="s">
        <v>459</v>
      </c>
      <c r="K35" s="301" t="s">
        <v>144</v>
      </c>
      <c r="L35" s="301">
        <v>44105</v>
      </c>
      <c r="M35" s="302">
        <v>44196</v>
      </c>
      <c r="N35" s="173"/>
      <c r="O35" s="220"/>
      <c r="P35" s="221"/>
      <c r="Q35" s="221"/>
      <c r="R35" s="221"/>
      <c r="S35" s="221"/>
      <c r="T35" s="222">
        <f t="shared" si="11"/>
        <v>0</v>
      </c>
      <c r="U35" s="223" t="str">
        <f t="shared" ref="U35:U45" si="16">IFERROR(T35/O35,"")</f>
        <v/>
      </c>
      <c r="V35" s="224" t="s">
        <v>469</v>
      </c>
      <c r="W35" s="224" t="s">
        <v>498</v>
      </c>
      <c r="X35" s="222"/>
      <c r="Y35" s="225"/>
      <c r="Z35" s="225"/>
      <c r="AA35" s="225"/>
      <c r="AB35" s="225"/>
      <c r="AC35" s="222">
        <f t="shared" si="12"/>
        <v>0</v>
      </c>
      <c r="AD35" s="223" t="str">
        <f t="shared" ref="AD35:AD45" si="17">IFERROR(AC35/X35,"")</f>
        <v/>
      </c>
      <c r="AE35" s="217" t="s">
        <v>559</v>
      </c>
      <c r="AF35" s="224" t="s">
        <v>489</v>
      </c>
      <c r="AG35" s="222">
        <v>1</v>
      </c>
      <c r="AH35" s="221"/>
      <c r="AI35" s="221"/>
      <c r="AJ35" s="221"/>
      <c r="AK35" s="221"/>
      <c r="AL35" s="222">
        <f t="shared" si="13"/>
        <v>0</v>
      </c>
      <c r="AM35" s="223">
        <f t="shared" ref="AM35:AM45" si="18">IFERROR(AL35/AG35,"")</f>
        <v>0</v>
      </c>
      <c r="AN35" s="226"/>
      <c r="AO35" s="164"/>
      <c r="AQ35" s="84">
        <f t="shared" ref="AQ35:AQ45" si="19">+SUM(O35,X35,AG35)</f>
        <v>1</v>
      </c>
      <c r="AR35" s="85">
        <f t="shared" si="14"/>
        <v>0</v>
      </c>
      <c r="AS35" s="86">
        <f t="shared" si="15"/>
        <v>0</v>
      </c>
      <c r="AT35" s="344"/>
    </row>
    <row r="36" spans="1:46" s="65" customFormat="1" ht="98.25" customHeight="1" x14ac:dyDescent="0.25">
      <c r="A36" s="253">
        <f t="shared" si="10"/>
        <v>0</v>
      </c>
      <c r="B36" s="332" t="s">
        <v>309</v>
      </c>
      <c r="C36" s="299" t="s">
        <v>166</v>
      </c>
      <c r="D36" s="300" t="s">
        <v>334</v>
      </c>
      <c r="E36" s="299" t="s">
        <v>0</v>
      </c>
      <c r="F36" s="299" t="s">
        <v>329</v>
      </c>
      <c r="G36" s="299">
        <v>1</v>
      </c>
      <c r="H36" s="299" t="s">
        <v>330</v>
      </c>
      <c r="I36" s="299" t="s">
        <v>66</v>
      </c>
      <c r="J36" s="301" t="s">
        <v>468</v>
      </c>
      <c r="K36" s="301" t="s">
        <v>28</v>
      </c>
      <c r="L36" s="301">
        <v>43832</v>
      </c>
      <c r="M36" s="302">
        <v>43951</v>
      </c>
      <c r="N36" s="173"/>
      <c r="O36" s="220">
        <v>1</v>
      </c>
      <c r="P36" s="221"/>
      <c r="Q36" s="221"/>
      <c r="R36" s="221"/>
      <c r="S36" s="221"/>
      <c r="T36" s="222">
        <f t="shared" si="11"/>
        <v>0</v>
      </c>
      <c r="U36" s="223">
        <f t="shared" si="16"/>
        <v>0</v>
      </c>
      <c r="V36" s="224" t="s">
        <v>471</v>
      </c>
      <c r="W36" s="224" t="s">
        <v>517</v>
      </c>
      <c r="X36" s="222"/>
      <c r="Y36" s="225"/>
      <c r="Z36" s="225"/>
      <c r="AA36" s="225"/>
      <c r="AB36" s="225">
        <v>1</v>
      </c>
      <c r="AC36" s="222">
        <f t="shared" si="12"/>
        <v>1</v>
      </c>
      <c r="AD36" s="223" t="str">
        <f t="shared" si="17"/>
        <v/>
      </c>
      <c r="AE36" s="224" t="s">
        <v>550</v>
      </c>
      <c r="AF36" s="224" t="s">
        <v>552</v>
      </c>
      <c r="AG36" s="222"/>
      <c r="AH36" s="221"/>
      <c r="AI36" s="221"/>
      <c r="AJ36" s="221"/>
      <c r="AK36" s="221"/>
      <c r="AL36" s="222">
        <f t="shared" si="13"/>
        <v>0</v>
      </c>
      <c r="AM36" s="223" t="str">
        <f t="shared" si="18"/>
        <v/>
      </c>
      <c r="AN36" s="226"/>
      <c r="AO36" s="164"/>
      <c r="AQ36" s="84">
        <f t="shared" si="19"/>
        <v>1</v>
      </c>
      <c r="AR36" s="85">
        <f t="shared" si="14"/>
        <v>1</v>
      </c>
      <c r="AS36" s="86">
        <f t="shared" si="15"/>
        <v>1</v>
      </c>
      <c r="AT36" s="343">
        <f>+AVERAGE(AS36:AS41)</f>
        <v>0.5</v>
      </c>
    </row>
    <row r="37" spans="1:46" s="65" customFormat="1" ht="90" customHeight="1" x14ac:dyDescent="0.25">
      <c r="A37" s="253">
        <f t="shared" si="10"/>
        <v>0</v>
      </c>
      <c r="B37" s="332"/>
      <c r="C37" s="299" t="s">
        <v>167</v>
      </c>
      <c r="D37" s="300" t="s">
        <v>375</v>
      </c>
      <c r="E37" s="299" t="s">
        <v>0</v>
      </c>
      <c r="F37" s="299" t="s">
        <v>340</v>
      </c>
      <c r="G37" s="299">
        <v>3</v>
      </c>
      <c r="H37" s="299" t="s">
        <v>450</v>
      </c>
      <c r="I37" s="299" t="s">
        <v>66</v>
      </c>
      <c r="J37" s="301" t="s">
        <v>468</v>
      </c>
      <c r="K37" s="301" t="s">
        <v>24</v>
      </c>
      <c r="L37" s="301">
        <v>43863</v>
      </c>
      <c r="M37" s="302">
        <v>44196</v>
      </c>
      <c r="N37" s="173"/>
      <c r="O37" s="220">
        <v>1</v>
      </c>
      <c r="P37" s="221"/>
      <c r="Q37" s="221"/>
      <c r="R37" s="221"/>
      <c r="S37" s="221"/>
      <c r="T37" s="222">
        <f t="shared" si="11"/>
        <v>0</v>
      </c>
      <c r="U37" s="223">
        <f t="shared" si="16"/>
        <v>0</v>
      </c>
      <c r="V37" s="224" t="s">
        <v>466</v>
      </c>
      <c r="W37" s="224" t="s">
        <v>518</v>
      </c>
      <c r="X37" s="222">
        <v>1</v>
      </c>
      <c r="Y37" s="225"/>
      <c r="Z37" s="225"/>
      <c r="AA37" s="225"/>
      <c r="AB37" s="225"/>
      <c r="AC37" s="222">
        <f t="shared" si="12"/>
        <v>0</v>
      </c>
      <c r="AD37" s="223">
        <f t="shared" si="17"/>
        <v>0</v>
      </c>
      <c r="AE37" s="224" t="s">
        <v>551</v>
      </c>
      <c r="AF37" s="224" t="s">
        <v>553</v>
      </c>
      <c r="AG37" s="222">
        <v>1</v>
      </c>
      <c r="AH37" s="221"/>
      <c r="AI37" s="221"/>
      <c r="AJ37" s="221"/>
      <c r="AK37" s="221"/>
      <c r="AL37" s="222">
        <f t="shared" si="13"/>
        <v>0</v>
      </c>
      <c r="AM37" s="223">
        <f t="shared" si="18"/>
        <v>0</v>
      </c>
      <c r="AN37" s="226"/>
      <c r="AO37" s="164"/>
      <c r="AQ37" s="84">
        <f t="shared" si="19"/>
        <v>3</v>
      </c>
      <c r="AR37" s="85">
        <f t="shared" si="14"/>
        <v>0</v>
      </c>
      <c r="AS37" s="86">
        <f t="shared" si="15"/>
        <v>0</v>
      </c>
      <c r="AT37" s="338"/>
    </row>
    <row r="38" spans="1:46" s="65" customFormat="1" ht="127.5" customHeight="1" x14ac:dyDescent="0.25">
      <c r="A38" s="253">
        <f t="shared" si="10"/>
        <v>0</v>
      </c>
      <c r="B38" s="332"/>
      <c r="C38" s="299" t="s">
        <v>169</v>
      </c>
      <c r="D38" s="300" t="s">
        <v>376</v>
      </c>
      <c r="E38" s="299" t="s">
        <v>0</v>
      </c>
      <c r="F38" s="299" t="s">
        <v>378</v>
      </c>
      <c r="G38" s="313">
        <v>1</v>
      </c>
      <c r="H38" s="299" t="s">
        <v>377</v>
      </c>
      <c r="I38" s="299" t="s">
        <v>235</v>
      </c>
      <c r="J38" s="301" t="s">
        <v>504</v>
      </c>
      <c r="K38" s="301" t="s">
        <v>29</v>
      </c>
      <c r="L38" s="301">
        <v>43832</v>
      </c>
      <c r="M38" s="302">
        <v>44196</v>
      </c>
      <c r="N38" s="173"/>
      <c r="O38" s="235"/>
      <c r="P38" s="236"/>
      <c r="Q38" s="236"/>
      <c r="R38" s="236"/>
      <c r="S38" s="236"/>
      <c r="T38" s="237">
        <f t="shared" si="11"/>
        <v>0</v>
      </c>
      <c r="U38" s="223" t="str">
        <f t="shared" si="16"/>
        <v/>
      </c>
      <c r="V38" s="224" t="s">
        <v>470</v>
      </c>
      <c r="W38" s="239" t="s">
        <v>498</v>
      </c>
      <c r="X38" s="237">
        <v>1</v>
      </c>
      <c r="Y38" s="240">
        <v>1</v>
      </c>
      <c r="Z38" s="240"/>
      <c r="AA38" s="240"/>
      <c r="AB38" s="240"/>
      <c r="AC38" s="237">
        <f t="shared" si="12"/>
        <v>1</v>
      </c>
      <c r="AD38" s="223">
        <f t="shared" si="17"/>
        <v>1</v>
      </c>
      <c r="AE38" s="238" t="s">
        <v>588</v>
      </c>
      <c r="AF38" s="239" t="s">
        <v>548</v>
      </c>
      <c r="AG38" s="237"/>
      <c r="AH38" s="241"/>
      <c r="AI38" s="241"/>
      <c r="AJ38" s="241"/>
      <c r="AK38" s="241"/>
      <c r="AL38" s="242">
        <f t="shared" si="13"/>
        <v>0</v>
      </c>
      <c r="AM38" s="223" t="str">
        <f t="shared" si="18"/>
        <v/>
      </c>
      <c r="AN38" s="243"/>
      <c r="AO38" s="164"/>
      <c r="AQ38" s="184">
        <f>+SUM(O38,X38,AG38)</f>
        <v>1</v>
      </c>
      <c r="AR38" s="185">
        <f>+SUM(T38,AC38,AL38)</f>
        <v>1</v>
      </c>
      <c r="AS38" s="86">
        <f>IFERROR(AR38/AQ38,"")</f>
        <v>1</v>
      </c>
      <c r="AT38" s="338"/>
    </row>
    <row r="39" spans="1:46" s="65" customFormat="1" ht="162.75" customHeight="1" x14ac:dyDescent="0.25">
      <c r="A39" s="253">
        <f t="shared" si="10"/>
        <v>0</v>
      </c>
      <c r="B39" s="332"/>
      <c r="C39" s="299" t="s">
        <v>170</v>
      </c>
      <c r="D39" s="300" t="s">
        <v>343</v>
      </c>
      <c r="E39" s="299" t="s">
        <v>43</v>
      </c>
      <c r="F39" s="299" t="s">
        <v>342</v>
      </c>
      <c r="G39" s="299">
        <v>2</v>
      </c>
      <c r="H39" s="299" t="s">
        <v>451</v>
      </c>
      <c r="I39" s="299" t="s">
        <v>66</v>
      </c>
      <c r="J39" s="301" t="s">
        <v>504</v>
      </c>
      <c r="K39" s="301" t="s">
        <v>28</v>
      </c>
      <c r="L39" s="301">
        <v>43862</v>
      </c>
      <c r="M39" s="302">
        <v>44073</v>
      </c>
      <c r="N39" s="173"/>
      <c r="O39" s="220">
        <v>1</v>
      </c>
      <c r="P39" s="221"/>
      <c r="Q39" s="221"/>
      <c r="R39" s="221"/>
      <c r="S39" s="221">
        <v>1</v>
      </c>
      <c r="T39" s="222">
        <f t="shared" si="11"/>
        <v>1</v>
      </c>
      <c r="U39" s="223">
        <f t="shared" si="16"/>
        <v>1</v>
      </c>
      <c r="V39" s="224" t="s">
        <v>496</v>
      </c>
      <c r="W39" s="224" t="s">
        <v>503</v>
      </c>
      <c r="X39" s="222">
        <v>1</v>
      </c>
      <c r="Y39" s="225"/>
      <c r="Z39" s="225"/>
      <c r="AA39" s="225">
        <v>1</v>
      </c>
      <c r="AB39" s="225"/>
      <c r="AC39" s="222">
        <f t="shared" si="12"/>
        <v>1</v>
      </c>
      <c r="AD39" s="223">
        <f t="shared" si="17"/>
        <v>1</v>
      </c>
      <c r="AE39" s="224" t="s">
        <v>556</v>
      </c>
      <c r="AF39" s="239" t="s">
        <v>548</v>
      </c>
      <c r="AG39" s="222"/>
      <c r="AH39" s="221"/>
      <c r="AI39" s="221"/>
      <c r="AJ39" s="221"/>
      <c r="AK39" s="221"/>
      <c r="AL39" s="222">
        <f t="shared" si="13"/>
        <v>0</v>
      </c>
      <c r="AM39" s="223" t="str">
        <f t="shared" si="18"/>
        <v/>
      </c>
      <c r="AN39" s="226"/>
      <c r="AO39" s="164"/>
      <c r="AQ39" s="84">
        <f t="shared" si="19"/>
        <v>2</v>
      </c>
      <c r="AR39" s="85">
        <f t="shared" si="14"/>
        <v>2</v>
      </c>
      <c r="AS39" s="86">
        <f t="shared" si="15"/>
        <v>1</v>
      </c>
      <c r="AT39" s="338"/>
    </row>
    <row r="40" spans="1:46" s="65" customFormat="1" ht="75" customHeight="1" x14ac:dyDescent="0.25">
      <c r="A40" s="253">
        <f t="shared" si="10"/>
        <v>0</v>
      </c>
      <c r="B40" s="332"/>
      <c r="C40" s="299" t="s">
        <v>171</v>
      </c>
      <c r="D40" s="312" t="s">
        <v>331</v>
      </c>
      <c r="E40" s="299" t="s">
        <v>92</v>
      </c>
      <c r="F40" s="299" t="s">
        <v>332</v>
      </c>
      <c r="G40" s="299">
        <v>1</v>
      </c>
      <c r="H40" s="299" t="s">
        <v>333</v>
      </c>
      <c r="I40" s="299" t="s">
        <v>66</v>
      </c>
      <c r="J40" s="301" t="s">
        <v>468</v>
      </c>
      <c r="K40" s="301" t="s">
        <v>98</v>
      </c>
      <c r="L40" s="301">
        <v>44105</v>
      </c>
      <c r="M40" s="302">
        <v>44196</v>
      </c>
      <c r="N40" s="173"/>
      <c r="O40" s="220"/>
      <c r="P40" s="221"/>
      <c r="Q40" s="221"/>
      <c r="R40" s="221"/>
      <c r="S40" s="221"/>
      <c r="T40" s="222">
        <f t="shared" si="11"/>
        <v>0</v>
      </c>
      <c r="U40" s="223" t="str">
        <f t="shared" si="16"/>
        <v/>
      </c>
      <c r="V40" s="224" t="s">
        <v>469</v>
      </c>
      <c r="W40" s="224" t="s">
        <v>498</v>
      </c>
      <c r="X40" s="222"/>
      <c r="Y40" s="225"/>
      <c r="Z40" s="225"/>
      <c r="AA40" s="225"/>
      <c r="AB40" s="225"/>
      <c r="AC40" s="222">
        <f t="shared" si="12"/>
        <v>0</v>
      </c>
      <c r="AD40" s="223" t="str">
        <f t="shared" si="17"/>
        <v/>
      </c>
      <c r="AE40" s="224" t="s">
        <v>554</v>
      </c>
      <c r="AF40" s="224" t="s">
        <v>489</v>
      </c>
      <c r="AG40" s="222">
        <v>1</v>
      </c>
      <c r="AH40" s="221"/>
      <c r="AI40" s="221"/>
      <c r="AJ40" s="221"/>
      <c r="AK40" s="221"/>
      <c r="AL40" s="222">
        <f t="shared" si="13"/>
        <v>0</v>
      </c>
      <c r="AM40" s="223">
        <f t="shared" si="18"/>
        <v>0</v>
      </c>
      <c r="AN40" s="243"/>
      <c r="AO40" s="164"/>
      <c r="AQ40" s="84">
        <f t="shared" si="19"/>
        <v>1</v>
      </c>
      <c r="AR40" s="85">
        <f t="shared" si="14"/>
        <v>0</v>
      </c>
      <c r="AS40" s="86">
        <f t="shared" si="15"/>
        <v>0</v>
      </c>
      <c r="AT40" s="338"/>
    </row>
    <row r="41" spans="1:46" s="65" customFormat="1" ht="79.5" customHeight="1" x14ac:dyDescent="0.25">
      <c r="A41" s="253">
        <f t="shared" si="10"/>
        <v>0</v>
      </c>
      <c r="B41" s="332"/>
      <c r="C41" s="299" t="s">
        <v>172</v>
      </c>
      <c r="D41" s="300" t="s">
        <v>344</v>
      </c>
      <c r="E41" s="299" t="s">
        <v>0</v>
      </c>
      <c r="F41" s="299" t="s">
        <v>346</v>
      </c>
      <c r="G41" s="303">
        <v>1</v>
      </c>
      <c r="H41" s="299" t="s">
        <v>345</v>
      </c>
      <c r="I41" s="299" t="s">
        <v>66</v>
      </c>
      <c r="J41" s="301" t="s">
        <v>468</v>
      </c>
      <c r="K41" s="301" t="s">
        <v>124</v>
      </c>
      <c r="L41" s="301">
        <v>44105</v>
      </c>
      <c r="M41" s="314">
        <v>44196</v>
      </c>
      <c r="N41" s="173"/>
      <c r="O41" s="244"/>
      <c r="P41" s="241"/>
      <c r="Q41" s="241"/>
      <c r="R41" s="241"/>
      <c r="S41" s="241"/>
      <c r="T41" s="222">
        <f t="shared" si="11"/>
        <v>0</v>
      </c>
      <c r="U41" s="223" t="str">
        <f t="shared" si="16"/>
        <v/>
      </c>
      <c r="V41" s="245" t="s">
        <v>469</v>
      </c>
      <c r="W41" s="245" t="s">
        <v>498</v>
      </c>
      <c r="X41" s="242"/>
      <c r="Y41" s="246"/>
      <c r="Z41" s="246"/>
      <c r="AA41" s="246"/>
      <c r="AB41" s="246"/>
      <c r="AC41" s="242">
        <f t="shared" si="12"/>
        <v>0</v>
      </c>
      <c r="AD41" s="223" t="str">
        <f t="shared" si="17"/>
        <v/>
      </c>
      <c r="AE41" s="224" t="s">
        <v>564</v>
      </c>
      <c r="AF41" s="245"/>
      <c r="AG41" s="222">
        <v>1</v>
      </c>
      <c r="AH41" s="241"/>
      <c r="AI41" s="241"/>
      <c r="AJ41" s="241"/>
      <c r="AK41" s="241"/>
      <c r="AL41" s="242">
        <f t="shared" si="13"/>
        <v>0</v>
      </c>
      <c r="AM41" s="223">
        <f t="shared" si="18"/>
        <v>0</v>
      </c>
      <c r="AN41" s="243"/>
      <c r="AO41" s="249"/>
      <c r="AQ41" s="84">
        <f t="shared" si="19"/>
        <v>1</v>
      </c>
      <c r="AR41" s="85">
        <f t="shared" si="14"/>
        <v>0</v>
      </c>
      <c r="AS41" s="86">
        <f t="shared" si="15"/>
        <v>0</v>
      </c>
      <c r="AT41" s="344"/>
    </row>
    <row r="42" spans="1:46" s="65" customFormat="1" ht="81" customHeight="1" x14ac:dyDescent="0.25">
      <c r="A42" s="253">
        <f t="shared" si="10"/>
        <v>0</v>
      </c>
      <c r="B42" s="332" t="s">
        <v>310</v>
      </c>
      <c r="C42" s="299" t="s">
        <v>173</v>
      </c>
      <c r="D42" s="300" t="s">
        <v>428</v>
      </c>
      <c r="E42" s="299" t="s">
        <v>43</v>
      </c>
      <c r="F42" s="299" t="s">
        <v>429</v>
      </c>
      <c r="G42" s="313">
        <v>11</v>
      </c>
      <c r="H42" s="299" t="s">
        <v>430</v>
      </c>
      <c r="I42" s="299" t="s">
        <v>30</v>
      </c>
      <c r="J42" s="301" t="s">
        <v>460</v>
      </c>
      <c r="K42" s="301" t="s">
        <v>31</v>
      </c>
      <c r="L42" s="301">
        <v>43862</v>
      </c>
      <c r="M42" s="302">
        <v>44196</v>
      </c>
      <c r="N42" s="173"/>
      <c r="O42" s="235">
        <v>3</v>
      </c>
      <c r="P42" s="236"/>
      <c r="Q42" s="236">
        <v>1</v>
      </c>
      <c r="R42" s="236">
        <v>1</v>
      </c>
      <c r="S42" s="236">
        <v>1</v>
      </c>
      <c r="T42" s="237">
        <f t="shared" si="11"/>
        <v>3</v>
      </c>
      <c r="U42" s="223">
        <f t="shared" si="16"/>
        <v>1</v>
      </c>
      <c r="V42" s="238" t="s">
        <v>505</v>
      </c>
      <c r="W42" s="238" t="s">
        <v>498</v>
      </c>
      <c r="X42" s="237">
        <v>4</v>
      </c>
      <c r="Y42" s="240">
        <v>1</v>
      </c>
      <c r="Z42" s="240">
        <v>1</v>
      </c>
      <c r="AA42" s="240">
        <v>1</v>
      </c>
      <c r="AB42" s="240">
        <v>1</v>
      </c>
      <c r="AC42" s="237">
        <f t="shared" si="12"/>
        <v>4</v>
      </c>
      <c r="AD42" s="223">
        <f t="shared" si="17"/>
        <v>1</v>
      </c>
      <c r="AE42" s="238" t="s">
        <v>557</v>
      </c>
      <c r="AF42" s="238" t="s">
        <v>489</v>
      </c>
      <c r="AG42" s="237">
        <v>4</v>
      </c>
      <c r="AH42" s="236"/>
      <c r="AI42" s="236"/>
      <c r="AJ42" s="236"/>
      <c r="AK42" s="236"/>
      <c r="AL42" s="237">
        <f t="shared" si="13"/>
        <v>0</v>
      </c>
      <c r="AM42" s="223">
        <f t="shared" si="18"/>
        <v>0</v>
      </c>
      <c r="AN42" s="247"/>
      <c r="AO42" s="194"/>
      <c r="AP42" s="181"/>
      <c r="AQ42" s="182">
        <f t="shared" si="19"/>
        <v>11</v>
      </c>
      <c r="AR42" s="183">
        <f t="shared" si="14"/>
        <v>7</v>
      </c>
      <c r="AS42" s="86">
        <f t="shared" si="15"/>
        <v>0.63636363636363635</v>
      </c>
      <c r="AT42" s="343">
        <f>+AVERAGE(AS42:AS43)</f>
        <v>0.31818181818181818</v>
      </c>
    </row>
    <row r="43" spans="1:46" s="65" customFormat="1" ht="86.25" customHeight="1" x14ac:dyDescent="0.25">
      <c r="A43" s="253">
        <f t="shared" si="10"/>
        <v>0</v>
      </c>
      <c r="B43" s="332"/>
      <c r="C43" s="299" t="s">
        <v>174</v>
      </c>
      <c r="D43" s="300" t="s">
        <v>362</v>
      </c>
      <c r="E43" s="299" t="s">
        <v>0</v>
      </c>
      <c r="F43" s="299" t="s">
        <v>341</v>
      </c>
      <c r="G43" s="313">
        <v>3</v>
      </c>
      <c r="H43" s="299" t="s">
        <v>452</v>
      </c>
      <c r="I43" s="299" t="s">
        <v>66</v>
      </c>
      <c r="J43" s="301" t="s">
        <v>468</v>
      </c>
      <c r="K43" s="301" t="s">
        <v>24</v>
      </c>
      <c r="L43" s="301">
        <v>43832</v>
      </c>
      <c r="M43" s="302">
        <v>44196</v>
      </c>
      <c r="N43" s="173"/>
      <c r="O43" s="235">
        <v>1</v>
      </c>
      <c r="P43" s="236"/>
      <c r="Q43" s="236"/>
      <c r="R43" s="236"/>
      <c r="S43" s="236"/>
      <c r="T43" s="237">
        <f t="shared" si="11"/>
        <v>0</v>
      </c>
      <c r="U43" s="223">
        <f t="shared" si="16"/>
        <v>0</v>
      </c>
      <c r="V43" s="238" t="s">
        <v>467</v>
      </c>
      <c r="W43" s="238" t="s">
        <v>498</v>
      </c>
      <c r="X43" s="237">
        <v>1</v>
      </c>
      <c r="Y43" s="240"/>
      <c r="Z43" s="240"/>
      <c r="AA43" s="240"/>
      <c r="AB43" s="240"/>
      <c r="AC43" s="237">
        <f t="shared" si="12"/>
        <v>0</v>
      </c>
      <c r="AD43" s="223">
        <f t="shared" si="17"/>
        <v>0</v>
      </c>
      <c r="AE43" s="238" t="s">
        <v>589</v>
      </c>
      <c r="AF43" s="224" t="s">
        <v>590</v>
      </c>
      <c r="AG43" s="237">
        <v>1</v>
      </c>
      <c r="AH43" s="236"/>
      <c r="AI43" s="236"/>
      <c r="AJ43" s="236"/>
      <c r="AK43" s="236"/>
      <c r="AL43" s="237">
        <f t="shared" si="13"/>
        <v>0</v>
      </c>
      <c r="AM43" s="223">
        <f t="shared" si="18"/>
        <v>0</v>
      </c>
      <c r="AN43" s="247"/>
      <c r="AO43" s="194"/>
      <c r="AP43" s="181"/>
      <c r="AQ43" s="191">
        <f>+SUM(O43,X43,AG43)</f>
        <v>3</v>
      </c>
      <c r="AR43" s="192">
        <f>+SUM(T43,AC43,AL43)</f>
        <v>0</v>
      </c>
      <c r="AS43" s="193">
        <f>IFERROR(AR43/AQ43,"")</f>
        <v>0</v>
      </c>
      <c r="AT43" s="338"/>
    </row>
    <row r="44" spans="1:46" s="65" customFormat="1" ht="51" customHeight="1" x14ac:dyDescent="0.25">
      <c r="A44" s="253">
        <f t="shared" si="10"/>
        <v>0</v>
      </c>
      <c r="B44" s="332" t="s">
        <v>311</v>
      </c>
      <c r="C44" s="299" t="s">
        <v>175</v>
      </c>
      <c r="D44" s="300" t="s">
        <v>412</v>
      </c>
      <c r="E44" s="299" t="s">
        <v>0</v>
      </c>
      <c r="F44" s="299" t="s">
        <v>380</v>
      </c>
      <c r="G44" s="313">
        <v>1</v>
      </c>
      <c r="H44" s="299" t="s">
        <v>381</v>
      </c>
      <c r="I44" s="299" t="s">
        <v>66</v>
      </c>
      <c r="J44" s="316" t="s">
        <v>468</v>
      </c>
      <c r="K44" s="301" t="s">
        <v>24</v>
      </c>
      <c r="L44" s="301">
        <v>43832</v>
      </c>
      <c r="M44" s="302">
        <v>44196</v>
      </c>
      <c r="N44" s="173"/>
      <c r="O44" s="235"/>
      <c r="P44" s="236"/>
      <c r="Q44" s="236"/>
      <c r="R44" s="236"/>
      <c r="S44" s="236"/>
      <c r="T44" s="237">
        <f t="shared" si="11"/>
        <v>0</v>
      </c>
      <c r="U44" s="223" t="str">
        <f t="shared" si="16"/>
        <v/>
      </c>
      <c r="V44" s="238" t="s">
        <v>469</v>
      </c>
      <c r="W44" s="238" t="s">
        <v>498</v>
      </c>
      <c r="X44" s="237"/>
      <c r="Y44" s="240"/>
      <c r="Z44" s="240"/>
      <c r="AA44" s="240"/>
      <c r="AB44" s="240"/>
      <c r="AC44" s="237">
        <f t="shared" si="12"/>
        <v>0</v>
      </c>
      <c r="AD44" s="223" t="str">
        <f t="shared" si="17"/>
        <v/>
      </c>
      <c r="AE44" s="238" t="s">
        <v>564</v>
      </c>
      <c r="AF44" s="238"/>
      <c r="AG44" s="237">
        <v>1</v>
      </c>
      <c r="AH44" s="236"/>
      <c r="AI44" s="236"/>
      <c r="AJ44" s="236"/>
      <c r="AK44" s="236"/>
      <c r="AL44" s="237">
        <f t="shared" si="13"/>
        <v>0</v>
      </c>
      <c r="AM44" s="223">
        <f t="shared" si="18"/>
        <v>0</v>
      </c>
      <c r="AN44" s="247"/>
      <c r="AO44" s="194"/>
      <c r="AP44" s="181"/>
      <c r="AQ44" s="182">
        <f>+SUM(O44,X44,AG44)</f>
        <v>1</v>
      </c>
      <c r="AR44" s="183">
        <f>+SUM(T44,AC44,AL44)</f>
        <v>0</v>
      </c>
      <c r="AS44" s="86">
        <f>IFERROR(AR44/AQ44,"")</f>
        <v>0</v>
      </c>
      <c r="AT44" s="343">
        <f>+AVERAGE(AS44:AS45)</f>
        <v>0</v>
      </c>
    </row>
    <row r="45" spans="1:46" s="65" customFormat="1" ht="51" customHeight="1" thickBot="1" x14ac:dyDescent="0.3">
      <c r="A45" s="253">
        <f t="shared" si="10"/>
        <v>0</v>
      </c>
      <c r="B45" s="365"/>
      <c r="C45" s="304" t="s">
        <v>379</v>
      </c>
      <c r="D45" s="305" t="s">
        <v>338</v>
      </c>
      <c r="E45" s="304" t="s">
        <v>0</v>
      </c>
      <c r="F45" s="304" t="s">
        <v>339</v>
      </c>
      <c r="G45" s="304">
        <v>1</v>
      </c>
      <c r="H45" s="304" t="s">
        <v>382</v>
      </c>
      <c r="I45" s="304" t="s">
        <v>21</v>
      </c>
      <c r="J45" s="306" t="s">
        <v>457</v>
      </c>
      <c r="K45" s="306" t="s">
        <v>142</v>
      </c>
      <c r="L45" s="306">
        <v>44105</v>
      </c>
      <c r="M45" s="315">
        <v>44196</v>
      </c>
      <c r="N45" s="173"/>
      <c r="O45" s="227"/>
      <c r="P45" s="228"/>
      <c r="Q45" s="228"/>
      <c r="R45" s="228"/>
      <c r="S45" s="228"/>
      <c r="T45" s="229">
        <f t="shared" si="11"/>
        <v>0</v>
      </c>
      <c r="U45" s="230" t="str">
        <f t="shared" si="16"/>
        <v/>
      </c>
      <c r="V45" s="248" t="s">
        <v>469</v>
      </c>
      <c r="W45" s="248" t="s">
        <v>498</v>
      </c>
      <c r="X45" s="229"/>
      <c r="Y45" s="232"/>
      <c r="Z45" s="232"/>
      <c r="AA45" s="232"/>
      <c r="AB45" s="232"/>
      <c r="AC45" s="229">
        <f t="shared" si="12"/>
        <v>0</v>
      </c>
      <c r="AD45" s="230" t="str">
        <f t="shared" si="17"/>
        <v/>
      </c>
      <c r="AE45" s="231" t="s">
        <v>564</v>
      </c>
      <c r="AF45" s="248"/>
      <c r="AG45" s="229">
        <v>1</v>
      </c>
      <c r="AH45" s="228"/>
      <c r="AI45" s="228"/>
      <c r="AJ45" s="228"/>
      <c r="AK45" s="228"/>
      <c r="AL45" s="229">
        <f t="shared" si="13"/>
        <v>0</v>
      </c>
      <c r="AM45" s="230">
        <f t="shared" si="18"/>
        <v>0</v>
      </c>
      <c r="AN45" s="250"/>
      <c r="AO45" s="196"/>
      <c r="AQ45" s="84">
        <f t="shared" si="19"/>
        <v>1</v>
      </c>
      <c r="AR45" s="85">
        <f t="shared" si="14"/>
        <v>0</v>
      </c>
      <c r="AS45" s="86">
        <f t="shared" si="15"/>
        <v>0</v>
      </c>
      <c r="AT45" s="344"/>
    </row>
    <row r="46" spans="1:46" s="113" customFormat="1" ht="20.25" customHeight="1" thickBot="1" x14ac:dyDescent="0.3">
      <c r="A46" s="253"/>
      <c r="B46" s="101"/>
      <c r="C46" s="101"/>
      <c r="D46" s="68"/>
      <c r="E46" s="101"/>
      <c r="F46" s="101"/>
      <c r="G46" s="101"/>
      <c r="H46" s="101"/>
      <c r="I46" s="101"/>
      <c r="J46" s="79"/>
      <c r="K46" s="79"/>
      <c r="L46" s="79"/>
      <c r="M46" s="79"/>
      <c r="N46" s="173"/>
      <c r="O46" s="101"/>
      <c r="P46" s="101"/>
      <c r="Q46" s="101"/>
      <c r="R46" s="101"/>
      <c r="S46" s="101"/>
      <c r="T46" s="101"/>
      <c r="U46" s="79"/>
      <c r="V46" s="101"/>
      <c r="W46" s="101"/>
      <c r="X46" s="101"/>
      <c r="Y46" s="160"/>
      <c r="Z46" s="160"/>
      <c r="AA46" s="160"/>
      <c r="AB46" s="160"/>
      <c r="AC46" s="101"/>
      <c r="AD46" s="79"/>
      <c r="AE46" s="68"/>
      <c r="AF46" s="101"/>
      <c r="AG46" s="101"/>
      <c r="AH46" s="101"/>
      <c r="AI46" s="101"/>
      <c r="AJ46" s="101"/>
      <c r="AK46" s="101"/>
      <c r="AL46" s="101"/>
      <c r="AM46" s="79"/>
      <c r="AN46" s="101"/>
      <c r="AO46" s="101"/>
      <c r="AP46" s="65"/>
      <c r="AQ46" s="345" t="s">
        <v>279</v>
      </c>
      <c r="AR46" s="346"/>
      <c r="AS46" s="347"/>
      <c r="AT46" s="131">
        <f>AVERAGE(AT34:AT45)</f>
        <v>0.32954545454545453</v>
      </c>
    </row>
    <row r="47" spans="1:46" s="113" customFormat="1" ht="12" x14ac:dyDescent="0.25">
      <c r="A47" s="253"/>
      <c r="B47" s="101"/>
      <c r="C47" s="101"/>
      <c r="D47" s="68"/>
      <c r="E47" s="101"/>
      <c r="F47" s="101"/>
      <c r="G47" s="101"/>
      <c r="H47" s="101"/>
      <c r="I47" s="101"/>
      <c r="J47" s="79"/>
      <c r="K47" s="79"/>
      <c r="L47" s="79"/>
      <c r="M47" s="79"/>
      <c r="N47" s="173"/>
      <c r="O47" s="101"/>
      <c r="P47" s="101"/>
      <c r="Q47" s="101"/>
      <c r="R47" s="101"/>
      <c r="S47" s="101"/>
      <c r="T47" s="101"/>
      <c r="U47" s="101"/>
      <c r="V47" s="101"/>
      <c r="W47" s="101"/>
      <c r="X47" s="101"/>
      <c r="Y47" s="160"/>
      <c r="Z47" s="160"/>
      <c r="AA47" s="160"/>
      <c r="AB47" s="160"/>
      <c r="AC47" s="101"/>
      <c r="AD47" s="101"/>
      <c r="AE47" s="68"/>
      <c r="AF47" s="101"/>
      <c r="AG47" s="101"/>
      <c r="AH47" s="101"/>
      <c r="AI47" s="101"/>
      <c r="AJ47" s="101"/>
      <c r="AK47" s="101"/>
      <c r="AL47" s="101"/>
      <c r="AM47" s="101"/>
      <c r="AN47" s="101"/>
      <c r="AO47" s="101"/>
      <c r="AP47" s="65"/>
      <c r="AT47" s="114"/>
    </row>
    <row r="48" spans="1:46" s="113" customFormat="1" ht="19.5" thickBot="1" x14ac:dyDescent="0.3">
      <c r="A48" s="253"/>
      <c r="B48" s="369" t="s">
        <v>224</v>
      </c>
      <c r="C48" s="369"/>
      <c r="D48" s="369"/>
      <c r="E48" s="369"/>
      <c r="F48" s="369"/>
      <c r="G48" s="369"/>
      <c r="H48" s="369"/>
      <c r="I48" s="369"/>
      <c r="J48" s="369"/>
      <c r="K48" s="369"/>
      <c r="L48" s="369"/>
      <c r="M48" s="369"/>
      <c r="N48" s="174"/>
      <c r="O48" s="101"/>
      <c r="P48" s="101"/>
      <c r="Q48" s="101"/>
      <c r="R48" s="101"/>
      <c r="S48" s="101"/>
      <c r="T48" s="101"/>
      <c r="U48" s="101"/>
      <c r="V48" s="101"/>
      <c r="W48" s="101"/>
      <c r="X48" s="101"/>
      <c r="Y48" s="160"/>
      <c r="Z48" s="160"/>
      <c r="AA48" s="160"/>
      <c r="AB48" s="160"/>
      <c r="AC48" s="101"/>
      <c r="AD48" s="101"/>
      <c r="AE48" s="68"/>
      <c r="AF48" s="101"/>
      <c r="AG48" s="101"/>
      <c r="AH48" s="101"/>
      <c r="AI48" s="101"/>
      <c r="AJ48" s="101"/>
      <c r="AK48" s="101"/>
      <c r="AL48" s="101"/>
      <c r="AM48" s="101"/>
      <c r="AN48" s="101"/>
      <c r="AO48" s="101"/>
      <c r="AP48" s="65"/>
      <c r="AT48" s="114"/>
    </row>
    <row r="49" spans="1:46" s="113" customFormat="1" ht="16.5" customHeight="1" thickBot="1" x14ac:dyDescent="0.3">
      <c r="A49" s="253"/>
      <c r="B49" s="107" t="s">
        <v>3</v>
      </c>
      <c r="C49" s="360" t="s">
        <v>246</v>
      </c>
      <c r="D49" s="360"/>
      <c r="E49" s="360"/>
      <c r="F49" s="360"/>
      <c r="G49" s="360"/>
      <c r="H49" s="360"/>
      <c r="I49" s="360"/>
      <c r="J49" s="360"/>
      <c r="K49" s="360"/>
      <c r="L49" s="360"/>
      <c r="M49" s="360"/>
      <c r="N49" s="173"/>
      <c r="O49" s="335" t="s">
        <v>267</v>
      </c>
      <c r="P49" s="336"/>
      <c r="Q49" s="336"/>
      <c r="R49" s="336"/>
      <c r="S49" s="336"/>
      <c r="T49" s="336"/>
      <c r="U49" s="336"/>
      <c r="V49" s="337"/>
      <c r="W49" s="333" t="s">
        <v>277</v>
      </c>
      <c r="X49" s="335" t="s">
        <v>266</v>
      </c>
      <c r="Y49" s="336"/>
      <c r="Z49" s="336"/>
      <c r="AA49" s="336"/>
      <c r="AB49" s="336"/>
      <c r="AC49" s="336"/>
      <c r="AD49" s="336"/>
      <c r="AE49" s="337"/>
      <c r="AF49" s="333" t="s">
        <v>277</v>
      </c>
      <c r="AG49" s="335" t="s">
        <v>268</v>
      </c>
      <c r="AH49" s="336"/>
      <c r="AI49" s="336"/>
      <c r="AJ49" s="336"/>
      <c r="AK49" s="336"/>
      <c r="AL49" s="336"/>
      <c r="AM49" s="336"/>
      <c r="AN49" s="337"/>
      <c r="AO49" s="333" t="s">
        <v>277</v>
      </c>
      <c r="AP49" s="65"/>
      <c r="AQ49" s="339" t="s">
        <v>265</v>
      </c>
      <c r="AR49" s="340"/>
      <c r="AS49" s="341"/>
      <c r="AT49" s="342"/>
    </row>
    <row r="50" spans="1:46" s="77" customFormat="1" ht="23.25" thickBot="1" x14ac:dyDescent="0.3">
      <c r="A50" s="253"/>
      <c r="B50" s="70" t="s">
        <v>5</v>
      </c>
      <c r="C50" s="71" t="s">
        <v>156</v>
      </c>
      <c r="D50" s="72" t="s">
        <v>227</v>
      </c>
      <c r="E50" s="72" t="s">
        <v>33</v>
      </c>
      <c r="F50" s="72" t="s">
        <v>6</v>
      </c>
      <c r="G50" s="72" t="s">
        <v>7</v>
      </c>
      <c r="H50" s="72" t="s">
        <v>8</v>
      </c>
      <c r="I50" s="72" t="s">
        <v>9</v>
      </c>
      <c r="J50" s="72" t="s">
        <v>10</v>
      </c>
      <c r="K50" s="72" t="s">
        <v>11</v>
      </c>
      <c r="L50" s="73" t="s">
        <v>12</v>
      </c>
      <c r="M50" s="74" t="s">
        <v>13</v>
      </c>
      <c r="N50" s="172"/>
      <c r="O50" s="71" t="s">
        <v>322</v>
      </c>
      <c r="P50" s="72" t="s">
        <v>252</v>
      </c>
      <c r="Q50" s="72" t="s">
        <v>253</v>
      </c>
      <c r="R50" s="72" t="s">
        <v>254</v>
      </c>
      <c r="S50" s="72" t="s">
        <v>255</v>
      </c>
      <c r="T50" s="72" t="s">
        <v>250</v>
      </c>
      <c r="U50" s="212" t="s">
        <v>436</v>
      </c>
      <c r="V50" s="75" t="s">
        <v>251</v>
      </c>
      <c r="W50" s="334"/>
      <c r="X50" s="71" t="s">
        <v>322</v>
      </c>
      <c r="Y50" s="158" t="s">
        <v>256</v>
      </c>
      <c r="Z50" s="158" t="s">
        <v>257</v>
      </c>
      <c r="AA50" s="158" t="s">
        <v>258</v>
      </c>
      <c r="AB50" s="158" t="s">
        <v>259</v>
      </c>
      <c r="AC50" s="72" t="s">
        <v>250</v>
      </c>
      <c r="AD50" s="212" t="s">
        <v>436</v>
      </c>
      <c r="AE50" s="76" t="s">
        <v>251</v>
      </c>
      <c r="AF50" s="334"/>
      <c r="AG50" s="71" t="s">
        <v>322</v>
      </c>
      <c r="AH50" s="72" t="s">
        <v>260</v>
      </c>
      <c r="AI50" s="72" t="s">
        <v>261</v>
      </c>
      <c r="AJ50" s="72" t="s">
        <v>262</v>
      </c>
      <c r="AK50" s="72" t="s">
        <v>263</v>
      </c>
      <c r="AL50" s="72" t="s">
        <v>250</v>
      </c>
      <c r="AM50" s="212" t="s">
        <v>436</v>
      </c>
      <c r="AN50" s="75" t="s">
        <v>251</v>
      </c>
      <c r="AO50" s="334"/>
      <c r="AQ50" s="71" t="s">
        <v>249</v>
      </c>
      <c r="AR50" s="72" t="s">
        <v>250</v>
      </c>
      <c r="AS50" s="75" t="s">
        <v>280</v>
      </c>
      <c r="AT50" s="78" t="s">
        <v>278</v>
      </c>
    </row>
    <row r="51" spans="1:46" s="65" customFormat="1" ht="299.25" customHeight="1" x14ac:dyDescent="0.25">
      <c r="A51" s="253">
        <f t="shared" ref="A51:A64" si="20">+G51-AQ51</f>
        <v>0</v>
      </c>
      <c r="B51" s="350" t="s">
        <v>312</v>
      </c>
      <c r="C51" s="295" t="s">
        <v>176</v>
      </c>
      <c r="D51" s="296" t="s">
        <v>437</v>
      </c>
      <c r="E51" s="295" t="s">
        <v>0</v>
      </c>
      <c r="F51" s="295" t="s">
        <v>370</v>
      </c>
      <c r="G51" s="295">
        <v>4</v>
      </c>
      <c r="H51" s="295" t="s">
        <v>442</v>
      </c>
      <c r="I51" s="295" t="s">
        <v>25</v>
      </c>
      <c r="J51" s="297" t="s">
        <v>461</v>
      </c>
      <c r="K51" s="297" t="s">
        <v>26</v>
      </c>
      <c r="L51" s="297">
        <v>43862</v>
      </c>
      <c r="M51" s="298">
        <v>44165</v>
      </c>
      <c r="N51" s="173"/>
      <c r="O51" s="213"/>
      <c r="P51" s="214"/>
      <c r="Q51" s="214">
        <v>1</v>
      </c>
      <c r="R51" s="214"/>
      <c r="S51" s="214"/>
      <c r="T51" s="215">
        <f t="shared" ref="T51:T64" si="21">+SUM(P51:S51)</f>
        <v>1</v>
      </c>
      <c r="U51" s="216" t="str">
        <f>IFERROR(T51/O51,"")</f>
        <v/>
      </c>
      <c r="V51" s="217" t="s">
        <v>481</v>
      </c>
      <c r="W51" s="217" t="s">
        <v>499</v>
      </c>
      <c r="X51" s="215">
        <v>2</v>
      </c>
      <c r="Y51" s="218"/>
      <c r="Z51" s="218"/>
      <c r="AA51" s="218"/>
      <c r="AB51" s="218">
        <v>2</v>
      </c>
      <c r="AC51" s="222">
        <f t="shared" ref="AC51:AC64" si="22">+SUM(Y51:AB51)</f>
        <v>2</v>
      </c>
      <c r="AD51" s="216">
        <f>IFERROR(AC51/X51,"")</f>
        <v>1</v>
      </c>
      <c r="AE51" s="318" t="s">
        <v>591</v>
      </c>
      <c r="AF51" s="217" t="s">
        <v>523</v>
      </c>
      <c r="AG51" s="215">
        <v>2</v>
      </c>
      <c r="AH51" s="214"/>
      <c r="AI51" s="214"/>
      <c r="AJ51" s="214"/>
      <c r="AK51" s="214"/>
      <c r="AL51" s="215">
        <f t="shared" ref="AL51:AL64" si="23">+SUM(AH51:AK51)</f>
        <v>0</v>
      </c>
      <c r="AM51" s="216">
        <f>IFERROR(AL51/AG51,"")</f>
        <v>0</v>
      </c>
      <c r="AN51" s="219"/>
      <c r="AO51" s="162"/>
      <c r="AQ51" s="116">
        <f>+SUM(O51,X51,AG51)</f>
        <v>4</v>
      </c>
      <c r="AR51" s="117">
        <f t="shared" ref="AR51:AR64" si="24">+SUM(T51,AC51,AL51)</f>
        <v>3</v>
      </c>
      <c r="AS51" s="118">
        <f t="shared" ref="AS51:AS64" si="25">IFERROR(AR51/AQ51,"")</f>
        <v>0.75</v>
      </c>
      <c r="AT51" s="343">
        <f>+AVERAGE(AS51:AS52)</f>
        <v>0.625</v>
      </c>
    </row>
    <row r="52" spans="1:46" s="65" customFormat="1" ht="150.75" customHeight="1" x14ac:dyDescent="0.25">
      <c r="A52" s="253">
        <f t="shared" si="20"/>
        <v>0</v>
      </c>
      <c r="B52" s="332"/>
      <c r="C52" s="299" t="s">
        <v>177</v>
      </c>
      <c r="D52" s="300" t="s">
        <v>383</v>
      </c>
      <c r="E52" s="299" t="s">
        <v>0</v>
      </c>
      <c r="F52" s="299" t="s">
        <v>371</v>
      </c>
      <c r="G52" s="299">
        <v>2</v>
      </c>
      <c r="H52" s="299" t="s">
        <v>439</v>
      </c>
      <c r="I52" s="299" t="s">
        <v>25</v>
      </c>
      <c r="J52" s="301" t="s">
        <v>461</v>
      </c>
      <c r="K52" s="301" t="s">
        <v>26</v>
      </c>
      <c r="L52" s="301">
        <v>43862</v>
      </c>
      <c r="M52" s="302">
        <v>44180</v>
      </c>
      <c r="N52" s="173"/>
      <c r="O52" s="220">
        <v>0</v>
      </c>
      <c r="P52" s="221"/>
      <c r="Q52" s="221"/>
      <c r="R52" s="221"/>
      <c r="S52" s="221"/>
      <c r="T52" s="222">
        <f t="shared" si="21"/>
        <v>0</v>
      </c>
      <c r="U52" s="223" t="str">
        <f t="shared" ref="U52:U64" si="26">IFERROR(T52/O52,"")</f>
        <v/>
      </c>
      <c r="V52" s="245" t="s">
        <v>470</v>
      </c>
      <c r="W52" s="224" t="s">
        <v>498</v>
      </c>
      <c r="X52" s="222">
        <v>1</v>
      </c>
      <c r="Y52" s="225"/>
      <c r="Z52" s="225"/>
      <c r="AA52" s="225"/>
      <c r="AB52" s="225">
        <v>1</v>
      </c>
      <c r="AC52" s="222">
        <f t="shared" si="22"/>
        <v>1</v>
      </c>
      <c r="AD52" s="223">
        <f t="shared" ref="AD52:AD64" si="27">IFERROR(AC52/X52,"")</f>
        <v>1</v>
      </c>
      <c r="AE52" s="319" t="s">
        <v>525</v>
      </c>
      <c r="AF52" s="224" t="s">
        <v>524</v>
      </c>
      <c r="AG52" s="222">
        <v>1</v>
      </c>
      <c r="AH52" s="221"/>
      <c r="AI52" s="221"/>
      <c r="AJ52" s="221"/>
      <c r="AK52" s="221"/>
      <c r="AL52" s="222">
        <f t="shared" si="23"/>
        <v>0</v>
      </c>
      <c r="AM52" s="223">
        <f t="shared" ref="AM52:AM64" si="28">IFERROR(AL52/AG52,"")</f>
        <v>0</v>
      </c>
      <c r="AN52" s="226"/>
      <c r="AO52" s="164"/>
      <c r="AQ52" s="84">
        <f t="shared" ref="AQ52:AQ64" si="29">+SUM(O52,X52,AG52)</f>
        <v>2</v>
      </c>
      <c r="AR52" s="85">
        <f t="shared" si="24"/>
        <v>1</v>
      </c>
      <c r="AS52" s="86">
        <f t="shared" si="25"/>
        <v>0.5</v>
      </c>
      <c r="AT52" s="344"/>
    </row>
    <row r="53" spans="1:46" s="65" customFormat="1" ht="214.5" customHeight="1" x14ac:dyDescent="0.25">
      <c r="A53" s="253">
        <f t="shared" si="20"/>
        <v>0</v>
      </c>
      <c r="B53" s="332" t="s">
        <v>313</v>
      </c>
      <c r="C53" s="299" t="s">
        <v>178</v>
      </c>
      <c r="D53" s="300" t="s">
        <v>384</v>
      </c>
      <c r="E53" s="299" t="s">
        <v>0</v>
      </c>
      <c r="F53" s="299" t="s">
        <v>385</v>
      </c>
      <c r="G53" s="299">
        <v>12</v>
      </c>
      <c r="H53" s="299" t="s">
        <v>601</v>
      </c>
      <c r="I53" s="299" t="s">
        <v>25</v>
      </c>
      <c r="J53" s="301" t="s">
        <v>461</v>
      </c>
      <c r="K53" s="301" t="s">
        <v>26</v>
      </c>
      <c r="L53" s="301">
        <v>43832</v>
      </c>
      <c r="M53" s="302">
        <v>44196</v>
      </c>
      <c r="N53" s="173"/>
      <c r="O53" s="220">
        <v>4</v>
      </c>
      <c r="P53" s="221">
        <v>1</v>
      </c>
      <c r="Q53" s="221">
        <v>1</v>
      </c>
      <c r="R53" s="221">
        <v>1</v>
      </c>
      <c r="S53" s="221">
        <v>1</v>
      </c>
      <c r="T53" s="222">
        <f t="shared" si="21"/>
        <v>4</v>
      </c>
      <c r="U53" s="223">
        <f t="shared" si="26"/>
        <v>1</v>
      </c>
      <c r="V53" s="224" t="s">
        <v>506</v>
      </c>
      <c r="W53" s="224" t="s">
        <v>498</v>
      </c>
      <c r="X53" s="222">
        <v>4</v>
      </c>
      <c r="Y53" s="225">
        <v>1</v>
      </c>
      <c r="Z53" s="225">
        <v>1</v>
      </c>
      <c r="AA53" s="225">
        <v>1</v>
      </c>
      <c r="AB53" s="225">
        <v>1</v>
      </c>
      <c r="AC53" s="222">
        <f t="shared" si="22"/>
        <v>4</v>
      </c>
      <c r="AD53" s="223">
        <f t="shared" si="27"/>
        <v>1</v>
      </c>
      <c r="AE53" s="320" t="s">
        <v>592</v>
      </c>
      <c r="AF53" s="224" t="s">
        <v>593</v>
      </c>
      <c r="AG53" s="222">
        <v>4</v>
      </c>
      <c r="AH53" s="221"/>
      <c r="AI53" s="221"/>
      <c r="AJ53" s="221"/>
      <c r="AK53" s="221"/>
      <c r="AL53" s="222">
        <f t="shared" si="23"/>
        <v>0</v>
      </c>
      <c r="AM53" s="223">
        <f t="shared" si="28"/>
        <v>0</v>
      </c>
      <c r="AN53" s="226"/>
      <c r="AO53" s="164"/>
      <c r="AQ53" s="84">
        <f t="shared" si="29"/>
        <v>12</v>
      </c>
      <c r="AR53" s="85">
        <f t="shared" si="24"/>
        <v>8</v>
      </c>
      <c r="AS53" s="86">
        <f t="shared" si="25"/>
        <v>0.66666666666666663</v>
      </c>
      <c r="AT53" s="343">
        <f>+AVERAGE(AS53:AS55)</f>
        <v>0.33333333333333331</v>
      </c>
    </row>
    <row r="54" spans="1:46" s="65" customFormat="1" ht="108" customHeight="1" x14ac:dyDescent="0.25">
      <c r="A54" s="253">
        <f t="shared" si="20"/>
        <v>0</v>
      </c>
      <c r="B54" s="332"/>
      <c r="C54" s="299" t="s">
        <v>179</v>
      </c>
      <c r="D54" s="300" t="s">
        <v>386</v>
      </c>
      <c r="E54" s="299" t="s">
        <v>0</v>
      </c>
      <c r="F54" s="299" t="s">
        <v>387</v>
      </c>
      <c r="G54" s="299">
        <v>1</v>
      </c>
      <c r="H54" s="299" t="s">
        <v>602</v>
      </c>
      <c r="I54" s="299" t="s">
        <v>25</v>
      </c>
      <c r="J54" s="301" t="s">
        <v>462</v>
      </c>
      <c r="K54" s="301" t="s">
        <v>40</v>
      </c>
      <c r="L54" s="301">
        <v>44013</v>
      </c>
      <c r="M54" s="302">
        <v>44196</v>
      </c>
      <c r="N54" s="173"/>
      <c r="O54" s="220"/>
      <c r="P54" s="221"/>
      <c r="Q54" s="221"/>
      <c r="R54" s="221"/>
      <c r="S54" s="221"/>
      <c r="T54" s="222">
        <f t="shared" si="21"/>
        <v>0</v>
      </c>
      <c r="U54" s="223" t="str">
        <f t="shared" si="26"/>
        <v/>
      </c>
      <c r="V54" s="224" t="s">
        <v>469</v>
      </c>
      <c r="W54" s="224" t="s">
        <v>498</v>
      </c>
      <c r="X54" s="222"/>
      <c r="Y54" s="225"/>
      <c r="Z54" s="225"/>
      <c r="AA54" s="225"/>
      <c r="AB54" s="225"/>
      <c r="AC54" s="222">
        <f t="shared" si="22"/>
        <v>0</v>
      </c>
      <c r="AD54" s="223" t="str">
        <f t="shared" si="27"/>
        <v/>
      </c>
      <c r="AE54" s="224" t="s">
        <v>526</v>
      </c>
      <c r="AF54" s="224" t="s">
        <v>527</v>
      </c>
      <c r="AG54" s="222">
        <v>1</v>
      </c>
      <c r="AH54" s="221"/>
      <c r="AI54" s="221"/>
      <c r="AJ54" s="221"/>
      <c r="AK54" s="221"/>
      <c r="AL54" s="222">
        <f t="shared" si="23"/>
        <v>0</v>
      </c>
      <c r="AM54" s="223">
        <f t="shared" si="28"/>
        <v>0</v>
      </c>
      <c r="AN54" s="226"/>
      <c r="AO54" s="164"/>
      <c r="AQ54" s="84">
        <f t="shared" si="29"/>
        <v>1</v>
      </c>
      <c r="AR54" s="85">
        <f t="shared" si="24"/>
        <v>0</v>
      </c>
      <c r="AS54" s="86">
        <f t="shared" si="25"/>
        <v>0</v>
      </c>
      <c r="AT54" s="338"/>
    </row>
    <row r="55" spans="1:46" s="65" customFormat="1" ht="156.75" customHeight="1" thickBot="1" x14ac:dyDescent="0.3">
      <c r="A55" s="253">
        <f t="shared" si="20"/>
        <v>0</v>
      </c>
      <c r="B55" s="332"/>
      <c r="C55" s="299" t="s">
        <v>180</v>
      </c>
      <c r="D55" s="300" t="s">
        <v>388</v>
      </c>
      <c r="E55" s="299" t="s">
        <v>0</v>
      </c>
      <c r="F55" s="331" t="s">
        <v>603</v>
      </c>
      <c r="G55" s="299">
        <v>3</v>
      </c>
      <c r="H55" s="299" t="s">
        <v>101</v>
      </c>
      <c r="I55" s="299" t="s">
        <v>25</v>
      </c>
      <c r="J55" s="301" t="s">
        <v>461</v>
      </c>
      <c r="K55" s="301" t="s">
        <v>40</v>
      </c>
      <c r="L55" s="301">
        <v>43862</v>
      </c>
      <c r="M55" s="302">
        <v>44196</v>
      </c>
      <c r="N55" s="173"/>
      <c r="O55" s="220">
        <v>1</v>
      </c>
      <c r="P55" s="221"/>
      <c r="Q55" s="221"/>
      <c r="R55" s="221">
        <v>1</v>
      </c>
      <c r="S55" s="221"/>
      <c r="T55" s="222">
        <f t="shared" si="21"/>
        <v>1</v>
      </c>
      <c r="U55" s="223">
        <f t="shared" si="26"/>
        <v>1</v>
      </c>
      <c r="V55" s="224" t="s">
        <v>482</v>
      </c>
      <c r="W55" s="224" t="s">
        <v>507</v>
      </c>
      <c r="X55" s="222">
        <v>1</v>
      </c>
      <c r="Y55" s="225"/>
      <c r="Z55" s="225"/>
      <c r="AA55" s="225"/>
      <c r="AB55" s="225"/>
      <c r="AC55" s="222">
        <f t="shared" si="22"/>
        <v>0</v>
      </c>
      <c r="AD55" s="223">
        <f t="shared" si="27"/>
        <v>0</v>
      </c>
      <c r="AE55" s="321" t="s">
        <v>594</v>
      </c>
      <c r="AF55" s="224" t="s">
        <v>528</v>
      </c>
      <c r="AG55" s="222">
        <v>1</v>
      </c>
      <c r="AH55" s="221"/>
      <c r="AI55" s="221"/>
      <c r="AJ55" s="221"/>
      <c r="AK55" s="221"/>
      <c r="AL55" s="222">
        <f t="shared" si="23"/>
        <v>0</v>
      </c>
      <c r="AM55" s="223">
        <f t="shared" si="28"/>
        <v>0</v>
      </c>
      <c r="AN55" s="226"/>
      <c r="AO55" s="164"/>
      <c r="AQ55" s="84">
        <f t="shared" si="29"/>
        <v>3</v>
      </c>
      <c r="AR55" s="85">
        <f t="shared" si="24"/>
        <v>1</v>
      </c>
      <c r="AS55" s="86">
        <f t="shared" si="25"/>
        <v>0.33333333333333331</v>
      </c>
      <c r="AT55" s="344"/>
    </row>
    <row r="56" spans="1:46" s="65" customFormat="1" ht="245.25" customHeight="1" x14ac:dyDescent="0.25">
      <c r="A56" s="253">
        <f t="shared" si="20"/>
        <v>0</v>
      </c>
      <c r="B56" s="332" t="s">
        <v>314</v>
      </c>
      <c r="C56" s="299" t="s">
        <v>181</v>
      </c>
      <c r="D56" s="300" t="s">
        <v>389</v>
      </c>
      <c r="E56" s="299" t="s">
        <v>0</v>
      </c>
      <c r="F56" s="299" t="s">
        <v>391</v>
      </c>
      <c r="G56" s="299">
        <v>4</v>
      </c>
      <c r="H56" s="299" t="s">
        <v>442</v>
      </c>
      <c r="I56" s="299" t="s">
        <v>25</v>
      </c>
      <c r="J56" s="301" t="s">
        <v>461</v>
      </c>
      <c r="K56" s="301" t="s">
        <v>26</v>
      </c>
      <c r="L56" s="301">
        <v>43862</v>
      </c>
      <c r="M56" s="302">
        <v>44196</v>
      </c>
      <c r="N56" s="173"/>
      <c r="O56" s="220">
        <v>1</v>
      </c>
      <c r="P56" s="221"/>
      <c r="Q56" s="221">
        <v>1</v>
      </c>
      <c r="R56" s="221"/>
      <c r="S56" s="221"/>
      <c r="T56" s="222">
        <f t="shared" si="21"/>
        <v>1</v>
      </c>
      <c r="U56" s="223">
        <f t="shared" si="26"/>
        <v>1</v>
      </c>
      <c r="V56" s="224" t="s">
        <v>483</v>
      </c>
      <c r="W56" s="224" t="s">
        <v>498</v>
      </c>
      <c r="X56" s="222">
        <v>2</v>
      </c>
      <c r="Y56" s="225"/>
      <c r="Z56" s="225"/>
      <c r="AA56" s="225"/>
      <c r="AB56" s="225">
        <v>2</v>
      </c>
      <c r="AC56" s="222">
        <f t="shared" si="22"/>
        <v>2</v>
      </c>
      <c r="AD56" s="223">
        <f t="shared" si="27"/>
        <v>1</v>
      </c>
      <c r="AE56" s="318" t="s">
        <v>530</v>
      </c>
      <c r="AF56" s="224" t="s">
        <v>529</v>
      </c>
      <c r="AG56" s="222">
        <v>1</v>
      </c>
      <c r="AH56" s="221"/>
      <c r="AI56" s="221"/>
      <c r="AJ56" s="221"/>
      <c r="AK56" s="221"/>
      <c r="AL56" s="222">
        <f t="shared" si="23"/>
        <v>0</v>
      </c>
      <c r="AM56" s="223">
        <f t="shared" si="28"/>
        <v>0</v>
      </c>
      <c r="AN56" s="226"/>
      <c r="AO56" s="164"/>
      <c r="AQ56" s="84">
        <f t="shared" si="29"/>
        <v>4</v>
      </c>
      <c r="AR56" s="85">
        <f t="shared" si="24"/>
        <v>3</v>
      </c>
      <c r="AS56" s="86">
        <f t="shared" si="25"/>
        <v>0.75</v>
      </c>
      <c r="AT56" s="343">
        <f>+AVERAGE(AS56:AS57)</f>
        <v>0.70833333333333326</v>
      </c>
    </row>
    <row r="57" spans="1:46" s="65" customFormat="1" ht="136.5" customHeight="1" x14ac:dyDescent="0.25">
      <c r="A57" s="253">
        <f t="shared" si="20"/>
        <v>0</v>
      </c>
      <c r="B57" s="332"/>
      <c r="C57" s="299" t="s">
        <v>182</v>
      </c>
      <c r="D57" s="300" t="s">
        <v>390</v>
      </c>
      <c r="E57" s="299" t="s">
        <v>0</v>
      </c>
      <c r="F57" s="299" t="s">
        <v>392</v>
      </c>
      <c r="G57" s="299">
        <v>3</v>
      </c>
      <c r="H57" s="299" t="s">
        <v>604</v>
      </c>
      <c r="I57" s="299" t="s">
        <v>25</v>
      </c>
      <c r="J57" s="301" t="s">
        <v>461</v>
      </c>
      <c r="K57" s="301" t="s">
        <v>26</v>
      </c>
      <c r="L57" s="301">
        <v>43862</v>
      </c>
      <c r="M57" s="302">
        <v>44165</v>
      </c>
      <c r="N57" s="173"/>
      <c r="O57" s="220">
        <v>1</v>
      </c>
      <c r="P57" s="221"/>
      <c r="Q57" s="221"/>
      <c r="R57" s="221">
        <v>1</v>
      </c>
      <c r="S57" s="221"/>
      <c r="T57" s="222">
        <f t="shared" si="21"/>
        <v>1</v>
      </c>
      <c r="U57" s="223">
        <f t="shared" si="26"/>
        <v>1</v>
      </c>
      <c r="V57" s="224" t="s">
        <v>485</v>
      </c>
      <c r="W57" s="224" t="s">
        <v>498</v>
      </c>
      <c r="X57" s="222">
        <v>1</v>
      </c>
      <c r="Y57" s="225"/>
      <c r="Z57" s="225"/>
      <c r="AA57" s="225">
        <v>1</v>
      </c>
      <c r="AB57" s="225"/>
      <c r="AC57" s="222">
        <f t="shared" si="22"/>
        <v>1</v>
      </c>
      <c r="AD57" s="223">
        <f t="shared" si="27"/>
        <v>1</v>
      </c>
      <c r="AE57" s="224" t="s">
        <v>531</v>
      </c>
      <c r="AF57" s="224" t="s">
        <v>595</v>
      </c>
      <c r="AG57" s="222">
        <v>1</v>
      </c>
      <c r="AH57" s="221"/>
      <c r="AI57" s="221"/>
      <c r="AJ57" s="221"/>
      <c r="AK57" s="221"/>
      <c r="AL57" s="222">
        <f t="shared" si="23"/>
        <v>0</v>
      </c>
      <c r="AM57" s="223">
        <f t="shared" si="28"/>
        <v>0</v>
      </c>
      <c r="AN57" s="224"/>
      <c r="AO57" s="164"/>
      <c r="AQ57" s="84">
        <f t="shared" si="29"/>
        <v>3</v>
      </c>
      <c r="AR57" s="85">
        <f t="shared" si="24"/>
        <v>2</v>
      </c>
      <c r="AS57" s="86">
        <f t="shared" si="25"/>
        <v>0.66666666666666663</v>
      </c>
      <c r="AT57" s="344"/>
    </row>
    <row r="58" spans="1:46" s="65" customFormat="1" ht="159.75" customHeight="1" x14ac:dyDescent="0.25">
      <c r="A58" s="253">
        <f t="shared" si="20"/>
        <v>0</v>
      </c>
      <c r="B58" s="332" t="s">
        <v>315</v>
      </c>
      <c r="C58" s="299" t="s">
        <v>183</v>
      </c>
      <c r="D58" s="300" t="s">
        <v>431</v>
      </c>
      <c r="E58" s="299" t="s">
        <v>0</v>
      </c>
      <c r="F58" s="299" t="s">
        <v>432</v>
      </c>
      <c r="G58" s="299">
        <v>1</v>
      </c>
      <c r="H58" s="299" t="s">
        <v>433</v>
      </c>
      <c r="I58" s="299" t="s">
        <v>66</v>
      </c>
      <c r="J58" s="301" t="s">
        <v>463</v>
      </c>
      <c r="K58" s="301" t="s">
        <v>434</v>
      </c>
      <c r="L58" s="301">
        <v>43952</v>
      </c>
      <c r="M58" s="302">
        <v>44073</v>
      </c>
      <c r="N58" s="173"/>
      <c r="O58" s="220"/>
      <c r="P58" s="221"/>
      <c r="Q58" s="221"/>
      <c r="R58" s="221"/>
      <c r="S58" s="221"/>
      <c r="T58" s="222">
        <f t="shared" si="21"/>
        <v>0</v>
      </c>
      <c r="U58" s="223" t="str">
        <f t="shared" si="26"/>
        <v/>
      </c>
      <c r="V58" s="224" t="s">
        <v>470</v>
      </c>
      <c r="W58" s="224" t="s">
        <v>498</v>
      </c>
      <c r="X58" s="222">
        <v>1</v>
      </c>
      <c r="Y58" s="225"/>
      <c r="Z58" s="225"/>
      <c r="AA58" s="225"/>
      <c r="AB58" s="225">
        <v>1</v>
      </c>
      <c r="AC58" s="222">
        <f t="shared" si="22"/>
        <v>1</v>
      </c>
      <c r="AD58" s="223">
        <f t="shared" si="27"/>
        <v>1</v>
      </c>
      <c r="AE58" s="224" t="s">
        <v>532</v>
      </c>
      <c r="AF58" s="224" t="s">
        <v>596</v>
      </c>
      <c r="AG58" s="222"/>
      <c r="AH58" s="221"/>
      <c r="AI58" s="221"/>
      <c r="AJ58" s="221"/>
      <c r="AK58" s="221"/>
      <c r="AL58" s="222">
        <f t="shared" si="23"/>
        <v>0</v>
      </c>
      <c r="AM58" s="223" t="str">
        <f t="shared" si="28"/>
        <v/>
      </c>
      <c r="AN58" s="224"/>
      <c r="AO58" s="164"/>
      <c r="AQ58" s="84">
        <f t="shared" si="29"/>
        <v>1</v>
      </c>
      <c r="AR58" s="85">
        <f t="shared" si="24"/>
        <v>1</v>
      </c>
      <c r="AS58" s="86">
        <f t="shared" si="25"/>
        <v>1</v>
      </c>
      <c r="AT58" s="343">
        <f>+AVERAGE(AS58:AS60)</f>
        <v>0.33333333333333331</v>
      </c>
    </row>
    <row r="59" spans="1:46" s="65" customFormat="1" ht="63.75" x14ac:dyDescent="0.25">
      <c r="A59" s="253">
        <f t="shared" si="20"/>
        <v>0</v>
      </c>
      <c r="B59" s="332"/>
      <c r="C59" s="299" t="s">
        <v>184</v>
      </c>
      <c r="D59" s="300" t="s">
        <v>421</v>
      </c>
      <c r="E59" s="299" t="s">
        <v>43</v>
      </c>
      <c r="F59" s="299" t="s">
        <v>337</v>
      </c>
      <c r="G59" s="299">
        <v>2</v>
      </c>
      <c r="H59" s="299" t="s">
        <v>453</v>
      </c>
      <c r="I59" s="299" t="s">
        <v>66</v>
      </c>
      <c r="J59" s="301" t="s">
        <v>463</v>
      </c>
      <c r="K59" s="301" t="s">
        <v>24</v>
      </c>
      <c r="L59" s="301">
        <v>43862</v>
      </c>
      <c r="M59" s="302">
        <v>44012</v>
      </c>
      <c r="N59" s="173"/>
      <c r="O59" s="220"/>
      <c r="P59" s="221"/>
      <c r="Q59" s="221"/>
      <c r="R59" s="221"/>
      <c r="S59" s="221"/>
      <c r="T59" s="222">
        <f t="shared" si="21"/>
        <v>0</v>
      </c>
      <c r="U59" s="223" t="str">
        <f t="shared" si="26"/>
        <v/>
      </c>
      <c r="V59" s="224" t="s">
        <v>470</v>
      </c>
      <c r="W59" s="224" t="s">
        <v>498</v>
      </c>
      <c r="X59" s="222">
        <v>2</v>
      </c>
      <c r="Y59" s="225"/>
      <c r="Z59" s="225"/>
      <c r="AA59" s="225"/>
      <c r="AB59" s="225"/>
      <c r="AC59" s="222">
        <f t="shared" si="22"/>
        <v>0</v>
      </c>
      <c r="AD59" s="223">
        <f t="shared" si="27"/>
        <v>0</v>
      </c>
      <c r="AE59" s="224" t="s">
        <v>562</v>
      </c>
      <c r="AF59" s="285" t="s">
        <v>563</v>
      </c>
      <c r="AG59" s="222"/>
      <c r="AH59" s="221"/>
      <c r="AI59" s="221"/>
      <c r="AJ59" s="221"/>
      <c r="AK59" s="221"/>
      <c r="AL59" s="222">
        <f t="shared" si="23"/>
        <v>0</v>
      </c>
      <c r="AM59" s="223" t="str">
        <f t="shared" si="28"/>
        <v/>
      </c>
      <c r="AN59" s="224"/>
      <c r="AO59" s="164"/>
      <c r="AQ59" s="84">
        <f t="shared" si="29"/>
        <v>2</v>
      </c>
      <c r="AR59" s="85">
        <f t="shared" si="24"/>
        <v>0</v>
      </c>
      <c r="AS59" s="86">
        <f t="shared" si="25"/>
        <v>0</v>
      </c>
      <c r="AT59" s="338"/>
    </row>
    <row r="60" spans="1:46" s="65" customFormat="1" ht="102" x14ac:dyDescent="0.25">
      <c r="A60" s="253">
        <f t="shared" si="20"/>
        <v>0</v>
      </c>
      <c r="B60" s="332"/>
      <c r="C60" s="299" t="s">
        <v>185</v>
      </c>
      <c r="D60" s="300" t="s">
        <v>422</v>
      </c>
      <c r="E60" s="299" t="s">
        <v>0</v>
      </c>
      <c r="F60" s="299" t="s">
        <v>347</v>
      </c>
      <c r="G60" s="299">
        <v>3</v>
      </c>
      <c r="H60" s="299" t="s">
        <v>454</v>
      </c>
      <c r="I60" s="299" t="s">
        <v>66</v>
      </c>
      <c r="J60" s="301" t="s">
        <v>463</v>
      </c>
      <c r="K60" s="301" t="s">
        <v>24</v>
      </c>
      <c r="L60" s="301">
        <v>43862</v>
      </c>
      <c r="M60" s="302">
        <v>44073</v>
      </c>
      <c r="N60" s="173"/>
      <c r="O60" s="282"/>
      <c r="P60" s="283"/>
      <c r="Q60" s="283"/>
      <c r="R60" s="283"/>
      <c r="S60" s="283"/>
      <c r="T60" s="284">
        <f t="shared" si="21"/>
        <v>0</v>
      </c>
      <c r="U60" s="223" t="str">
        <f t="shared" si="26"/>
        <v/>
      </c>
      <c r="V60" s="285" t="s">
        <v>470</v>
      </c>
      <c r="W60" s="285" t="s">
        <v>498</v>
      </c>
      <c r="X60" s="284">
        <v>3</v>
      </c>
      <c r="Y60" s="286"/>
      <c r="Z60" s="286"/>
      <c r="AA60" s="286"/>
      <c r="AB60" s="286"/>
      <c r="AC60" s="284">
        <f t="shared" si="22"/>
        <v>0</v>
      </c>
      <c r="AD60" s="223">
        <f t="shared" si="27"/>
        <v>0</v>
      </c>
      <c r="AE60" s="285" t="s">
        <v>560</v>
      </c>
      <c r="AF60" s="285" t="s">
        <v>561</v>
      </c>
      <c r="AG60" s="284"/>
      <c r="AH60" s="236"/>
      <c r="AI60" s="236"/>
      <c r="AJ60" s="236"/>
      <c r="AK60" s="236"/>
      <c r="AL60" s="237">
        <f t="shared" si="23"/>
        <v>0</v>
      </c>
      <c r="AM60" s="223" t="str">
        <f t="shared" si="28"/>
        <v/>
      </c>
      <c r="AN60" s="239"/>
      <c r="AO60" s="194"/>
      <c r="AP60" s="181"/>
      <c r="AQ60" s="184">
        <f t="shared" si="29"/>
        <v>3</v>
      </c>
      <c r="AR60" s="185">
        <f t="shared" si="24"/>
        <v>0</v>
      </c>
      <c r="AS60" s="86">
        <f t="shared" si="25"/>
        <v>0</v>
      </c>
      <c r="AT60" s="338"/>
    </row>
    <row r="61" spans="1:46" s="65" customFormat="1" ht="87.75" customHeight="1" x14ac:dyDescent="0.25">
      <c r="A61" s="253">
        <f t="shared" si="20"/>
        <v>0</v>
      </c>
      <c r="B61" s="332" t="s">
        <v>316</v>
      </c>
      <c r="C61" s="299" t="s">
        <v>188</v>
      </c>
      <c r="D61" s="300" t="s">
        <v>365</v>
      </c>
      <c r="E61" s="299" t="s">
        <v>0</v>
      </c>
      <c r="F61" s="299" t="s">
        <v>363</v>
      </c>
      <c r="G61" s="299">
        <v>1</v>
      </c>
      <c r="H61" s="299" t="s">
        <v>364</v>
      </c>
      <c r="I61" s="299" t="s">
        <v>66</v>
      </c>
      <c r="J61" s="301" t="s">
        <v>504</v>
      </c>
      <c r="K61" s="301" t="s">
        <v>57</v>
      </c>
      <c r="L61" s="301">
        <v>43983</v>
      </c>
      <c r="M61" s="302">
        <v>44196</v>
      </c>
      <c r="N61" s="173"/>
      <c r="O61" s="220"/>
      <c r="P61" s="221"/>
      <c r="Q61" s="221"/>
      <c r="R61" s="221"/>
      <c r="S61" s="221"/>
      <c r="T61" s="222">
        <f t="shared" si="21"/>
        <v>0</v>
      </c>
      <c r="U61" s="223" t="str">
        <f t="shared" si="26"/>
        <v/>
      </c>
      <c r="V61" s="224" t="s">
        <v>469</v>
      </c>
      <c r="W61" s="224" t="s">
        <v>498</v>
      </c>
      <c r="X61" s="222"/>
      <c r="Y61" s="225"/>
      <c r="Z61" s="225"/>
      <c r="AA61" s="225"/>
      <c r="AB61" s="225"/>
      <c r="AC61" s="222">
        <f t="shared" si="22"/>
        <v>0</v>
      </c>
      <c r="AD61" s="223" t="str">
        <f t="shared" si="27"/>
        <v/>
      </c>
      <c r="AE61" s="224" t="s">
        <v>541</v>
      </c>
      <c r="AF61" s="224"/>
      <c r="AG61" s="222">
        <v>1</v>
      </c>
      <c r="AH61" s="221"/>
      <c r="AI61" s="221"/>
      <c r="AJ61" s="221"/>
      <c r="AK61" s="221"/>
      <c r="AL61" s="222">
        <f t="shared" si="23"/>
        <v>0</v>
      </c>
      <c r="AM61" s="223">
        <f t="shared" si="28"/>
        <v>0</v>
      </c>
      <c r="AN61" s="226"/>
      <c r="AO61" s="164"/>
      <c r="AQ61" s="84">
        <f t="shared" si="29"/>
        <v>1</v>
      </c>
      <c r="AR61" s="85">
        <f t="shared" si="24"/>
        <v>0</v>
      </c>
      <c r="AS61" s="86">
        <f t="shared" si="25"/>
        <v>0</v>
      </c>
      <c r="AT61" s="343">
        <f>+AVERAGE(AS61:AS64)</f>
        <v>0.5625</v>
      </c>
    </row>
    <row r="62" spans="1:46" s="65" customFormat="1" ht="279.75" customHeight="1" x14ac:dyDescent="0.25">
      <c r="A62" s="253">
        <f t="shared" si="20"/>
        <v>0</v>
      </c>
      <c r="B62" s="332"/>
      <c r="C62" s="299" t="s">
        <v>189</v>
      </c>
      <c r="D62" s="300" t="s">
        <v>393</v>
      </c>
      <c r="E62" s="299" t="s">
        <v>0</v>
      </c>
      <c r="F62" s="299" t="s">
        <v>417</v>
      </c>
      <c r="G62" s="299">
        <v>2</v>
      </c>
      <c r="H62" s="299" t="s">
        <v>605</v>
      </c>
      <c r="I62" s="299" t="s">
        <v>25</v>
      </c>
      <c r="J62" s="301" t="s">
        <v>461</v>
      </c>
      <c r="K62" s="301" t="s">
        <v>26</v>
      </c>
      <c r="L62" s="301">
        <v>43862</v>
      </c>
      <c r="M62" s="302">
        <v>44195</v>
      </c>
      <c r="N62" s="173"/>
      <c r="O62" s="220">
        <v>1</v>
      </c>
      <c r="P62" s="221"/>
      <c r="Q62" s="221">
        <v>1</v>
      </c>
      <c r="R62" s="221"/>
      <c r="S62" s="221"/>
      <c r="T62" s="222">
        <f t="shared" si="21"/>
        <v>1</v>
      </c>
      <c r="U62" s="223">
        <f t="shared" si="26"/>
        <v>1</v>
      </c>
      <c r="V62" s="224" t="s">
        <v>508</v>
      </c>
      <c r="W62" s="224" t="s">
        <v>498</v>
      </c>
      <c r="X62" s="222">
        <v>1</v>
      </c>
      <c r="Y62" s="225"/>
      <c r="Z62" s="225"/>
      <c r="AA62" s="225"/>
      <c r="AB62" s="225">
        <v>1</v>
      </c>
      <c r="AC62" s="222">
        <f t="shared" si="22"/>
        <v>1</v>
      </c>
      <c r="AD62" s="223">
        <f t="shared" si="27"/>
        <v>1</v>
      </c>
      <c r="AE62" s="323" t="s">
        <v>597</v>
      </c>
      <c r="AF62" s="224" t="s">
        <v>533</v>
      </c>
      <c r="AG62" s="222"/>
      <c r="AH62" s="221"/>
      <c r="AI62" s="221"/>
      <c r="AJ62" s="221"/>
      <c r="AK62" s="221"/>
      <c r="AL62" s="222">
        <f t="shared" si="23"/>
        <v>0</v>
      </c>
      <c r="AM62" s="223" t="str">
        <f t="shared" si="28"/>
        <v/>
      </c>
      <c r="AN62" s="226"/>
      <c r="AO62" s="164"/>
      <c r="AQ62" s="84">
        <f t="shared" si="29"/>
        <v>2</v>
      </c>
      <c r="AR62" s="85">
        <f t="shared" si="24"/>
        <v>2</v>
      </c>
      <c r="AS62" s="86">
        <f>IFERROR(AR62/AQ62,"")</f>
        <v>1</v>
      </c>
      <c r="AT62" s="338"/>
    </row>
    <row r="63" spans="1:46" s="65" customFormat="1" ht="84" x14ac:dyDescent="0.25">
      <c r="A63" s="253">
        <f t="shared" si="20"/>
        <v>0</v>
      </c>
      <c r="B63" s="332"/>
      <c r="C63" s="299" t="s">
        <v>190</v>
      </c>
      <c r="D63" s="300" t="s">
        <v>145</v>
      </c>
      <c r="E63" s="299" t="s">
        <v>0</v>
      </c>
      <c r="F63" s="299" t="s">
        <v>416</v>
      </c>
      <c r="G63" s="299">
        <v>4</v>
      </c>
      <c r="H63" s="299" t="s">
        <v>443</v>
      </c>
      <c r="I63" s="299" t="s">
        <v>25</v>
      </c>
      <c r="J63" s="301" t="s">
        <v>461</v>
      </c>
      <c r="K63" s="301" t="s">
        <v>26</v>
      </c>
      <c r="L63" s="301">
        <v>43845</v>
      </c>
      <c r="M63" s="302">
        <v>44135</v>
      </c>
      <c r="N63" s="173"/>
      <c r="O63" s="220">
        <v>2</v>
      </c>
      <c r="P63" s="221">
        <v>1</v>
      </c>
      <c r="Q63" s="221"/>
      <c r="R63" s="221"/>
      <c r="S63" s="221">
        <v>1</v>
      </c>
      <c r="T63" s="222">
        <f t="shared" si="21"/>
        <v>2</v>
      </c>
      <c r="U63" s="223">
        <f t="shared" si="26"/>
        <v>1</v>
      </c>
      <c r="V63" s="224" t="s">
        <v>486</v>
      </c>
      <c r="W63" s="224" t="s">
        <v>498</v>
      </c>
      <c r="X63" s="222">
        <v>1</v>
      </c>
      <c r="Y63" s="225"/>
      <c r="Z63" s="225"/>
      <c r="AA63" s="225">
        <v>1</v>
      </c>
      <c r="AB63" s="225"/>
      <c r="AC63" s="222">
        <f t="shared" si="22"/>
        <v>1</v>
      </c>
      <c r="AD63" s="223">
        <f t="shared" si="27"/>
        <v>1</v>
      </c>
      <c r="AE63" s="322" t="s">
        <v>534</v>
      </c>
      <c r="AF63" s="224" t="s">
        <v>535</v>
      </c>
      <c r="AG63" s="222">
        <v>1</v>
      </c>
      <c r="AH63" s="221"/>
      <c r="AI63" s="221"/>
      <c r="AJ63" s="221"/>
      <c r="AK63" s="221"/>
      <c r="AL63" s="222">
        <f t="shared" si="23"/>
        <v>0</v>
      </c>
      <c r="AM63" s="223">
        <f t="shared" si="28"/>
        <v>0</v>
      </c>
      <c r="AN63" s="226"/>
      <c r="AO63" s="164"/>
      <c r="AQ63" s="84">
        <f t="shared" si="29"/>
        <v>4</v>
      </c>
      <c r="AR63" s="85">
        <f t="shared" si="24"/>
        <v>3</v>
      </c>
      <c r="AS63" s="86">
        <f t="shared" si="25"/>
        <v>0.75</v>
      </c>
      <c r="AT63" s="338"/>
    </row>
    <row r="64" spans="1:46" s="65" customFormat="1" ht="145.5" customHeight="1" thickBot="1" x14ac:dyDescent="0.3">
      <c r="A64" s="253">
        <f t="shared" si="20"/>
        <v>0</v>
      </c>
      <c r="B64" s="365"/>
      <c r="C64" s="304" t="s">
        <v>191</v>
      </c>
      <c r="D64" s="305" t="s">
        <v>147</v>
      </c>
      <c r="E64" s="304" t="s">
        <v>0</v>
      </c>
      <c r="F64" s="304" t="s">
        <v>149</v>
      </c>
      <c r="G64" s="304">
        <v>2</v>
      </c>
      <c r="H64" s="304" t="s">
        <v>439</v>
      </c>
      <c r="I64" s="304" t="s">
        <v>25</v>
      </c>
      <c r="J64" s="306" t="s">
        <v>461</v>
      </c>
      <c r="K64" s="306" t="s">
        <v>125</v>
      </c>
      <c r="L64" s="306">
        <v>44002</v>
      </c>
      <c r="M64" s="307">
        <v>44185</v>
      </c>
      <c r="N64" s="173"/>
      <c r="O64" s="227"/>
      <c r="P64" s="228"/>
      <c r="Q64" s="228"/>
      <c r="R64" s="228"/>
      <c r="S64" s="228"/>
      <c r="T64" s="229">
        <f t="shared" si="21"/>
        <v>0</v>
      </c>
      <c r="U64" s="230" t="str">
        <f t="shared" si="26"/>
        <v/>
      </c>
      <c r="V64" s="224" t="s">
        <v>470</v>
      </c>
      <c r="W64" s="231" t="s">
        <v>498</v>
      </c>
      <c r="X64" s="229">
        <v>1</v>
      </c>
      <c r="Y64" s="232"/>
      <c r="Z64" s="232"/>
      <c r="AA64" s="232">
        <v>1</v>
      </c>
      <c r="AB64" s="232"/>
      <c r="AC64" s="229">
        <f t="shared" si="22"/>
        <v>1</v>
      </c>
      <c r="AD64" s="230">
        <f t="shared" si="27"/>
        <v>1</v>
      </c>
      <c r="AE64" s="324" t="s">
        <v>598</v>
      </c>
      <c r="AF64" s="231" t="s">
        <v>536</v>
      </c>
      <c r="AG64" s="229">
        <v>1</v>
      </c>
      <c r="AH64" s="228"/>
      <c r="AI64" s="228"/>
      <c r="AJ64" s="228"/>
      <c r="AK64" s="228"/>
      <c r="AL64" s="229">
        <f t="shared" si="23"/>
        <v>0</v>
      </c>
      <c r="AM64" s="230">
        <f t="shared" si="28"/>
        <v>0</v>
      </c>
      <c r="AN64" s="250"/>
      <c r="AO64" s="163"/>
      <c r="AQ64" s="97">
        <f t="shared" si="29"/>
        <v>2</v>
      </c>
      <c r="AR64" s="98">
        <f t="shared" si="24"/>
        <v>1</v>
      </c>
      <c r="AS64" s="99">
        <f t="shared" si="25"/>
        <v>0.5</v>
      </c>
      <c r="AT64" s="344"/>
    </row>
    <row r="65" spans="1:46" s="113" customFormat="1" ht="13.5" thickBot="1" x14ac:dyDescent="0.3">
      <c r="A65" s="253"/>
      <c r="B65" s="101"/>
      <c r="C65" s="101"/>
      <c r="D65" s="68"/>
      <c r="E65" s="101"/>
      <c r="F65" s="101"/>
      <c r="G65" s="101"/>
      <c r="H65" s="101"/>
      <c r="I65" s="101"/>
      <c r="J65" s="79"/>
      <c r="K65" s="79"/>
      <c r="L65" s="79"/>
      <c r="M65" s="79"/>
      <c r="N65" s="173"/>
      <c r="O65" s="101"/>
      <c r="P65" s="101"/>
      <c r="Q65" s="101"/>
      <c r="R65" s="101"/>
      <c r="S65" s="101"/>
      <c r="T65" s="101"/>
      <c r="U65" s="102"/>
      <c r="V65" s="133"/>
      <c r="W65" s="133"/>
      <c r="X65" s="111"/>
      <c r="Y65" s="161"/>
      <c r="Z65" s="161"/>
      <c r="AA65" s="161"/>
      <c r="AB65" s="161"/>
      <c r="AC65" s="111"/>
      <c r="AD65" s="102"/>
      <c r="AE65" s="112"/>
      <c r="AF65" s="133"/>
      <c r="AG65" s="101"/>
      <c r="AH65" s="101"/>
      <c r="AI65" s="101"/>
      <c r="AJ65" s="101"/>
      <c r="AK65" s="101"/>
      <c r="AL65" s="101"/>
      <c r="AM65" s="102"/>
      <c r="AN65" s="101"/>
      <c r="AO65" s="101"/>
      <c r="AP65" s="65"/>
      <c r="AQ65" s="345" t="s">
        <v>279</v>
      </c>
      <c r="AR65" s="346"/>
      <c r="AS65" s="347"/>
      <c r="AT65" s="131">
        <f>AVERAGE(AT51:AT64)</f>
        <v>0.51249999999999996</v>
      </c>
    </row>
    <row r="66" spans="1:46" s="113" customFormat="1" ht="12" x14ac:dyDescent="0.25">
      <c r="A66" s="253"/>
      <c r="B66" s="101"/>
      <c r="C66" s="101"/>
      <c r="D66" s="68"/>
      <c r="E66" s="101"/>
      <c r="F66" s="101"/>
      <c r="G66" s="101"/>
      <c r="H66" s="101"/>
      <c r="I66" s="101"/>
      <c r="J66" s="79"/>
      <c r="K66" s="79"/>
      <c r="L66" s="79"/>
      <c r="M66" s="79"/>
      <c r="N66" s="173"/>
      <c r="O66" s="101"/>
      <c r="P66" s="101"/>
      <c r="Q66" s="101"/>
      <c r="R66" s="101"/>
      <c r="S66" s="101"/>
      <c r="T66" s="101"/>
      <c r="U66" s="101"/>
      <c r="V66" s="101"/>
      <c r="W66" s="101"/>
      <c r="X66" s="101"/>
      <c r="Y66" s="160"/>
      <c r="Z66" s="160"/>
      <c r="AA66" s="160"/>
      <c r="AB66" s="160"/>
      <c r="AC66" s="101"/>
      <c r="AD66" s="101"/>
      <c r="AE66" s="68"/>
      <c r="AF66" s="101"/>
      <c r="AG66" s="101"/>
      <c r="AH66" s="101"/>
      <c r="AI66" s="101"/>
      <c r="AJ66" s="101"/>
      <c r="AK66" s="101"/>
      <c r="AL66" s="101"/>
      <c r="AM66" s="101"/>
      <c r="AN66" s="101"/>
      <c r="AO66" s="101"/>
      <c r="AP66" s="65"/>
      <c r="AT66" s="114"/>
    </row>
    <row r="67" spans="1:46" s="113" customFormat="1" ht="19.5" thickBot="1" x14ac:dyDescent="0.3">
      <c r="A67" s="253"/>
      <c r="B67" s="369" t="s">
        <v>225</v>
      </c>
      <c r="C67" s="369"/>
      <c r="D67" s="369"/>
      <c r="E67" s="369"/>
      <c r="F67" s="369"/>
      <c r="G67" s="369"/>
      <c r="H67" s="369"/>
      <c r="I67" s="369"/>
      <c r="J67" s="369"/>
      <c r="K67" s="369"/>
      <c r="L67" s="369"/>
      <c r="M67" s="369"/>
      <c r="N67" s="174"/>
      <c r="O67" s="101"/>
      <c r="P67" s="101"/>
      <c r="Q67" s="101"/>
      <c r="R67" s="101"/>
      <c r="S67" s="101"/>
      <c r="T67" s="101"/>
      <c r="U67" s="101"/>
      <c r="V67" s="101"/>
      <c r="W67" s="101"/>
      <c r="X67" s="101"/>
      <c r="Y67" s="160"/>
      <c r="Z67" s="160"/>
      <c r="AA67" s="160"/>
      <c r="AB67" s="160"/>
      <c r="AC67" s="101"/>
      <c r="AD67" s="101"/>
      <c r="AE67" s="68"/>
      <c r="AF67" s="101"/>
      <c r="AG67" s="101"/>
      <c r="AH67" s="101"/>
      <c r="AI67" s="101"/>
      <c r="AJ67" s="101"/>
      <c r="AK67" s="101"/>
      <c r="AL67" s="101"/>
      <c r="AM67" s="101"/>
      <c r="AN67" s="101"/>
      <c r="AO67" s="101"/>
      <c r="AP67" s="65"/>
      <c r="AT67" s="114"/>
    </row>
    <row r="68" spans="1:46" s="113" customFormat="1" ht="16.5" customHeight="1" thickBot="1" x14ac:dyDescent="0.3">
      <c r="A68" s="253"/>
      <c r="B68" s="107" t="s">
        <v>3</v>
      </c>
      <c r="C68" s="360" t="s">
        <v>16</v>
      </c>
      <c r="D68" s="360"/>
      <c r="E68" s="360"/>
      <c r="F68" s="360"/>
      <c r="G68" s="360"/>
      <c r="H68" s="360"/>
      <c r="I68" s="360"/>
      <c r="J68" s="360"/>
      <c r="K68" s="360"/>
      <c r="L68" s="360"/>
      <c r="M68" s="360"/>
      <c r="N68" s="177"/>
      <c r="O68" s="335" t="s">
        <v>267</v>
      </c>
      <c r="P68" s="336"/>
      <c r="Q68" s="336"/>
      <c r="R68" s="336"/>
      <c r="S68" s="336"/>
      <c r="T68" s="336"/>
      <c r="U68" s="336"/>
      <c r="V68" s="337"/>
      <c r="W68" s="333" t="s">
        <v>277</v>
      </c>
      <c r="X68" s="335" t="s">
        <v>266</v>
      </c>
      <c r="Y68" s="336"/>
      <c r="Z68" s="336"/>
      <c r="AA68" s="336"/>
      <c r="AB68" s="336"/>
      <c r="AC68" s="336"/>
      <c r="AD68" s="336"/>
      <c r="AE68" s="337"/>
      <c r="AF68" s="333" t="s">
        <v>277</v>
      </c>
      <c r="AG68" s="335" t="s">
        <v>268</v>
      </c>
      <c r="AH68" s="336"/>
      <c r="AI68" s="336"/>
      <c r="AJ68" s="336"/>
      <c r="AK68" s="336"/>
      <c r="AL68" s="336"/>
      <c r="AM68" s="336"/>
      <c r="AN68" s="337"/>
      <c r="AO68" s="333" t="s">
        <v>277</v>
      </c>
      <c r="AP68" s="65"/>
      <c r="AQ68" s="339" t="s">
        <v>265</v>
      </c>
      <c r="AR68" s="340"/>
      <c r="AS68" s="341"/>
      <c r="AT68" s="342"/>
    </row>
    <row r="69" spans="1:46" s="77" customFormat="1" ht="23.25" thickBot="1" x14ac:dyDescent="0.3">
      <c r="A69" s="253"/>
      <c r="B69" s="70" t="s">
        <v>5</v>
      </c>
      <c r="C69" s="71" t="s">
        <v>156</v>
      </c>
      <c r="D69" s="72" t="s">
        <v>227</v>
      </c>
      <c r="E69" s="72" t="s">
        <v>33</v>
      </c>
      <c r="F69" s="72" t="s">
        <v>6</v>
      </c>
      <c r="G69" s="72" t="s">
        <v>7</v>
      </c>
      <c r="H69" s="72" t="s">
        <v>8</v>
      </c>
      <c r="I69" s="72" t="s">
        <v>9</v>
      </c>
      <c r="J69" s="72" t="s">
        <v>10</v>
      </c>
      <c r="K69" s="72" t="s">
        <v>11</v>
      </c>
      <c r="L69" s="73" t="s">
        <v>12</v>
      </c>
      <c r="M69" s="74" t="s">
        <v>13</v>
      </c>
      <c r="N69" s="172"/>
      <c r="O69" s="71" t="s">
        <v>322</v>
      </c>
      <c r="P69" s="72" t="s">
        <v>252</v>
      </c>
      <c r="Q69" s="72" t="s">
        <v>253</v>
      </c>
      <c r="R69" s="72" t="s">
        <v>254</v>
      </c>
      <c r="S69" s="72" t="s">
        <v>255</v>
      </c>
      <c r="T69" s="72" t="s">
        <v>250</v>
      </c>
      <c r="U69" s="212"/>
      <c r="V69" s="75" t="s">
        <v>251</v>
      </c>
      <c r="W69" s="334"/>
      <c r="X69" s="71" t="s">
        <v>322</v>
      </c>
      <c r="Y69" s="158" t="s">
        <v>256</v>
      </c>
      <c r="Z69" s="158" t="s">
        <v>257</v>
      </c>
      <c r="AA69" s="158" t="s">
        <v>258</v>
      </c>
      <c r="AB69" s="158" t="s">
        <v>259</v>
      </c>
      <c r="AC69" s="72" t="s">
        <v>250</v>
      </c>
      <c r="AD69" s="212"/>
      <c r="AE69" s="76" t="s">
        <v>251</v>
      </c>
      <c r="AF69" s="334"/>
      <c r="AG69" s="71" t="s">
        <v>322</v>
      </c>
      <c r="AH69" s="72" t="s">
        <v>260</v>
      </c>
      <c r="AI69" s="72" t="s">
        <v>261</v>
      </c>
      <c r="AJ69" s="72" t="s">
        <v>262</v>
      </c>
      <c r="AK69" s="72" t="s">
        <v>263</v>
      </c>
      <c r="AL69" s="72" t="s">
        <v>250</v>
      </c>
      <c r="AM69" s="212"/>
      <c r="AN69" s="75" t="s">
        <v>251</v>
      </c>
      <c r="AO69" s="334"/>
      <c r="AQ69" s="71" t="s">
        <v>249</v>
      </c>
      <c r="AR69" s="72" t="s">
        <v>250</v>
      </c>
      <c r="AS69" s="75" t="s">
        <v>280</v>
      </c>
      <c r="AT69" s="78" t="s">
        <v>278</v>
      </c>
    </row>
    <row r="70" spans="1:46" s="65" customFormat="1" ht="314.25" customHeight="1" x14ac:dyDescent="0.25">
      <c r="A70" s="253">
        <f t="shared" ref="A70:A82" si="30">+G70-AQ70</f>
        <v>0</v>
      </c>
      <c r="B70" s="366" t="s">
        <v>317</v>
      </c>
      <c r="C70" s="87" t="s">
        <v>192</v>
      </c>
      <c r="D70" s="88" t="s">
        <v>111</v>
      </c>
      <c r="E70" s="89" t="s">
        <v>43</v>
      </c>
      <c r="F70" s="89" t="s">
        <v>248</v>
      </c>
      <c r="G70" s="119">
        <v>1</v>
      </c>
      <c r="H70" s="89" t="s">
        <v>88</v>
      </c>
      <c r="I70" s="89" t="s">
        <v>25</v>
      </c>
      <c r="J70" s="90" t="s">
        <v>461</v>
      </c>
      <c r="K70" s="90" t="s">
        <v>26</v>
      </c>
      <c r="L70" s="90">
        <v>43862</v>
      </c>
      <c r="M70" s="91">
        <v>44196</v>
      </c>
      <c r="N70" s="173"/>
      <c r="O70" s="264">
        <v>0.33</v>
      </c>
      <c r="P70" s="265">
        <v>8.2500000000000004E-2</v>
      </c>
      <c r="Q70" s="265">
        <v>8.2500000000000004E-2</v>
      </c>
      <c r="R70" s="265">
        <v>8.2500000000000004E-2</v>
      </c>
      <c r="S70" s="265">
        <v>0.04</v>
      </c>
      <c r="T70" s="266">
        <f t="shared" ref="T70:T82" si="31">+SUM(P70:S70)</f>
        <v>0.28749999999999998</v>
      </c>
      <c r="U70" s="216">
        <f>IFERROR(T70/O70,"")</f>
        <v>0.8712121212121211</v>
      </c>
      <c r="V70" s="267" t="s">
        <v>487</v>
      </c>
      <c r="W70" s="267" t="s">
        <v>498</v>
      </c>
      <c r="X70" s="266">
        <v>0.33</v>
      </c>
      <c r="Y70" s="268"/>
      <c r="Z70" s="268"/>
      <c r="AA70" s="268"/>
      <c r="AB70" s="268">
        <v>0.33</v>
      </c>
      <c r="AC70" s="266">
        <f t="shared" ref="AC70:AC82" si="32">+SUM(Y70:AB70)</f>
        <v>0.33</v>
      </c>
      <c r="AD70" s="216">
        <f>IFERROR(AC70/X70,"")</f>
        <v>1</v>
      </c>
      <c r="AE70" s="267" t="s">
        <v>538</v>
      </c>
      <c r="AF70" s="267" t="s">
        <v>537</v>
      </c>
      <c r="AG70" s="266">
        <v>0.34</v>
      </c>
      <c r="AH70" s="265"/>
      <c r="AI70" s="265"/>
      <c r="AJ70" s="265"/>
      <c r="AK70" s="265"/>
      <c r="AL70" s="266">
        <f t="shared" ref="AL70:AL82" si="33">+SUM(AH70:AK70)</f>
        <v>0</v>
      </c>
      <c r="AM70" s="216">
        <f>IFERROR(AL70/AG70,"")</f>
        <v>0</v>
      </c>
      <c r="AN70" s="269"/>
      <c r="AO70" s="270"/>
      <c r="AQ70" s="116">
        <f>+SUM(O70,X70,AG70)</f>
        <v>1</v>
      </c>
      <c r="AR70" s="117">
        <f t="shared" ref="AR70:AR82" si="34">+SUM(T70,AC70,AL70)</f>
        <v>0.61749999999999994</v>
      </c>
      <c r="AS70" s="118">
        <f t="shared" ref="AS70:AS82" si="35">IFERROR(AR70/AQ70,"")</f>
        <v>0.61749999999999994</v>
      </c>
      <c r="AT70" s="348">
        <f>+AVERAGE(AS70:AS74)</f>
        <v>0.52349999999999997</v>
      </c>
    </row>
    <row r="71" spans="1:46" s="65" customFormat="1" ht="133.5" customHeight="1" x14ac:dyDescent="0.25">
      <c r="A71" s="253">
        <f t="shared" si="30"/>
        <v>0</v>
      </c>
      <c r="B71" s="366"/>
      <c r="C71" s="123" t="s">
        <v>193</v>
      </c>
      <c r="D71" s="124" t="s">
        <v>112</v>
      </c>
      <c r="E71" s="125" t="s">
        <v>0</v>
      </c>
      <c r="F71" s="125" t="s">
        <v>60</v>
      </c>
      <c r="G71" s="125">
        <v>3</v>
      </c>
      <c r="H71" s="89" t="s">
        <v>439</v>
      </c>
      <c r="I71" s="125" t="s">
        <v>25</v>
      </c>
      <c r="J71" s="126" t="s">
        <v>461</v>
      </c>
      <c r="K71" s="126" t="s">
        <v>26</v>
      </c>
      <c r="L71" s="126">
        <v>43862</v>
      </c>
      <c r="M71" s="127">
        <v>44196</v>
      </c>
      <c r="N71" s="173"/>
      <c r="O71" s="220">
        <v>1</v>
      </c>
      <c r="P71" s="221"/>
      <c r="Q71" s="221"/>
      <c r="R71" s="221"/>
      <c r="S71" s="221"/>
      <c r="T71" s="222">
        <f t="shared" si="31"/>
        <v>0</v>
      </c>
      <c r="U71" s="223">
        <f t="shared" ref="U71:U81" si="36">IFERROR(T71/O71,"")</f>
        <v>0</v>
      </c>
      <c r="V71" s="224"/>
      <c r="W71" s="224" t="s">
        <v>509</v>
      </c>
      <c r="X71" s="222">
        <v>1</v>
      </c>
      <c r="Y71" s="225">
        <v>1</v>
      </c>
      <c r="Z71" s="225"/>
      <c r="AA71" s="225"/>
      <c r="AB71" s="225"/>
      <c r="AC71" s="222">
        <f t="shared" si="32"/>
        <v>1</v>
      </c>
      <c r="AD71" s="223">
        <f t="shared" ref="AD71:AD82" si="37">IFERROR(AC71/X71,"")</f>
        <v>1</v>
      </c>
      <c r="AE71" s="325" t="s">
        <v>539</v>
      </c>
      <c r="AF71" s="224" t="s">
        <v>540</v>
      </c>
      <c r="AG71" s="222">
        <v>1</v>
      </c>
      <c r="AH71" s="221"/>
      <c r="AI71" s="221"/>
      <c r="AJ71" s="221"/>
      <c r="AK71" s="221"/>
      <c r="AL71" s="222">
        <f t="shared" si="33"/>
        <v>0</v>
      </c>
      <c r="AM71" s="223">
        <f t="shared" ref="AM71:AM82" si="38">IFERROR(AL71/AG71,"")</f>
        <v>0</v>
      </c>
      <c r="AN71" s="226"/>
      <c r="AO71" s="164"/>
      <c r="AQ71" s="84">
        <f t="shared" ref="AQ71:AQ82" si="39">+SUM(O71,X71,AG71)</f>
        <v>3</v>
      </c>
      <c r="AR71" s="85">
        <f t="shared" si="34"/>
        <v>1</v>
      </c>
      <c r="AS71" s="86">
        <f t="shared" si="35"/>
        <v>0.33333333333333331</v>
      </c>
      <c r="AT71" s="338"/>
    </row>
    <row r="72" spans="1:46" s="65" customFormat="1" ht="156" x14ac:dyDescent="0.25">
      <c r="A72" s="253">
        <f t="shared" si="30"/>
        <v>0</v>
      </c>
      <c r="B72" s="366"/>
      <c r="C72" s="123" t="s">
        <v>194</v>
      </c>
      <c r="D72" s="124" t="s">
        <v>113</v>
      </c>
      <c r="E72" s="125" t="s">
        <v>43</v>
      </c>
      <c r="F72" s="125" t="s">
        <v>236</v>
      </c>
      <c r="G72" s="125">
        <v>1</v>
      </c>
      <c r="H72" s="125" t="s">
        <v>114</v>
      </c>
      <c r="I72" s="125" t="s">
        <v>25</v>
      </c>
      <c r="J72" s="126" t="s">
        <v>461</v>
      </c>
      <c r="K72" s="126" t="s">
        <v>26</v>
      </c>
      <c r="L72" s="126">
        <v>43862</v>
      </c>
      <c r="M72" s="127">
        <v>44196</v>
      </c>
      <c r="N72" s="173"/>
      <c r="O72" s="220"/>
      <c r="P72" s="221"/>
      <c r="Q72" s="221"/>
      <c r="R72" s="221"/>
      <c r="S72" s="221"/>
      <c r="T72" s="222">
        <f t="shared" si="31"/>
        <v>0</v>
      </c>
      <c r="U72" s="223" t="str">
        <f t="shared" si="36"/>
        <v/>
      </c>
      <c r="V72" s="224" t="s">
        <v>510</v>
      </c>
      <c r="W72" s="224" t="s">
        <v>500</v>
      </c>
      <c r="X72" s="222"/>
      <c r="Y72" s="225"/>
      <c r="Z72" s="225"/>
      <c r="AA72" s="225"/>
      <c r="AB72" s="225"/>
      <c r="AC72" s="222">
        <f t="shared" si="32"/>
        <v>0</v>
      </c>
      <c r="AD72" s="223" t="str">
        <f t="shared" si="37"/>
        <v/>
      </c>
      <c r="AE72" s="224" t="s">
        <v>541</v>
      </c>
      <c r="AF72" s="224" t="s">
        <v>541</v>
      </c>
      <c r="AG72" s="222">
        <v>1</v>
      </c>
      <c r="AH72" s="221"/>
      <c r="AI72" s="221"/>
      <c r="AJ72" s="221"/>
      <c r="AK72" s="221"/>
      <c r="AL72" s="222">
        <f t="shared" si="33"/>
        <v>0</v>
      </c>
      <c r="AM72" s="223">
        <f t="shared" si="38"/>
        <v>0</v>
      </c>
      <c r="AN72" s="226"/>
      <c r="AO72" s="164"/>
      <c r="AQ72" s="84">
        <f t="shared" si="39"/>
        <v>1</v>
      </c>
      <c r="AR72" s="85">
        <f t="shared" si="34"/>
        <v>0</v>
      </c>
      <c r="AS72" s="86">
        <f t="shared" si="35"/>
        <v>0</v>
      </c>
      <c r="AT72" s="338"/>
    </row>
    <row r="73" spans="1:46" s="65" customFormat="1" ht="101.25" customHeight="1" x14ac:dyDescent="0.25">
      <c r="A73" s="253">
        <f t="shared" si="30"/>
        <v>0</v>
      </c>
      <c r="B73" s="366"/>
      <c r="C73" s="92" t="s">
        <v>195</v>
      </c>
      <c r="D73" s="93" t="s">
        <v>366</v>
      </c>
      <c r="E73" s="94" t="s">
        <v>0</v>
      </c>
      <c r="F73" s="94" t="s">
        <v>367</v>
      </c>
      <c r="G73" s="198">
        <v>12</v>
      </c>
      <c r="H73" s="121" t="s">
        <v>440</v>
      </c>
      <c r="I73" s="94" t="s">
        <v>64</v>
      </c>
      <c r="J73" s="95" t="s">
        <v>464</v>
      </c>
      <c r="K73" s="95" t="s">
        <v>140</v>
      </c>
      <c r="L73" s="126">
        <v>43862</v>
      </c>
      <c r="M73" s="127">
        <v>44196</v>
      </c>
      <c r="N73" s="173"/>
      <c r="O73" s="271">
        <v>4</v>
      </c>
      <c r="P73" s="272">
        <v>1</v>
      </c>
      <c r="Q73" s="272">
        <v>1</v>
      </c>
      <c r="R73" s="272">
        <v>1</v>
      </c>
      <c r="S73" s="272">
        <v>1</v>
      </c>
      <c r="T73" s="273">
        <f t="shared" si="31"/>
        <v>4</v>
      </c>
      <c r="U73" s="223">
        <f t="shared" si="36"/>
        <v>1</v>
      </c>
      <c r="V73" s="239" t="s">
        <v>493</v>
      </c>
      <c r="W73" s="239" t="s">
        <v>498</v>
      </c>
      <c r="X73" s="273">
        <v>4</v>
      </c>
      <c r="Y73" s="274">
        <v>1</v>
      </c>
      <c r="Z73" s="274">
        <v>1</v>
      </c>
      <c r="AA73" s="274">
        <v>1</v>
      </c>
      <c r="AB73" s="274">
        <v>1</v>
      </c>
      <c r="AC73" s="273">
        <f t="shared" si="32"/>
        <v>4</v>
      </c>
      <c r="AD73" s="223">
        <f t="shared" si="37"/>
        <v>1</v>
      </c>
      <c r="AE73" s="239" t="s">
        <v>599</v>
      </c>
      <c r="AF73" s="239" t="s">
        <v>579</v>
      </c>
      <c r="AG73" s="273">
        <v>4</v>
      </c>
      <c r="AH73" s="272"/>
      <c r="AI73" s="272"/>
      <c r="AJ73" s="272"/>
      <c r="AK73" s="272"/>
      <c r="AL73" s="273">
        <f t="shared" si="33"/>
        <v>0</v>
      </c>
      <c r="AM73" s="223">
        <f t="shared" si="38"/>
        <v>0</v>
      </c>
      <c r="AN73" s="275"/>
      <c r="AO73" s="276"/>
      <c r="AQ73" s="84">
        <f t="shared" si="39"/>
        <v>12</v>
      </c>
      <c r="AR73" s="85">
        <f t="shared" si="34"/>
        <v>8</v>
      </c>
      <c r="AS73" s="86">
        <f t="shared" si="35"/>
        <v>0.66666666666666663</v>
      </c>
      <c r="AT73" s="338"/>
    </row>
    <row r="74" spans="1:46" s="65" customFormat="1" ht="103.5" customHeight="1" thickBot="1" x14ac:dyDescent="0.3">
      <c r="A74" s="253">
        <f t="shared" si="30"/>
        <v>0</v>
      </c>
      <c r="B74" s="366"/>
      <c r="C74" s="120" t="s">
        <v>196</v>
      </c>
      <c r="D74" s="327" t="s">
        <v>394</v>
      </c>
      <c r="E74" s="94" t="s">
        <v>0</v>
      </c>
      <c r="F74" s="121" t="s">
        <v>395</v>
      </c>
      <c r="G74" s="195">
        <v>2</v>
      </c>
      <c r="H74" s="121" t="s">
        <v>441</v>
      </c>
      <c r="I74" s="121" t="s">
        <v>25</v>
      </c>
      <c r="J74" s="122" t="s">
        <v>53</v>
      </c>
      <c r="K74" s="122" t="s">
        <v>210</v>
      </c>
      <c r="L74" s="122">
        <v>43862</v>
      </c>
      <c r="M74" s="132">
        <v>43951</v>
      </c>
      <c r="N74" s="173"/>
      <c r="O74" s="271">
        <v>2</v>
      </c>
      <c r="P74" s="221"/>
      <c r="Q74" s="221">
        <v>1</v>
      </c>
      <c r="R74" s="221">
        <v>1</v>
      </c>
      <c r="S74" s="221"/>
      <c r="T74" s="273">
        <f t="shared" si="31"/>
        <v>2</v>
      </c>
      <c r="U74" s="223">
        <f t="shared" si="36"/>
        <v>1</v>
      </c>
      <c r="V74" s="278" t="s">
        <v>497</v>
      </c>
      <c r="W74" s="278" t="s">
        <v>498</v>
      </c>
      <c r="X74" s="273"/>
      <c r="Y74" s="279"/>
      <c r="Z74" s="279"/>
      <c r="AA74" s="279"/>
      <c r="AB74" s="279"/>
      <c r="AC74" s="255">
        <f t="shared" si="32"/>
        <v>0</v>
      </c>
      <c r="AD74" s="223" t="str">
        <f t="shared" si="37"/>
        <v/>
      </c>
      <c r="AE74" s="326" t="s">
        <v>569</v>
      </c>
      <c r="AF74" s="278" t="s">
        <v>570</v>
      </c>
      <c r="AG74" s="273"/>
      <c r="AH74" s="277"/>
      <c r="AI74" s="277"/>
      <c r="AJ74" s="277"/>
      <c r="AK74" s="277"/>
      <c r="AL74" s="255">
        <f t="shared" si="33"/>
        <v>0</v>
      </c>
      <c r="AM74" s="223" t="str">
        <f t="shared" si="38"/>
        <v/>
      </c>
      <c r="AN74" s="280"/>
      <c r="AO74" s="281"/>
      <c r="AQ74" s="84">
        <f t="shared" si="39"/>
        <v>2</v>
      </c>
      <c r="AR74" s="85">
        <f t="shared" si="34"/>
        <v>2</v>
      </c>
      <c r="AS74" s="86">
        <f t="shared" si="35"/>
        <v>1</v>
      </c>
      <c r="AT74" s="349"/>
    </row>
    <row r="75" spans="1:46" s="65" customFormat="1" ht="174" customHeight="1" thickBot="1" x14ac:dyDescent="0.3">
      <c r="A75" s="253">
        <f t="shared" si="30"/>
        <v>0</v>
      </c>
      <c r="B75" s="134" t="s">
        <v>318</v>
      </c>
      <c r="C75" s="135" t="s">
        <v>198</v>
      </c>
      <c r="D75" s="136" t="s">
        <v>396</v>
      </c>
      <c r="E75" s="137" t="s">
        <v>0</v>
      </c>
      <c r="F75" s="137" t="s">
        <v>397</v>
      </c>
      <c r="G75" s="137">
        <v>11</v>
      </c>
      <c r="H75" s="137" t="s">
        <v>606</v>
      </c>
      <c r="I75" s="137" t="s">
        <v>25</v>
      </c>
      <c r="J75" s="138" t="s">
        <v>50</v>
      </c>
      <c r="K75" s="138" t="s">
        <v>26</v>
      </c>
      <c r="L75" s="138">
        <v>43862</v>
      </c>
      <c r="M75" s="139">
        <v>44196</v>
      </c>
      <c r="N75" s="173"/>
      <c r="O75" s="220">
        <v>3</v>
      </c>
      <c r="P75" s="221">
        <v>1</v>
      </c>
      <c r="Q75" s="221">
        <v>1</v>
      </c>
      <c r="R75" s="221">
        <v>1</v>
      </c>
      <c r="S75" s="221"/>
      <c r="T75" s="222">
        <f t="shared" si="31"/>
        <v>3</v>
      </c>
      <c r="U75" s="223">
        <f t="shared" si="36"/>
        <v>1</v>
      </c>
      <c r="V75" s="224" t="s">
        <v>488</v>
      </c>
      <c r="W75" s="224" t="s">
        <v>498</v>
      </c>
      <c r="X75" s="222">
        <v>4</v>
      </c>
      <c r="Y75" s="225">
        <v>1</v>
      </c>
      <c r="Z75" s="225">
        <v>1</v>
      </c>
      <c r="AA75" s="225">
        <v>1</v>
      </c>
      <c r="AB75" s="225"/>
      <c r="AC75" s="222">
        <f t="shared" si="32"/>
        <v>3</v>
      </c>
      <c r="AD75" s="223">
        <f t="shared" si="37"/>
        <v>0.75</v>
      </c>
      <c r="AE75" s="164" t="s">
        <v>545</v>
      </c>
      <c r="AF75" s="224" t="s">
        <v>544</v>
      </c>
      <c r="AG75" s="222">
        <v>4</v>
      </c>
      <c r="AH75" s="221"/>
      <c r="AI75" s="221"/>
      <c r="AJ75" s="221"/>
      <c r="AK75" s="221"/>
      <c r="AL75" s="222">
        <f t="shared" si="33"/>
        <v>0</v>
      </c>
      <c r="AM75" s="223">
        <f t="shared" si="38"/>
        <v>0</v>
      </c>
      <c r="AN75" s="226"/>
      <c r="AO75" s="164"/>
      <c r="AQ75" s="84">
        <f t="shared" si="39"/>
        <v>11</v>
      </c>
      <c r="AR75" s="85">
        <f t="shared" si="34"/>
        <v>6</v>
      </c>
      <c r="AS75" s="86">
        <f t="shared" si="35"/>
        <v>0.54545454545454541</v>
      </c>
      <c r="AT75" s="83">
        <f>+AVERAGE(AS75)</f>
        <v>0.54545454545454541</v>
      </c>
    </row>
    <row r="76" spans="1:46" s="65" customFormat="1" ht="132" x14ac:dyDescent="0.25">
      <c r="A76" s="253">
        <f t="shared" si="30"/>
        <v>0</v>
      </c>
      <c r="B76" s="366" t="s">
        <v>319</v>
      </c>
      <c r="C76" s="87" t="s">
        <v>199</v>
      </c>
      <c r="D76" s="88" t="s">
        <v>398</v>
      </c>
      <c r="E76" s="89" t="s">
        <v>0</v>
      </c>
      <c r="F76" s="89" t="s">
        <v>402</v>
      </c>
      <c r="G76" s="89">
        <v>1</v>
      </c>
      <c r="H76" s="89" t="s">
        <v>519</v>
      </c>
      <c r="I76" s="89" t="s">
        <v>25</v>
      </c>
      <c r="J76" s="90" t="s">
        <v>53</v>
      </c>
      <c r="K76" s="90" t="s">
        <v>37</v>
      </c>
      <c r="L76" s="90">
        <v>43862</v>
      </c>
      <c r="M76" s="91">
        <v>43951</v>
      </c>
      <c r="N76" s="173"/>
      <c r="O76" s="220">
        <v>1</v>
      </c>
      <c r="P76" s="221"/>
      <c r="Q76" s="221"/>
      <c r="R76" s="221"/>
      <c r="S76" s="221"/>
      <c r="T76" s="222">
        <f t="shared" si="31"/>
        <v>0</v>
      </c>
      <c r="U76" s="223">
        <f t="shared" si="36"/>
        <v>0</v>
      </c>
      <c r="V76" s="224" t="s">
        <v>511</v>
      </c>
      <c r="W76" s="224" t="s">
        <v>512</v>
      </c>
      <c r="X76" s="222"/>
      <c r="Y76" s="225"/>
      <c r="Z76" s="225">
        <v>1</v>
      </c>
      <c r="AA76" s="225"/>
      <c r="AB76" s="225"/>
      <c r="AC76" s="222">
        <f t="shared" si="32"/>
        <v>1</v>
      </c>
      <c r="AD76" s="223" t="str">
        <f t="shared" si="37"/>
        <v/>
      </c>
      <c r="AE76" s="328" t="s">
        <v>571</v>
      </c>
      <c r="AF76" s="224" t="s">
        <v>542</v>
      </c>
      <c r="AG76" s="222"/>
      <c r="AH76" s="221"/>
      <c r="AI76" s="221"/>
      <c r="AJ76" s="221"/>
      <c r="AK76" s="221"/>
      <c r="AL76" s="222">
        <f t="shared" si="33"/>
        <v>0</v>
      </c>
      <c r="AM76" s="223" t="str">
        <f t="shared" si="38"/>
        <v/>
      </c>
      <c r="AN76" s="226"/>
      <c r="AO76" s="164"/>
      <c r="AQ76" s="84">
        <f t="shared" si="39"/>
        <v>1</v>
      </c>
      <c r="AR76" s="85">
        <f t="shared" si="34"/>
        <v>1</v>
      </c>
      <c r="AS76" s="86">
        <f t="shared" si="35"/>
        <v>1</v>
      </c>
      <c r="AT76" s="348">
        <f>+AVERAGE(AS76:AS80)</f>
        <v>0.4</v>
      </c>
    </row>
    <row r="77" spans="1:46" s="65" customFormat="1" ht="165" customHeight="1" x14ac:dyDescent="0.25">
      <c r="A77" s="253">
        <f t="shared" si="30"/>
        <v>0</v>
      </c>
      <c r="B77" s="366"/>
      <c r="C77" s="92" t="s">
        <v>200</v>
      </c>
      <c r="D77" s="93" t="s">
        <v>399</v>
      </c>
      <c r="E77" s="94" t="s">
        <v>0</v>
      </c>
      <c r="F77" s="94" t="s">
        <v>403</v>
      </c>
      <c r="G77" s="94">
        <v>1</v>
      </c>
      <c r="H77" s="94" t="s">
        <v>403</v>
      </c>
      <c r="I77" s="125" t="s">
        <v>25</v>
      </c>
      <c r="J77" s="126" t="s">
        <v>53</v>
      </c>
      <c r="K77" s="126" t="s">
        <v>70</v>
      </c>
      <c r="L77" s="95">
        <v>43922</v>
      </c>
      <c r="M77" s="96">
        <v>44074</v>
      </c>
      <c r="N77" s="173"/>
      <c r="O77" s="220"/>
      <c r="P77" s="221"/>
      <c r="Q77" s="221"/>
      <c r="R77" s="221"/>
      <c r="S77" s="221"/>
      <c r="T77" s="222">
        <f t="shared" si="31"/>
        <v>0</v>
      </c>
      <c r="U77" s="223" t="str">
        <f t="shared" si="36"/>
        <v/>
      </c>
      <c r="V77" s="224" t="s">
        <v>470</v>
      </c>
      <c r="W77" s="224" t="s">
        <v>498</v>
      </c>
      <c r="X77" s="222">
        <v>1</v>
      </c>
      <c r="Y77" s="225"/>
      <c r="Z77" s="225"/>
      <c r="AA77" s="225"/>
      <c r="AB77" s="225"/>
      <c r="AC77" s="222">
        <f t="shared" si="32"/>
        <v>0</v>
      </c>
      <c r="AD77" s="223">
        <f t="shared" si="37"/>
        <v>0</v>
      </c>
      <c r="AE77" s="329" t="s">
        <v>543</v>
      </c>
      <c r="AF77" s="224" t="s">
        <v>572</v>
      </c>
      <c r="AG77" s="222"/>
      <c r="AH77" s="221"/>
      <c r="AI77" s="221"/>
      <c r="AJ77" s="221"/>
      <c r="AK77" s="221"/>
      <c r="AL77" s="222">
        <f t="shared" si="33"/>
        <v>0</v>
      </c>
      <c r="AM77" s="223" t="str">
        <f t="shared" si="38"/>
        <v/>
      </c>
      <c r="AN77" s="226"/>
      <c r="AO77" s="164"/>
      <c r="AQ77" s="84">
        <f t="shared" si="39"/>
        <v>1</v>
      </c>
      <c r="AR77" s="85">
        <f t="shared" si="34"/>
        <v>0</v>
      </c>
      <c r="AS77" s="86">
        <f t="shared" si="35"/>
        <v>0</v>
      </c>
      <c r="AT77" s="338"/>
    </row>
    <row r="78" spans="1:46" s="65" customFormat="1" ht="165.75" customHeight="1" x14ac:dyDescent="0.25">
      <c r="A78" s="253">
        <f t="shared" si="30"/>
        <v>0</v>
      </c>
      <c r="B78" s="366"/>
      <c r="C78" s="92" t="s">
        <v>201</v>
      </c>
      <c r="D78" s="93" t="s">
        <v>407</v>
      </c>
      <c r="E78" s="94" t="s">
        <v>0</v>
      </c>
      <c r="F78" s="94" t="s">
        <v>404</v>
      </c>
      <c r="G78" s="94">
        <v>1</v>
      </c>
      <c r="H78" s="94" t="s">
        <v>520</v>
      </c>
      <c r="I78" s="125" t="s">
        <v>25</v>
      </c>
      <c r="J78" s="126" t="s">
        <v>53</v>
      </c>
      <c r="K78" s="126" t="s">
        <v>70</v>
      </c>
      <c r="L78" s="95">
        <v>43922</v>
      </c>
      <c r="M78" s="96">
        <v>44074</v>
      </c>
      <c r="N78" s="173"/>
      <c r="O78" s="220"/>
      <c r="P78" s="221"/>
      <c r="Q78" s="221"/>
      <c r="R78" s="221"/>
      <c r="S78" s="221"/>
      <c r="T78" s="222">
        <f t="shared" si="31"/>
        <v>0</v>
      </c>
      <c r="U78" s="223" t="str">
        <f t="shared" si="36"/>
        <v/>
      </c>
      <c r="V78" s="224" t="s">
        <v>470</v>
      </c>
      <c r="W78" s="224" t="s">
        <v>498</v>
      </c>
      <c r="X78" s="222">
        <v>1</v>
      </c>
      <c r="Y78" s="225"/>
      <c r="Z78" s="225"/>
      <c r="AA78" s="225"/>
      <c r="AB78" s="225"/>
      <c r="AC78" s="222">
        <f t="shared" si="32"/>
        <v>0</v>
      </c>
      <c r="AD78" s="223">
        <f t="shared" si="37"/>
        <v>0</v>
      </c>
      <c r="AE78" s="329" t="s">
        <v>573</v>
      </c>
      <c r="AF78" s="224" t="s">
        <v>574</v>
      </c>
      <c r="AG78" s="222"/>
      <c r="AH78" s="221"/>
      <c r="AI78" s="221"/>
      <c r="AJ78" s="221"/>
      <c r="AK78" s="221"/>
      <c r="AL78" s="222">
        <f t="shared" si="33"/>
        <v>0</v>
      </c>
      <c r="AM78" s="223" t="str">
        <f t="shared" si="38"/>
        <v/>
      </c>
      <c r="AN78" s="226"/>
      <c r="AO78" s="164"/>
      <c r="AQ78" s="84">
        <f t="shared" si="39"/>
        <v>1</v>
      </c>
      <c r="AR78" s="85">
        <f t="shared" si="34"/>
        <v>0</v>
      </c>
      <c r="AS78" s="86">
        <f t="shared" si="35"/>
        <v>0</v>
      </c>
      <c r="AT78" s="338"/>
    </row>
    <row r="79" spans="1:46" s="65" customFormat="1" ht="66" customHeight="1" x14ac:dyDescent="0.25">
      <c r="A79" s="253">
        <f t="shared" si="30"/>
        <v>0</v>
      </c>
      <c r="B79" s="366"/>
      <c r="C79" s="92" t="s">
        <v>202</v>
      </c>
      <c r="D79" s="93" t="s">
        <v>400</v>
      </c>
      <c r="E79" s="94" t="s">
        <v>0</v>
      </c>
      <c r="F79" s="94" t="s">
        <v>405</v>
      </c>
      <c r="G79" s="94">
        <v>1</v>
      </c>
      <c r="H79" s="94" t="s">
        <v>521</v>
      </c>
      <c r="I79" s="94" t="s">
        <v>25</v>
      </c>
      <c r="J79" s="95" t="s">
        <v>75</v>
      </c>
      <c r="K79" s="95" t="s">
        <v>76</v>
      </c>
      <c r="L79" s="95">
        <v>44105</v>
      </c>
      <c r="M79" s="96">
        <v>44196</v>
      </c>
      <c r="N79" s="173"/>
      <c r="O79" s="220"/>
      <c r="P79" s="221"/>
      <c r="Q79" s="221"/>
      <c r="R79" s="221"/>
      <c r="S79" s="221"/>
      <c r="T79" s="222">
        <f t="shared" si="31"/>
        <v>0</v>
      </c>
      <c r="U79" s="223" t="str">
        <f t="shared" si="36"/>
        <v/>
      </c>
      <c r="V79" s="224" t="s">
        <v>470</v>
      </c>
      <c r="W79" s="224" t="s">
        <v>498</v>
      </c>
      <c r="X79" s="222">
        <v>1</v>
      </c>
      <c r="Y79" s="225"/>
      <c r="Z79" s="225"/>
      <c r="AA79" s="225"/>
      <c r="AB79" s="225"/>
      <c r="AC79" s="222">
        <f t="shared" si="32"/>
        <v>0</v>
      </c>
      <c r="AD79" s="223">
        <f t="shared" si="37"/>
        <v>0</v>
      </c>
      <c r="AE79" s="224" t="s">
        <v>547</v>
      </c>
      <c r="AF79" s="224" t="s">
        <v>575</v>
      </c>
      <c r="AG79" s="222"/>
      <c r="AH79" s="221"/>
      <c r="AI79" s="221"/>
      <c r="AJ79" s="221"/>
      <c r="AK79" s="221"/>
      <c r="AL79" s="222">
        <f t="shared" si="33"/>
        <v>0</v>
      </c>
      <c r="AM79" s="223" t="str">
        <f t="shared" si="38"/>
        <v/>
      </c>
      <c r="AN79" s="226"/>
      <c r="AO79" s="164"/>
      <c r="AQ79" s="84">
        <f>+SUM(O79,X79,AG79)</f>
        <v>1</v>
      </c>
      <c r="AR79" s="85">
        <f>+SUM(T79,AC79,AL79)</f>
        <v>0</v>
      </c>
      <c r="AS79" s="86">
        <f>IFERROR(AR79/AQ79,"")</f>
        <v>0</v>
      </c>
      <c r="AT79" s="338"/>
    </row>
    <row r="80" spans="1:46" s="65" customFormat="1" ht="122.25" customHeight="1" x14ac:dyDescent="0.25">
      <c r="A80" s="253">
        <f t="shared" si="30"/>
        <v>0</v>
      </c>
      <c r="B80" s="366"/>
      <c r="C80" s="92" t="s">
        <v>490</v>
      </c>
      <c r="D80" s="93" t="s">
        <v>401</v>
      </c>
      <c r="E80" s="94" t="s">
        <v>0</v>
      </c>
      <c r="F80" s="94" t="s">
        <v>406</v>
      </c>
      <c r="G80" s="94">
        <v>1</v>
      </c>
      <c r="H80" s="94" t="s">
        <v>522</v>
      </c>
      <c r="I80" s="94" t="s">
        <v>25</v>
      </c>
      <c r="J80" s="95" t="s">
        <v>75</v>
      </c>
      <c r="K80" s="95" t="s">
        <v>76</v>
      </c>
      <c r="L80" s="95">
        <v>43862</v>
      </c>
      <c r="M80" s="96">
        <v>44012</v>
      </c>
      <c r="N80" s="173"/>
      <c r="O80" s="220"/>
      <c r="P80" s="221"/>
      <c r="Q80" s="221"/>
      <c r="R80" s="221"/>
      <c r="S80" s="221"/>
      <c r="T80" s="222">
        <f t="shared" si="31"/>
        <v>0</v>
      </c>
      <c r="U80" s="223" t="str">
        <f t="shared" si="36"/>
        <v/>
      </c>
      <c r="V80" s="224" t="s">
        <v>513</v>
      </c>
      <c r="W80" s="224" t="s">
        <v>501</v>
      </c>
      <c r="X80" s="222">
        <v>1</v>
      </c>
      <c r="Y80" s="225"/>
      <c r="Z80" s="225"/>
      <c r="AA80" s="225"/>
      <c r="AB80" s="225">
        <v>1</v>
      </c>
      <c r="AC80" s="222">
        <f t="shared" si="32"/>
        <v>1</v>
      </c>
      <c r="AD80" s="223">
        <f t="shared" si="37"/>
        <v>1</v>
      </c>
      <c r="AE80" s="329" t="s">
        <v>576</v>
      </c>
      <c r="AF80" s="224" t="s">
        <v>548</v>
      </c>
      <c r="AG80" s="222"/>
      <c r="AH80" s="221"/>
      <c r="AI80" s="221"/>
      <c r="AJ80" s="221"/>
      <c r="AK80" s="221"/>
      <c r="AL80" s="222">
        <f t="shared" si="33"/>
        <v>0</v>
      </c>
      <c r="AM80" s="223" t="str">
        <f t="shared" si="38"/>
        <v/>
      </c>
      <c r="AN80" s="226"/>
      <c r="AO80" s="164"/>
      <c r="AQ80" s="84">
        <f t="shared" si="39"/>
        <v>1</v>
      </c>
      <c r="AR80" s="85">
        <f t="shared" si="34"/>
        <v>1</v>
      </c>
      <c r="AS80" s="86">
        <f t="shared" si="35"/>
        <v>1</v>
      </c>
      <c r="AT80" s="344"/>
    </row>
    <row r="81" spans="1:46" s="65" customFormat="1" ht="116.25" customHeight="1" x14ac:dyDescent="0.25">
      <c r="A81" s="253">
        <f t="shared" si="30"/>
        <v>0</v>
      </c>
      <c r="B81" s="134" t="s">
        <v>320</v>
      </c>
      <c r="C81" s="135" t="s">
        <v>203</v>
      </c>
      <c r="D81" s="136" t="s">
        <v>413</v>
      </c>
      <c r="E81" s="137" t="s">
        <v>43</v>
      </c>
      <c r="F81" s="137" t="s">
        <v>423</v>
      </c>
      <c r="G81" s="137">
        <v>1</v>
      </c>
      <c r="H81" s="137" t="s">
        <v>368</v>
      </c>
      <c r="I81" s="137" t="s">
        <v>30</v>
      </c>
      <c r="J81" s="138" t="s">
        <v>52</v>
      </c>
      <c r="K81" s="138" t="s">
        <v>91</v>
      </c>
      <c r="L81" s="138">
        <v>43862</v>
      </c>
      <c r="M81" s="139">
        <v>44012</v>
      </c>
      <c r="N81" s="173"/>
      <c r="O81" s="220"/>
      <c r="P81" s="221"/>
      <c r="Q81" s="221"/>
      <c r="R81" s="221"/>
      <c r="S81" s="221"/>
      <c r="T81" s="222">
        <f t="shared" si="31"/>
        <v>0</v>
      </c>
      <c r="U81" s="223" t="str">
        <f t="shared" si="36"/>
        <v/>
      </c>
      <c r="V81" s="224" t="s">
        <v>469</v>
      </c>
      <c r="W81" s="224" t="s">
        <v>498</v>
      </c>
      <c r="X81" s="222"/>
      <c r="Y81" s="225"/>
      <c r="Z81" s="225"/>
      <c r="AA81" s="225"/>
      <c r="AB81" s="225"/>
      <c r="AC81" s="222">
        <f t="shared" si="32"/>
        <v>0</v>
      </c>
      <c r="AD81" s="223" t="str">
        <f t="shared" si="37"/>
        <v/>
      </c>
      <c r="AE81" s="224" t="s">
        <v>577</v>
      </c>
      <c r="AF81" s="224" t="s">
        <v>498</v>
      </c>
      <c r="AG81" s="222">
        <v>1</v>
      </c>
      <c r="AH81" s="221"/>
      <c r="AI81" s="221"/>
      <c r="AJ81" s="221"/>
      <c r="AK81" s="221"/>
      <c r="AL81" s="222">
        <f t="shared" si="33"/>
        <v>0</v>
      </c>
      <c r="AM81" s="223">
        <f t="shared" si="38"/>
        <v>0</v>
      </c>
      <c r="AN81" s="226"/>
      <c r="AO81" s="164"/>
      <c r="AQ81" s="84">
        <f t="shared" si="39"/>
        <v>1</v>
      </c>
      <c r="AR81" s="85">
        <f t="shared" si="34"/>
        <v>0</v>
      </c>
      <c r="AS81" s="86">
        <f t="shared" si="35"/>
        <v>0</v>
      </c>
      <c r="AT81" s="140">
        <f>+AVERAGE(AS81)</f>
        <v>0</v>
      </c>
    </row>
    <row r="82" spans="1:46" s="65" customFormat="1" ht="95.25" customHeight="1" thickBot="1" x14ac:dyDescent="0.3">
      <c r="A82" s="253">
        <f t="shared" si="30"/>
        <v>0</v>
      </c>
      <c r="B82" s="166" t="s">
        <v>321</v>
      </c>
      <c r="C82" s="141" t="s">
        <v>204</v>
      </c>
      <c r="D82" s="199" t="s">
        <v>369</v>
      </c>
      <c r="E82" s="142" t="s">
        <v>0</v>
      </c>
      <c r="F82" s="142" t="s">
        <v>119</v>
      </c>
      <c r="G82" s="142">
        <v>4</v>
      </c>
      <c r="H82" s="142" t="s">
        <v>443</v>
      </c>
      <c r="I82" s="142" t="s">
        <v>25</v>
      </c>
      <c r="J82" s="143" t="s">
        <v>50</v>
      </c>
      <c r="K82" s="143" t="s">
        <v>26</v>
      </c>
      <c r="L82" s="143">
        <v>43832</v>
      </c>
      <c r="M82" s="144">
        <v>44196</v>
      </c>
      <c r="N82" s="173"/>
      <c r="O82" s="227">
        <v>2</v>
      </c>
      <c r="P82" s="228">
        <v>1</v>
      </c>
      <c r="Q82" s="228"/>
      <c r="R82" s="228"/>
      <c r="S82" s="228">
        <v>1</v>
      </c>
      <c r="T82" s="229">
        <f t="shared" si="31"/>
        <v>2</v>
      </c>
      <c r="U82" s="230">
        <f t="shared" ref="U82" si="40">IFERROR(T82/O82,"")</f>
        <v>1</v>
      </c>
      <c r="V82" s="231" t="s">
        <v>514</v>
      </c>
      <c r="W82" s="231" t="s">
        <v>498</v>
      </c>
      <c r="X82" s="229">
        <v>1</v>
      </c>
      <c r="Y82" s="232"/>
      <c r="Z82" s="232">
        <v>1</v>
      </c>
      <c r="AA82" s="232"/>
      <c r="AB82" s="232"/>
      <c r="AC82" s="229">
        <f t="shared" si="32"/>
        <v>1</v>
      </c>
      <c r="AD82" s="230">
        <f t="shared" si="37"/>
        <v>1</v>
      </c>
      <c r="AE82" s="330" t="s">
        <v>546</v>
      </c>
      <c r="AF82" s="231" t="s">
        <v>578</v>
      </c>
      <c r="AG82" s="229">
        <v>1</v>
      </c>
      <c r="AH82" s="228"/>
      <c r="AI82" s="228"/>
      <c r="AJ82" s="228"/>
      <c r="AK82" s="228"/>
      <c r="AL82" s="229">
        <f t="shared" si="33"/>
        <v>0</v>
      </c>
      <c r="AM82" s="230">
        <f t="shared" si="38"/>
        <v>0</v>
      </c>
      <c r="AN82" s="250"/>
      <c r="AO82" s="163"/>
      <c r="AQ82" s="97">
        <f t="shared" si="39"/>
        <v>4</v>
      </c>
      <c r="AR82" s="98">
        <f t="shared" si="34"/>
        <v>3</v>
      </c>
      <c r="AS82" s="99">
        <f t="shared" si="35"/>
        <v>0.75</v>
      </c>
      <c r="AT82" s="145">
        <f>+AVERAGE(AS82)</f>
        <v>0.75</v>
      </c>
    </row>
    <row r="83" spans="1:46" s="113" customFormat="1" ht="28.5" customHeight="1" thickBot="1" x14ac:dyDescent="0.3">
      <c r="A83" s="253"/>
      <c r="B83" s="111"/>
      <c r="C83" s="111"/>
      <c r="D83" s="112"/>
      <c r="E83" s="111"/>
      <c r="F83" s="111"/>
      <c r="G83" s="111"/>
      <c r="H83" s="111"/>
      <c r="I83" s="111"/>
      <c r="J83" s="102"/>
      <c r="K83" s="102"/>
      <c r="L83" s="102"/>
      <c r="M83" s="102"/>
      <c r="N83" s="173"/>
      <c r="O83" s="111"/>
      <c r="P83" s="111"/>
      <c r="Q83" s="111"/>
      <c r="R83" s="111"/>
      <c r="S83" s="111"/>
      <c r="T83" s="111"/>
      <c r="U83" s="102"/>
      <c r="V83" s="111"/>
      <c r="W83" s="111"/>
      <c r="X83" s="111"/>
      <c r="Y83" s="161"/>
      <c r="Z83" s="161"/>
      <c r="AA83" s="161"/>
      <c r="AB83" s="161"/>
      <c r="AC83" s="111"/>
      <c r="AD83" s="102"/>
      <c r="AE83" s="112"/>
      <c r="AF83" s="111"/>
      <c r="AG83" s="111"/>
      <c r="AH83" s="111"/>
      <c r="AI83" s="111"/>
      <c r="AJ83" s="111"/>
      <c r="AK83" s="111"/>
      <c r="AL83" s="111"/>
      <c r="AM83" s="102"/>
      <c r="AN83" s="111"/>
      <c r="AO83" s="101"/>
      <c r="AP83" s="65"/>
      <c r="AQ83" s="345" t="s">
        <v>279</v>
      </c>
      <c r="AR83" s="346"/>
      <c r="AS83" s="347"/>
      <c r="AT83" s="146">
        <f>AVERAGE(AT70:AT82)</f>
        <v>0.44379090909090901</v>
      </c>
    </row>
    <row r="84" spans="1:46" s="113" customFormat="1" ht="12" x14ac:dyDescent="0.25">
      <c r="A84" s="253"/>
      <c r="B84" s="101"/>
      <c r="C84" s="101"/>
      <c r="D84" s="68"/>
      <c r="E84" s="101"/>
      <c r="F84" s="101"/>
      <c r="G84" s="101"/>
      <c r="H84" s="101"/>
      <c r="I84" s="101"/>
      <c r="J84" s="79"/>
      <c r="K84" s="79"/>
      <c r="L84" s="79"/>
      <c r="M84" s="79"/>
      <c r="N84" s="173"/>
      <c r="O84" s="101"/>
      <c r="P84" s="101"/>
      <c r="Q84" s="101"/>
      <c r="R84" s="101"/>
      <c r="S84" s="101"/>
      <c r="T84" s="101"/>
      <c r="U84" s="101"/>
      <c r="V84" s="101"/>
      <c r="W84" s="101"/>
      <c r="X84" s="101"/>
      <c r="Y84" s="160"/>
      <c r="Z84" s="160"/>
      <c r="AA84" s="160"/>
      <c r="AB84" s="160"/>
      <c r="AC84" s="101"/>
      <c r="AD84" s="101"/>
      <c r="AE84" s="68"/>
      <c r="AF84" s="101"/>
      <c r="AG84" s="101"/>
      <c r="AH84" s="101"/>
      <c r="AI84" s="101"/>
      <c r="AJ84" s="101"/>
      <c r="AK84" s="101"/>
      <c r="AL84" s="101"/>
      <c r="AM84" s="101"/>
      <c r="AN84" s="101"/>
      <c r="AO84" s="101"/>
      <c r="AP84" s="65"/>
      <c r="AT84" s="114"/>
    </row>
    <row r="85" spans="1:46" s="113" customFormat="1" ht="30.75" customHeight="1" thickBot="1" x14ac:dyDescent="0.3">
      <c r="A85" s="253"/>
      <c r="B85" s="371" t="s">
        <v>226</v>
      </c>
      <c r="C85" s="371"/>
      <c r="D85" s="371"/>
      <c r="E85" s="371"/>
      <c r="F85" s="371"/>
      <c r="G85" s="371"/>
      <c r="H85" s="371"/>
      <c r="I85" s="371"/>
      <c r="J85" s="371"/>
      <c r="K85" s="371"/>
      <c r="L85" s="371"/>
      <c r="M85" s="371"/>
      <c r="N85" s="174"/>
      <c r="O85" s="101"/>
      <c r="P85" s="101"/>
      <c r="Q85" s="101"/>
      <c r="R85" s="101"/>
      <c r="S85" s="101"/>
      <c r="T85" s="101"/>
      <c r="U85" s="101"/>
      <c r="V85" s="101"/>
      <c r="W85" s="101"/>
      <c r="X85" s="101"/>
      <c r="Y85" s="160"/>
      <c r="Z85" s="160"/>
      <c r="AA85" s="160"/>
      <c r="AB85" s="160"/>
      <c r="AC85" s="101"/>
      <c r="AD85" s="101"/>
      <c r="AE85" s="68"/>
      <c r="AF85" s="101"/>
      <c r="AG85" s="101"/>
      <c r="AH85" s="101"/>
      <c r="AI85" s="101"/>
      <c r="AJ85" s="101"/>
      <c r="AK85" s="101"/>
      <c r="AL85" s="101"/>
      <c r="AM85" s="101"/>
      <c r="AN85" s="101"/>
      <c r="AO85" s="101"/>
      <c r="AP85" s="65"/>
      <c r="AT85" s="114"/>
    </row>
    <row r="86" spans="1:46" s="113" customFormat="1" ht="23.25" customHeight="1" thickBot="1" x14ac:dyDescent="0.3">
      <c r="A86" s="253"/>
      <c r="B86" s="147" t="s">
        <v>3</v>
      </c>
      <c r="C86" s="370" t="s">
        <v>17</v>
      </c>
      <c r="D86" s="370"/>
      <c r="E86" s="370"/>
      <c r="F86" s="370"/>
      <c r="G86" s="370"/>
      <c r="H86" s="370"/>
      <c r="I86" s="370"/>
      <c r="J86" s="370"/>
      <c r="K86" s="370"/>
      <c r="L86" s="370"/>
      <c r="M86" s="370"/>
      <c r="N86" s="171"/>
      <c r="O86" s="335" t="s">
        <v>267</v>
      </c>
      <c r="P86" s="336"/>
      <c r="Q86" s="336"/>
      <c r="R86" s="336"/>
      <c r="S86" s="336"/>
      <c r="T86" s="336"/>
      <c r="U86" s="336"/>
      <c r="V86" s="337"/>
      <c r="W86" s="333" t="s">
        <v>277</v>
      </c>
      <c r="X86" s="335" t="s">
        <v>266</v>
      </c>
      <c r="Y86" s="336"/>
      <c r="Z86" s="336"/>
      <c r="AA86" s="336"/>
      <c r="AB86" s="336"/>
      <c r="AC86" s="336"/>
      <c r="AD86" s="336"/>
      <c r="AE86" s="337"/>
      <c r="AF86" s="333" t="s">
        <v>277</v>
      </c>
      <c r="AG86" s="335" t="s">
        <v>268</v>
      </c>
      <c r="AH86" s="336"/>
      <c r="AI86" s="336"/>
      <c r="AJ86" s="336"/>
      <c r="AK86" s="336"/>
      <c r="AL86" s="336"/>
      <c r="AM86" s="336"/>
      <c r="AN86" s="337"/>
      <c r="AO86" s="333" t="s">
        <v>277</v>
      </c>
      <c r="AP86" s="65"/>
      <c r="AQ86" s="339" t="s">
        <v>265</v>
      </c>
      <c r="AR86" s="340"/>
      <c r="AS86" s="341"/>
      <c r="AT86" s="342"/>
    </row>
    <row r="87" spans="1:46" s="65" customFormat="1" ht="26.25" thickBot="1" x14ac:dyDescent="0.3">
      <c r="A87" s="253"/>
      <c r="B87" s="187" t="s">
        <v>5</v>
      </c>
      <c r="C87" s="148" t="s">
        <v>156</v>
      </c>
      <c r="D87" s="149" t="s">
        <v>227</v>
      </c>
      <c r="E87" s="149" t="s">
        <v>33</v>
      </c>
      <c r="F87" s="149" t="s">
        <v>6</v>
      </c>
      <c r="G87" s="149" t="s">
        <v>7</v>
      </c>
      <c r="H87" s="149" t="s">
        <v>8</v>
      </c>
      <c r="I87" s="149" t="s">
        <v>9</v>
      </c>
      <c r="J87" s="149" t="s">
        <v>10</v>
      </c>
      <c r="K87" s="149" t="s">
        <v>11</v>
      </c>
      <c r="L87" s="150" t="s">
        <v>12</v>
      </c>
      <c r="M87" s="151" t="s">
        <v>13</v>
      </c>
      <c r="N87" s="178"/>
      <c r="O87" s="71" t="s">
        <v>322</v>
      </c>
      <c r="P87" s="189" t="s">
        <v>252</v>
      </c>
      <c r="Q87" s="189" t="s">
        <v>253</v>
      </c>
      <c r="R87" s="189" t="s">
        <v>254</v>
      </c>
      <c r="S87" s="189" t="s">
        <v>255</v>
      </c>
      <c r="T87" s="189" t="s">
        <v>250</v>
      </c>
      <c r="U87" s="211"/>
      <c r="V87" s="190" t="s">
        <v>251</v>
      </c>
      <c r="W87" s="334"/>
      <c r="X87" s="71" t="s">
        <v>322</v>
      </c>
      <c r="Y87" s="158" t="s">
        <v>256</v>
      </c>
      <c r="Z87" s="158" t="s">
        <v>257</v>
      </c>
      <c r="AA87" s="158" t="s">
        <v>258</v>
      </c>
      <c r="AB87" s="158" t="s">
        <v>259</v>
      </c>
      <c r="AC87" s="189" t="s">
        <v>250</v>
      </c>
      <c r="AD87" s="211"/>
      <c r="AE87" s="152" t="s">
        <v>251</v>
      </c>
      <c r="AF87" s="334"/>
      <c r="AG87" s="71" t="s">
        <v>322</v>
      </c>
      <c r="AH87" s="189" t="s">
        <v>260</v>
      </c>
      <c r="AI87" s="189" t="s">
        <v>261</v>
      </c>
      <c r="AJ87" s="189" t="s">
        <v>262</v>
      </c>
      <c r="AK87" s="189" t="s">
        <v>263</v>
      </c>
      <c r="AL87" s="189" t="s">
        <v>250</v>
      </c>
      <c r="AM87" s="211"/>
      <c r="AN87" s="190" t="s">
        <v>251</v>
      </c>
      <c r="AO87" s="334"/>
      <c r="AQ87" s="188" t="s">
        <v>249</v>
      </c>
      <c r="AR87" s="189" t="s">
        <v>250</v>
      </c>
      <c r="AS87" s="75" t="s">
        <v>280</v>
      </c>
      <c r="AT87" s="78" t="s">
        <v>278</v>
      </c>
    </row>
    <row r="88" spans="1:46" s="65" customFormat="1" ht="123.75" customHeight="1" x14ac:dyDescent="0.25">
      <c r="A88" s="253">
        <f t="shared" ref="A88:A91" si="41">+G88-AQ88</f>
        <v>0</v>
      </c>
      <c r="B88" s="367"/>
      <c r="C88" s="92" t="s">
        <v>205</v>
      </c>
      <c r="D88" s="93" t="s">
        <v>408</v>
      </c>
      <c r="E88" s="94" t="s">
        <v>0</v>
      </c>
      <c r="F88" s="200" t="s">
        <v>411</v>
      </c>
      <c r="G88" s="94">
        <v>1</v>
      </c>
      <c r="H88" s="200" t="s">
        <v>444</v>
      </c>
      <c r="I88" s="115" t="s">
        <v>25</v>
      </c>
      <c r="J88" s="94" t="s">
        <v>424</v>
      </c>
      <c r="K88" s="95" t="s">
        <v>455</v>
      </c>
      <c r="L88" s="95">
        <v>43862</v>
      </c>
      <c r="M88" s="96">
        <v>43921</v>
      </c>
      <c r="N88" s="173"/>
      <c r="O88" s="213">
        <v>1</v>
      </c>
      <c r="P88" s="214"/>
      <c r="Q88" s="214"/>
      <c r="R88" s="214"/>
      <c r="S88" s="214">
        <v>1</v>
      </c>
      <c r="T88" s="215">
        <f t="shared" ref="T88:T91" si="42">+SUM(P88:S88)</f>
        <v>1</v>
      </c>
      <c r="U88" s="216">
        <f>IFERROR(T88/O88,"")</f>
        <v>1</v>
      </c>
      <c r="V88" s="217" t="s">
        <v>491</v>
      </c>
      <c r="W88" s="217" t="s">
        <v>498</v>
      </c>
      <c r="X88" s="215"/>
      <c r="Y88" s="218"/>
      <c r="Z88" s="218"/>
      <c r="AA88" s="218"/>
      <c r="AB88" s="218"/>
      <c r="AC88" s="215">
        <f t="shared" ref="AC88:AC91" si="43">+SUM(Y88:AB88)</f>
        <v>0</v>
      </c>
      <c r="AD88" s="216" t="str">
        <f>IFERROR(AC88/X88,"")</f>
        <v/>
      </c>
      <c r="AE88" s="217" t="s">
        <v>568</v>
      </c>
      <c r="AF88" s="217"/>
      <c r="AG88" s="215"/>
      <c r="AH88" s="214"/>
      <c r="AI88" s="214"/>
      <c r="AJ88" s="214"/>
      <c r="AK88" s="214"/>
      <c r="AL88" s="215">
        <f t="shared" ref="AL88:AL91" si="44">+SUM(AH88:AK88)</f>
        <v>0</v>
      </c>
      <c r="AM88" s="216" t="str">
        <f>IFERROR(AL88/AG88,"")</f>
        <v/>
      </c>
      <c r="AN88" s="219"/>
      <c r="AO88" s="162"/>
      <c r="AQ88" s="116">
        <f>+SUM(O88,X88,AG88)</f>
        <v>1</v>
      </c>
      <c r="AR88" s="117">
        <f t="shared" ref="AR88:AR90" si="45">+SUM(T88,AC88,AL88)</f>
        <v>1</v>
      </c>
      <c r="AS88" s="118">
        <f t="shared" ref="AS88:AS90" si="46">IFERROR(AR88/AQ88,"")</f>
        <v>1</v>
      </c>
      <c r="AT88" s="338"/>
    </row>
    <row r="89" spans="1:46" s="65" customFormat="1" ht="126" customHeight="1" x14ac:dyDescent="0.25">
      <c r="A89" s="253">
        <f t="shared" si="41"/>
        <v>0</v>
      </c>
      <c r="B89" s="367"/>
      <c r="C89" s="92" t="s">
        <v>206</v>
      </c>
      <c r="D89" s="93" t="s">
        <v>415</v>
      </c>
      <c r="E89" s="94" t="s">
        <v>0</v>
      </c>
      <c r="F89" s="200" t="s">
        <v>84</v>
      </c>
      <c r="G89" s="94">
        <v>1</v>
      </c>
      <c r="H89" s="200" t="s">
        <v>83</v>
      </c>
      <c r="I89" s="94" t="s">
        <v>25</v>
      </c>
      <c r="J89" s="94" t="s">
        <v>424</v>
      </c>
      <c r="K89" s="95" t="s">
        <v>80</v>
      </c>
      <c r="L89" s="95">
        <v>43862</v>
      </c>
      <c r="M89" s="96">
        <v>43982</v>
      </c>
      <c r="N89" s="173"/>
      <c r="O89" s="220">
        <v>1</v>
      </c>
      <c r="P89" s="221"/>
      <c r="Q89" s="221"/>
      <c r="R89" s="221"/>
      <c r="S89" s="221"/>
      <c r="T89" s="222">
        <f t="shared" si="42"/>
        <v>0</v>
      </c>
      <c r="U89" s="223">
        <f t="shared" ref="U89:U90" si="47">IFERROR(T89/O89,"")</f>
        <v>0</v>
      </c>
      <c r="V89" s="224"/>
      <c r="W89" s="224" t="s">
        <v>515</v>
      </c>
      <c r="X89" s="222"/>
      <c r="Y89" s="225"/>
      <c r="Z89" s="225"/>
      <c r="AA89" s="225"/>
      <c r="AB89" s="225"/>
      <c r="AC89" s="222">
        <f t="shared" si="43"/>
        <v>0</v>
      </c>
      <c r="AD89" s="223" t="str">
        <f t="shared" ref="AD89:AD91" si="48">IFERROR(AC89/X89,"")</f>
        <v/>
      </c>
      <c r="AE89" s="329" t="s">
        <v>565</v>
      </c>
      <c r="AF89" s="224" t="s">
        <v>549</v>
      </c>
      <c r="AG89" s="222"/>
      <c r="AH89" s="221"/>
      <c r="AI89" s="221"/>
      <c r="AJ89" s="221"/>
      <c r="AK89" s="221"/>
      <c r="AL89" s="222">
        <f t="shared" si="44"/>
        <v>0</v>
      </c>
      <c r="AM89" s="223" t="str">
        <f t="shared" ref="AM89:AM91" si="49">IFERROR(AL89/AG89,"")</f>
        <v/>
      </c>
      <c r="AN89" s="226"/>
      <c r="AO89" s="164"/>
      <c r="AQ89" s="84">
        <f t="shared" ref="AQ89:AQ90" si="50">+SUM(O89,X89,AG89)</f>
        <v>1</v>
      </c>
      <c r="AR89" s="85">
        <f t="shared" si="45"/>
        <v>0</v>
      </c>
      <c r="AS89" s="86">
        <f t="shared" si="46"/>
        <v>0</v>
      </c>
      <c r="AT89" s="338"/>
    </row>
    <row r="90" spans="1:46" s="65" customFormat="1" ht="273.75" customHeight="1" x14ac:dyDescent="0.25">
      <c r="A90" s="253">
        <f t="shared" si="41"/>
        <v>0</v>
      </c>
      <c r="B90" s="367"/>
      <c r="C90" s="92" t="s">
        <v>207</v>
      </c>
      <c r="D90" s="93" t="s">
        <v>348</v>
      </c>
      <c r="E90" s="94" t="s">
        <v>0</v>
      </c>
      <c r="F90" s="200" t="s">
        <v>82</v>
      </c>
      <c r="G90" s="233">
        <v>1</v>
      </c>
      <c r="H90" s="200" t="s">
        <v>85</v>
      </c>
      <c r="I90" s="94" t="s">
        <v>25</v>
      </c>
      <c r="J90" s="94" t="s">
        <v>424</v>
      </c>
      <c r="K90" s="95" t="s">
        <v>80</v>
      </c>
      <c r="L90" s="95">
        <v>43984</v>
      </c>
      <c r="M90" s="96">
        <v>44196</v>
      </c>
      <c r="N90" s="173"/>
      <c r="O90" s="220"/>
      <c r="P90" s="221"/>
      <c r="Q90" s="221"/>
      <c r="R90" s="221"/>
      <c r="S90" s="221"/>
      <c r="T90" s="222">
        <f t="shared" si="42"/>
        <v>0</v>
      </c>
      <c r="U90" s="223" t="str">
        <f t="shared" si="47"/>
        <v/>
      </c>
      <c r="V90" s="224" t="s">
        <v>492</v>
      </c>
      <c r="W90" s="224" t="s">
        <v>498</v>
      </c>
      <c r="X90" s="255">
        <v>0.5</v>
      </c>
      <c r="Y90" s="225"/>
      <c r="Z90" s="225"/>
      <c r="AA90" s="225"/>
      <c r="AB90" s="279">
        <v>0.5</v>
      </c>
      <c r="AC90" s="222">
        <f>+SUM(Y90:AB90)</f>
        <v>0.5</v>
      </c>
      <c r="AD90" s="223">
        <f t="shared" si="48"/>
        <v>1</v>
      </c>
      <c r="AE90" s="329" t="s">
        <v>566</v>
      </c>
      <c r="AF90" s="224"/>
      <c r="AG90" s="255">
        <v>0.5</v>
      </c>
      <c r="AH90" s="221"/>
      <c r="AI90" s="221"/>
      <c r="AJ90" s="221"/>
      <c r="AK90" s="221"/>
      <c r="AL90" s="222">
        <f t="shared" si="44"/>
        <v>0</v>
      </c>
      <c r="AM90" s="223">
        <f t="shared" si="49"/>
        <v>0</v>
      </c>
      <c r="AN90" s="226"/>
      <c r="AO90" s="164"/>
      <c r="AQ90" s="84">
        <f t="shared" si="50"/>
        <v>1</v>
      </c>
      <c r="AR90" s="85">
        <f t="shared" si="45"/>
        <v>0.5</v>
      </c>
      <c r="AS90" s="86">
        <f t="shared" si="46"/>
        <v>0.5</v>
      </c>
      <c r="AT90" s="338"/>
    </row>
    <row r="91" spans="1:46" s="65" customFormat="1" ht="150.75" customHeight="1" thickBot="1" x14ac:dyDescent="0.3">
      <c r="A91" s="253">
        <f t="shared" si="41"/>
        <v>0</v>
      </c>
      <c r="B91" s="368"/>
      <c r="C91" s="128" t="s">
        <v>414</v>
      </c>
      <c r="D91" s="201" t="s">
        <v>409</v>
      </c>
      <c r="E91" s="197" t="s">
        <v>0</v>
      </c>
      <c r="F91" s="202" t="s">
        <v>410</v>
      </c>
      <c r="G91" s="234">
        <v>3</v>
      </c>
      <c r="H91" s="197" t="s">
        <v>607</v>
      </c>
      <c r="I91" s="197" t="s">
        <v>25</v>
      </c>
      <c r="J91" s="197" t="s">
        <v>424</v>
      </c>
      <c r="K91" s="129" t="s">
        <v>80</v>
      </c>
      <c r="L91" s="129">
        <v>43952</v>
      </c>
      <c r="M91" s="130">
        <v>44165</v>
      </c>
      <c r="N91" s="173"/>
      <c r="O91" s="256">
        <v>1</v>
      </c>
      <c r="P91" s="257"/>
      <c r="Q91" s="257"/>
      <c r="R91" s="257"/>
      <c r="S91" s="257"/>
      <c r="T91" s="258">
        <f t="shared" si="42"/>
        <v>0</v>
      </c>
      <c r="U91" s="230">
        <f t="shared" ref="U91" si="51">IFERROR(T91/O91,"")</f>
        <v>0</v>
      </c>
      <c r="V91" s="259"/>
      <c r="W91" s="259" t="s">
        <v>516</v>
      </c>
      <c r="X91" s="260">
        <v>1</v>
      </c>
      <c r="Y91" s="261"/>
      <c r="Z91" s="261"/>
      <c r="AA91" s="261"/>
      <c r="AB91" s="261"/>
      <c r="AC91" s="258">
        <f t="shared" si="43"/>
        <v>0</v>
      </c>
      <c r="AD91" s="230">
        <f t="shared" si="48"/>
        <v>0</v>
      </c>
      <c r="AE91" s="259" t="s">
        <v>555</v>
      </c>
      <c r="AF91" s="259" t="s">
        <v>567</v>
      </c>
      <c r="AG91" s="260">
        <v>1</v>
      </c>
      <c r="AH91" s="257"/>
      <c r="AI91" s="257"/>
      <c r="AJ91" s="257"/>
      <c r="AK91" s="257"/>
      <c r="AL91" s="258">
        <f t="shared" si="44"/>
        <v>0</v>
      </c>
      <c r="AM91" s="230">
        <f t="shared" si="49"/>
        <v>0</v>
      </c>
      <c r="AN91" s="262"/>
      <c r="AO91" s="263"/>
      <c r="AQ91" s="97">
        <f t="shared" ref="AQ91" si="52">+SUM(O91,X91,AG91)</f>
        <v>3</v>
      </c>
      <c r="AR91" s="98">
        <f t="shared" ref="AR91" si="53">+SUM(T91,AC91,AL91)</f>
        <v>0</v>
      </c>
      <c r="AS91" s="99">
        <f t="shared" ref="AS91" si="54">IFERROR(AR91/AQ91,"")</f>
        <v>0</v>
      </c>
      <c r="AT91" s="338"/>
    </row>
    <row r="92" spans="1:46" s="65" customFormat="1" ht="13.5" thickBot="1" x14ac:dyDescent="0.3">
      <c r="A92" s="253"/>
      <c r="B92" s="55"/>
      <c r="C92" s="55"/>
      <c r="E92" s="55"/>
      <c r="J92" s="153"/>
      <c r="K92" s="153"/>
      <c r="L92" s="153"/>
      <c r="M92" s="153"/>
      <c r="N92" s="179"/>
      <c r="U92" s="102"/>
      <c r="V92" s="66"/>
      <c r="W92" s="66"/>
      <c r="Y92" s="77"/>
      <c r="Z92" s="77"/>
      <c r="AA92" s="77"/>
      <c r="AB92" s="77"/>
      <c r="AD92" s="102"/>
      <c r="AE92" s="66"/>
      <c r="AF92" s="66"/>
      <c r="AM92" s="79"/>
      <c r="AQ92" s="345" t="s">
        <v>279</v>
      </c>
      <c r="AR92" s="346"/>
      <c r="AS92" s="347"/>
      <c r="AT92" s="154">
        <f>AVERAGE(AS88:AS91)</f>
        <v>0.375</v>
      </c>
    </row>
    <row r="93" spans="1:46" hidden="1" x14ac:dyDescent="0.25"/>
    <row r="94" spans="1:46" hidden="1" x14ac:dyDescent="0.25"/>
    <row r="95" spans="1:46" hidden="1" x14ac:dyDescent="0.25"/>
    <row r="96" spans="1:4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sheetData>
  <sheetProtection autoFilter="0"/>
  <autoFilter ref="B2:AT92"/>
  <mergeCells count="90">
    <mergeCell ref="B44:B45"/>
    <mergeCell ref="AT44:AT45"/>
    <mergeCell ref="B76:B80"/>
    <mergeCell ref="B88:B91"/>
    <mergeCell ref="B48:M48"/>
    <mergeCell ref="C49:M49"/>
    <mergeCell ref="C68:M68"/>
    <mergeCell ref="B67:M67"/>
    <mergeCell ref="C86:M86"/>
    <mergeCell ref="B85:M85"/>
    <mergeCell ref="B58:B60"/>
    <mergeCell ref="B61:B64"/>
    <mergeCell ref="B70:B74"/>
    <mergeCell ref="B53:B55"/>
    <mergeCell ref="B51:B52"/>
    <mergeCell ref="B56:B57"/>
    <mergeCell ref="B3:M3"/>
    <mergeCell ref="B4:M4"/>
    <mergeCell ref="C28:M28"/>
    <mergeCell ref="B26:M26"/>
    <mergeCell ref="C6:M6"/>
    <mergeCell ref="C10:M10"/>
    <mergeCell ref="B9:M9"/>
    <mergeCell ref="B24:M24"/>
    <mergeCell ref="C25:M25"/>
    <mergeCell ref="B15:B17"/>
    <mergeCell ref="B18:B20"/>
    <mergeCell ref="K27:M27"/>
    <mergeCell ref="G27:J27"/>
    <mergeCell ref="E27:F27"/>
    <mergeCell ref="X32:AE32"/>
    <mergeCell ref="AG32:AN32"/>
    <mergeCell ref="W10:W11"/>
    <mergeCell ref="B34:B35"/>
    <mergeCell ref="B36:B41"/>
    <mergeCell ref="B13:B14"/>
    <mergeCell ref="AF10:AF11"/>
    <mergeCell ref="AF32:AF33"/>
    <mergeCell ref="X10:AE10"/>
    <mergeCell ref="O10:V10"/>
    <mergeCell ref="C32:M32"/>
    <mergeCell ref="B31:M31"/>
    <mergeCell ref="O86:V86"/>
    <mergeCell ref="X86:AE86"/>
    <mergeCell ref="AG86:AN86"/>
    <mergeCell ref="W68:W69"/>
    <mergeCell ref="W86:W87"/>
    <mergeCell ref="AF68:AF69"/>
    <mergeCell ref="AF86:AF87"/>
    <mergeCell ref="AO86:AO87"/>
    <mergeCell ref="AT13:AT14"/>
    <mergeCell ref="AT42:AT43"/>
    <mergeCell ref="AQ92:AS92"/>
    <mergeCell ref="AT34:AT35"/>
    <mergeCell ref="AT36:AT41"/>
    <mergeCell ref="AT51:AT52"/>
    <mergeCell ref="AT53:AT55"/>
    <mergeCell ref="AT56:AT57"/>
    <mergeCell ref="AT58:AT60"/>
    <mergeCell ref="AT61:AT64"/>
    <mergeCell ref="AQ86:AT86"/>
    <mergeCell ref="AQ83:AS83"/>
    <mergeCell ref="AT70:AT74"/>
    <mergeCell ref="AT76:AT80"/>
    <mergeCell ref="AQ49:AT49"/>
    <mergeCell ref="AT88:AT91"/>
    <mergeCell ref="AQ10:AT10"/>
    <mergeCell ref="AQ32:AT32"/>
    <mergeCell ref="AT15:AT17"/>
    <mergeCell ref="AT18:AT20"/>
    <mergeCell ref="AQ22:AS22"/>
    <mergeCell ref="AQ46:AS46"/>
    <mergeCell ref="AQ65:AS65"/>
    <mergeCell ref="AQ68:AT68"/>
    <mergeCell ref="B42:B43"/>
    <mergeCell ref="AO10:AO11"/>
    <mergeCell ref="AO32:AO33"/>
    <mergeCell ref="AO49:AO50"/>
    <mergeCell ref="AO68:AO69"/>
    <mergeCell ref="O68:V68"/>
    <mergeCell ref="X68:AE68"/>
    <mergeCell ref="AG68:AN68"/>
    <mergeCell ref="AG10:AN10"/>
    <mergeCell ref="O49:V49"/>
    <mergeCell ref="X49:AE49"/>
    <mergeCell ref="AG49:AN49"/>
    <mergeCell ref="W32:W33"/>
    <mergeCell ref="W49:W50"/>
    <mergeCell ref="AF49:AF50"/>
    <mergeCell ref="O32:V32"/>
  </mergeCells>
  <conditionalFormatting sqref="AT12:AT13 AT21 AT15:AT16">
    <cfRule type="iconSet" priority="913">
      <iconSet iconSet="3TrafficLights2">
        <cfvo type="percent" val="0"/>
        <cfvo type="num" val="0.7"/>
        <cfvo type="num" val="0.9"/>
      </iconSet>
    </cfRule>
    <cfRule type="cellIs" dxfId="266" priority="914" stopIfTrue="1" operator="greaterThan">
      <formula>0.9</formula>
    </cfRule>
    <cfRule type="cellIs" dxfId="265" priority="915" stopIfTrue="1" operator="between">
      <formula>0.7</formula>
      <formula>0.89</formula>
    </cfRule>
    <cfRule type="cellIs" dxfId="264" priority="916" stopIfTrue="1" operator="between">
      <formula>0</formula>
      <formula>0.69</formula>
    </cfRule>
  </conditionalFormatting>
  <conditionalFormatting sqref="AT46">
    <cfRule type="iconSet" priority="889">
      <iconSet iconSet="3TrafficLights2">
        <cfvo type="percent" val="0"/>
        <cfvo type="num" val="0.7"/>
        <cfvo type="num" val="0.9"/>
      </iconSet>
    </cfRule>
    <cfRule type="cellIs" dxfId="263" priority="890" stopIfTrue="1" operator="greaterThan">
      <formula>0.9</formula>
    </cfRule>
    <cfRule type="cellIs" dxfId="262" priority="891" stopIfTrue="1" operator="between">
      <formula>0.7</formula>
      <formula>0.89</formula>
    </cfRule>
    <cfRule type="cellIs" dxfId="261" priority="892" stopIfTrue="1" operator="between">
      <formula>0</formula>
      <formula>0.69</formula>
    </cfRule>
  </conditionalFormatting>
  <conditionalFormatting sqref="AT22">
    <cfRule type="iconSet" priority="885">
      <iconSet iconSet="3TrafficLights2">
        <cfvo type="percent" val="0"/>
        <cfvo type="num" val="0.7"/>
        <cfvo type="num" val="0.9"/>
      </iconSet>
    </cfRule>
    <cfRule type="cellIs" dxfId="260" priority="886" stopIfTrue="1" operator="greaterThan">
      <formula>0.9</formula>
    </cfRule>
    <cfRule type="cellIs" dxfId="259" priority="887" stopIfTrue="1" operator="between">
      <formula>0.7</formula>
      <formula>0.89</formula>
    </cfRule>
    <cfRule type="cellIs" dxfId="258" priority="888" stopIfTrue="1" operator="between">
      <formula>0</formula>
      <formula>0.69</formula>
    </cfRule>
  </conditionalFormatting>
  <conditionalFormatting sqref="AT65">
    <cfRule type="iconSet" priority="881">
      <iconSet iconSet="3TrafficLights2">
        <cfvo type="percent" val="0"/>
        <cfvo type="num" val="0.7"/>
        <cfvo type="num" val="0.9"/>
      </iconSet>
    </cfRule>
    <cfRule type="cellIs" dxfId="257" priority="882" stopIfTrue="1" operator="greaterThan">
      <formula>0.9</formula>
    </cfRule>
    <cfRule type="cellIs" dxfId="256" priority="883" stopIfTrue="1" operator="between">
      <formula>0.7</formula>
      <formula>0.89</formula>
    </cfRule>
    <cfRule type="cellIs" dxfId="255" priority="884" stopIfTrue="1" operator="between">
      <formula>0</formula>
      <formula>0.69</formula>
    </cfRule>
  </conditionalFormatting>
  <conditionalFormatting sqref="AT83">
    <cfRule type="iconSet" priority="877">
      <iconSet iconSet="3TrafficLights2">
        <cfvo type="percent" val="0"/>
        <cfvo type="num" val="0.7"/>
        <cfvo type="num" val="0.9"/>
      </iconSet>
    </cfRule>
    <cfRule type="cellIs" dxfId="254" priority="878" stopIfTrue="1" operator="greaterThan">
      <formula>0.9</formula>
    </cfRule>
    <cfRule type="cellIs" dxfId="253" priority="879" stopIfTrue="1" operator="between">
      <formula>0.7</formula>
      <formula>0.89</formula>
    </cfRule>
    <cfRule type="cellIs" dxfId="252" priority="880" stopIfTrue="1" operator="between">
      <formula>0</formula>
      <formula>0.69</formula>
    </cfRule>
  </conditionalFormatting>
  <conditionalFormatting sqref="AT92">
    <cfRule type="iconSet" priority="873">
      <iconSet iconSet="3TrafficLights2">
        <cfvo type="percent" val="0"/>
        <cfvo type="num" val="0.7"/>
        <cfvo type="num" val="0.9"/>
      </iconSet>
    </cfRule>
    <cfRule type="cellIs" dxfId="251" priority="874" stopIfTrue="1" operator="greaterThan">
      <formula>0.9</formula>
    </cfRule>
    <cfRule type="cellIs" dxfId="250" priority="875" stopIfTrue="1" operator="between">
      <formula>0.7</formula>
      <formula>0.89</formula>
    </cfRule>
    <cfRule type="cellIs" dxfId="249" priority="876" stopIfTrue="1" operator="between">
      <formula>0</formula>
      <formula>0.69</formula>
    </cfRule>
  </conditionalFormatting>
  <conditionalFormatting sqref="AS12:AS21">
    <cfRule type="iconSet" priority="869">
      <iconSet iconSet="3TrafficLights2">
        <cfvo type="percent" val="0"/>
        <cfvo type="num" val="0.7"/>
        <cfvo type="num" val="0.9"/>
      </iconSet>
    </cfRule>
    <cfRule type="cellIs" dxfId="248" priority="870" stopIfTrue="1" operator="greaterThan">
      <formula>0.9</formula>
    </cfRule>
    <cfRule type="cellIs" dxfId="247" priority="871" stopIfTrue="1" operator="between">
      <formula>0.7</formula>
      <formula>0.89</formula>
    </cfRule>
    <cfRule type="cellIs" dxfId="246" priority="872" stopIfTrue="1" operator="between">
      <formula>0</formula>
      <formula>0.69</formula>
    </cfRule>
  </conditionalFormatting>
  <conditionalFormatting sqref="AT18:AT19">
    <cfRule type="iconSet" priority="865">
      <iconSet iconSet="3TrafficLights2">
        <cfvo type="percent" val="0"/>
        <cfvo type="num" val="0.7"/>
        <cfvo type="num" val="0.9"/>
      </iconSet>
    </cfRule>
    <cfRule type="cellIs" dxfId="245" priority="866" stopIfTrue="1" operator="greaterThan">
      <formula>0.9</formula>
    </cfRule>
    <cfRule type="cellIs" dxfId="244" priority="867" stopIfTrue="1" operator="between">
      <formula>0.7</formula>
      <formula>0.89</formula>
    </cfRule>
    <cfRule type="cellIs" dxfId="243" priority="868" stopIfTrue="1" operator="between">
      <formula>0</formula>
      <formula>0.69</formula>
    </cfRule>
  </conditionalFormatting>
  <conditionalFormatting sqref="AT75">
    <cfRule type="iconSet" priority="845">
      <iconSet iconSet="3TrafficLights2">
        <cfvo type="percent" val="0"/>
        <cfvo type="num" val="0.7"/>
        <cfvo type="num" val="0.9"/>
      </iconSet>
    </cfRule>
    <cfRule type="cellIs" dxfId="242" priority="846" stopIfTrue="1" operator="greaterThan">
      <formula>0.9</formula>
    </cfRule>
    <cfRule type="cellIs" dxfId="241" priority="847" stopIfTrue="1" operator="between">
      <formula>0.7</formula>
      <formula>0.89</formula>
    </cfRule>
    <cfRule type="cellIs" dxfId="240" priority="848" stopIfTrue="1" operator="between">
      <formula>0</formula>
      <formula>0.69</formula>
    </cfRule>
  </conditionalFormatting>
  <conditionalFormatting sqref="AT81">
    <cfRule type="iconSet" priority="841">
      <iconSet iconSet="3TrafficLights2">
        <cfvo type="percent" val="0"/>
        <cfvo type="num" val="0.7"/>
        <cfvo type="num" val="0.9"/>
      </iconSet>
    </cfRule>
    <cfRule type="cellIs" dxfId="239" priority="842" stopIfTrue="1" operator="greaterThan">
      <formula>0.9</formula>
    </cfRule>
    <cfRule type="cellIs" dxfId="238" priority="843" stopIfTrue="1" operator="between">
      <formula>0.7</formula>
      <formula>0.89</formula>
    </cfRule>
    <cfRule type="cellIs" dxfId="237" priority="844" stopIfTrue="1" operator="between">
      <formula>0</formula>
      <formula>0.69</formula>
    </cfRule>
  </conditionalFormatting>
  <conditionalFormatting sqref="AT82">
    <cfRule type="iconSet" priority="837">
      <iconSet iconSet="3TrafficLights2">
        <cfvo type="percent" val="0"/>
        <cfvo type="num" val="0.7"/>
        <cfvo type="num" val="0.9"/>
      </iconSet>
    </cfRule>
    <cfRule type="cellIs" dxfId="236" priority="838" stopIfTrue="1" operator="greaterThan">
      <formula>0.9</formula>
    </cfRule>
    <cfRule type="cellIs" dxfId="235" priority="839" stopIfTrue="1" operator="between">
      <formula>0.7</formula>
      <formula>0.89</formula>
    </cfRule>
    <cfRule type="cellIs" dxfId="234" priority="840" stopIfTrue="1" operator="between">
      <formula>0</formula>
      <formula>0.69</formula>
    </cfRule>
  </conditionalFormatting>
  <conditionalFormatting sqref="AT34">
    <cfRule type="iconSet" priority="825">
      <iconSet iconSet="3TrafficLights2">
        <cfvo type="percent" val="0"/>
        <cfvo type="num" val="0.7"/>
        <cfvo type="num" val="0.9"/>
      </iconSet>
    </cfRule>
    <cfRule type="cellIs" dxfId="233" priority="826" stopIfTrue="1" operator="greaterThan">
      <formula>0.9</formula>
    </cfRule>
    <cfRule type="cellIs" dxfId="232" priority="827" stopIfTrue="1" operator="between">
      <formula>0.7</formula>
      <formula>0.89</formula>
    </cfRule>
    <cfRule type="cellIs" dxfId="231" priority="828" stopIfTrue="1" operator="between">
      <formula>0</formula>
      <formula>0.69</formula>
    </cfRule>
  </conditionalFormatting>
  <conditionalFormatting sqref="AT42">
    <cfRule type="iconSet" priority="821">
      <iconSet iconSet="3TrafficLights2">
        <cfvo type="percent" val="0"/>
        <cfvo type="num" val="0.7"/>
        <cfvo type="num" val="0.9"/>
      </iconSet>
    </cfRule>
    <cfRule type="cellIs" dxfId="230" priority="822" stopIfTrue="1" operator="greaterThan">
      <formula>0.9</formula>
    </cfRule>
    <cfRule type="cellIs" dxfId="229" priority="823" stopIfTrue="1" operator="between">
      <formula>0.7</formula>
      <formula>0.89</formula>
    </cfRule>
    <cfRule type="cellIs" dxfId="228" priority="824" stopIfTrue="1" operator="between">
      <formula>0</formula>
      <formula>0.69</formula>
    </cfRule>
  </conditionalFormatting>
  <conditionalFormatting sqref="AT44">
    <cfRule type="iconSet" priority="817">
      <iconSet iconSet="3TrafficLights2">
        <cfvo type="percent" val="0"/>
        <cfvo type="num" val="0.7"/>
        <cfvo type="num" val="0.9"/>
      </iconSet>
    </cfRule>
    <cfRule type="cellIs" dxfId="227" priority="818" stopIfTrue="1" operator="greaterThan">
      <formula>0.9</formula>
    </cfRule>
    <cfRule type="cellIs" dxfId="226" priority="819" stopIfTrue="1" operator="between">
      <formula>0.7</formula>
      <formula>0.89</formula>
    </cfRule>
    <cfRule type="cellIs" dxfId="225" priority="820" stopIfTrue="1" operator="between">
      <formula>0</formula>
      <formula>0.69</formula>
    </cfRule>
  </conditionalFormatting>
  <conditionalFormatting sqref="AT36:AT37">
    <cfRule type="iconSet" priority="813">
      <iconSet iconSet="3TrafficLights2">
        <cfvo type="percent" val="0"/>
        <cfvo type="num" val="0.7"/>
        <cfvo type="num" val="0.9"/>
      </iconSet>
    </cfRule>
    <cfRule type="cellIs" dxfId="224" priority="814" stopIfTrue="1" operator="greaterThan">
      <formula>0.9</formula>
    </cfRule>
    <cfRule type="cellIs" dxfId="223" priority="815" stopIfTrue="1" operator="between">
      <formula>0.7</formula>
      <formula>0.89</formula>
    </cfRule>
    <cfRule type="cellIs" dxfId="222" priority="816" stopIfTrue="1" operator="between">
      <formula>0</formula>
      <formula>0.69</formula>
    </cfRule>
  </conditionalFormatting>
  <conditionalFormatting sqref="AT53">
    <cfRule type="iconSet" priority="805">
      <iconSet iconSet="3TrafficLights2">
        <cfvo type="percent" val="0"/>
        <cfvo type="num" val="0.7"/>
        <cfvo type="num" val="0.9"/>
      </iconSet>
    </cfRule>
    <cfRule type="cellIs" dxfId="221" priority="806" stopIfTrue="1" operator="greaterThan">
      <formula>0.9</formula>
    </cfRule>
    <cfRule type="cellIs" dxfId="220" priority="807" stopIfTrue="1" operator="between">
      <formula>0.7</formula>
      <formula>0.89</formula>
    </cfRule>
    <cfRule type="cellIs" dxfId="219" priority="808" stopIfTrue="1" operator="between">
      <formula>0</formula>
      <formula>0.69</formula>
    </cfRule>
  </conditionalFormatting>
  <conditionalFormatting sqref="AT56">
    <cfRule type="iconSet" priority="801">
      <iconSet iconSet="3TrafficLights2">
        <cfvo type="percent" val="0"/>
        <cfvo type="num" val="0.7"/>
        <cfvo type="num" val="0.9"/>
      </iconSet>
    </cfRule>
    <cfRule type="cellIs" dxfId="218" priority="802" stopIfTrue="1" operator="greaterThan">
      <formula>0.9</formula>
    </cfRule>
    <cfRule type="cellIs" dxfId="217" priority="803" stopIfTrue="1" operator="between">
      <formula>0.7</formula>
      <formula>0.89</formula>
    </cfRule>
    <cfRule type="cellIs" dxfId="216" priority="804" stopIfTrue="1" operator="between">
      <formula>0</formula>
      <formula>0.69</formula>
    </cfRule>
  </conditionalFormatting>
  <conditionalFormatting sqref="AT58">
    <cfRule type="iconSet" priority="797">
      <iconSet iconSet="3TrafficLights2">
        <cfvo type="percent" val="0"/>
        <cfvo type="num" val="0.7"/>
        <cfvo type="num" val="0.9"/>
      </iconSet>
    </cfRule>
    <cfRule type="cellIs" dxfId="215" priority="798" stopIfTrue="1" operator="greaterThan">
      <formula>0.9</formula>
    </cfRule>
    <cfRule type="cellIs" dxfId="214" priority="799" stopIfTrue="1" operator="between">
      <formula>0.7</formula>
      <formula>0.89</formula>
    </cfRule>
    <cfRule type="cellIs" dxfId="213" priority="800" stopIfTrue="1" operator="between">
      <formula>0</formula>
      <formula>0.69</formula>
    </cfRule>
  </conditionalFormatting>
  <conditionalFormatting sqref="AT61">
    <cfRule type="iconSet" priority="793">
      <iconSet iconSet="3TrafficLights2">
        <cfvo type="percent" val="0"/>
        <cfvo type="num" val="0.7"/>
        <cfvo type="num" val="0.9"/>
      </iconSet>
    </cfRule>
    <cfRule type="cellIs" dxfId="212" priority="794" stopIfTrue="1" operator="greaterThan">
      <formula>0.9</formula>
    </cfRule>
    <cfRule type="cellIs" dxfId="211" priority="795" stopIfTrue="1" operator="between">
      <formula>0.7</formula>
      <formula>0.89</formula>
    </cfRule>
    <cfRule type="cellIs" dxfId="210" priority="796" stopIfTrue="1" operator="between">
      <formula>0</formula>
      <formula>0.69</formula>
    </cfRule>
  </conditionalFormatting>
  <conditionalFormatting sqref="AT70">
    <cfRule type="iconSet" priority="789">
      <iconSet iconSet="3TrafficLights2">
        <cfvo type="percent" val="0"/>
        <cfvo type="num" val="0.7"/>
        <cfvo type="num" val="0.9"/>
      </iconSet>
    </cfRule>
    <cfRule type="cellIs" dxfId="209" priority="790" stopIfTrue="1" operator="greaterThan">
      <formula>0.9</formula>
    </cfRule>
    <cfRule type="cellIs" dxfId="208" priority="791" stopIfTrue="1" operator="between">
      <formula>0.7</formula>
      <formula>0.89</formula>
    </cfRule>
    <cfRule type="cellIs" dxfId="207" priority="792" stopIfTrue="1" operator="between">
      <formula>0</formula>
      <formula>0.69</formula>
    </cfRule>
  </conditionalFormatting>
  <conditionalFormatting sqref="AT76">
    <cfRule type="iconSet" priority="785">
      <iconSet iconSet="3TrafficLights2">
        <cfvo type="percent" val="0"/>
        <cfvo type="num" val="0.7"/>
        <cfvo type="num" val="0.9"/>
      </iconSet>
    </cfRule>
    <cfRule type="cellIs" dxfId="206" priority="786" stopIfTrue="1" operator="greaterThan">
      <formula>0.9</formula>
    </cfRule>
    <cfRule type="cellIs" dxfId="205" priority="787" stopIfTrue="1" operator="between">
      <formula>0.7</formula>
      <formula>0.89</formula>
    </cfRule>
    <cfRule type="cellIs" dxfId="204" priority="788" stopIfTrue="1" operator="between">
      <formula>0</formula>
      <formula>0.69</formula>
    </cfRule>
  </conditionalFormatting>
  <conditionalFormatting sqref="AS38">
    <cfRule type="iconSet" priority="285">
      <iconSet iconSet="3TrafficLights2">
        <cfvo type="percent" val="0"/>
        <cfvo type="num" val="0.7"/>
        <cfvo type="num" val="0.9"/>
      </iconSet>
    </cfRule>
    <cfRule type="cellIs" dxfId="203" priority="286" stopIfTrue="1" operator="greaterThan">
      <formula>0.9</formula>
    </cfRule>
    <cfRule type="cellIs" dxfId="202" priority="287" stopIfTrue="1" operator="between">
      <formula>0.7</formula>
      <formula>0.89</formula>
    </cfRule>
    <cfRule type="cellIs" dxfId="201" priority="288" stopIfTrue="1" operator="between">
      <formula>0</formula>
      <formula>0.69</formula>
    </cfRule>
  </conditionalFormatting>
  <conditionalFormatting sqref="AS39:AS45 AS34:AS37">
    <cfRule type="iconSet" priority="925">
      <iconSet iconSet="3TrafficLights2">
        <cfvo type="percent" val="0"/>
        <cfvo type="num" val="0.7"/>
        <cfvo type="num" val="0.9"/>
      </iconSet>
    </cfRule>
    <cfRule type="cellIs" dxfId="200" priority="926" stopIfTrue="1" operator="greaterThan">
      <formula>0.9</formula>
    </cfRule>
    <cfRule type="cellIs" dxfId="199" priority="927" stopIfTrue="1" operator="between">
      <formula>0.7</formula>
      <formula>0.89</formula>
    </cfRule>
    <cfRule type="cellIs" dxfId="198" priority="928" stopIfTrue="1" operator="between">
      <formula>0</formula>
      <formula>0.69</formula>
    </cfRule>
  </conditionalFormatting>
  <conditionalFormatting sqref="AS51:AS64">
    <cfRule type="iconSet" priority="933">
      <iconSet iconSet="3TrafficLights2">
        <cfvo type="percent" val="0"/>
        <cfvo type="num" val="0.7"/>
        <cfvo type="num" val="0.9"/>
      </iconSet>
    </cfRule>
    <cfRule type="cellIs" dxfId="197" priority="934" stopIfTrue="1" operator="greaterThan">
      <formula>0.9</formula>
    </cfRule>
    <cfRule type="cellIs" dxfId="196" priority="935" stopIfTrue="1" operator="between">
      <formula>0.7</formula>
      <formula>0.89</formula>
    </cfRule>
    <cfRule type="cellIs" dxfId="195" priority="936" stopIfTrue="1" operator="between">
      <formula>0</formula>
      <formula>0.69</formula>
    </cfRule>
  </conditionalFormatting>
  <conditionalFormatting sqref="AS70:AS78 AS80:AS82">
    <cfRule type="iconSet" priority="957">
      <iconSet iconSet="3TrafficLights2">
        <cfvo type="percent" val="0"/>
        <cfvo type="num" val="0.7"/>
        <cfvo type="num" val="0.9"/>
      </iconSet>
    </cfRule>
    <cfRule type="cellIs" dxfId="194" priority="958" stopIfTrue="1" operator="greaterThan">
      <formula>0.9</formula>
    </cfRule>
    <cfRule type="cellIs" dxfId="193" priority="959" stopIfTrue="1" operator="between">
      <formula>0.7</formula>
      <formula>0.89</formula>
    </cfRule>
    <cfRule type="cellIs" dxfId="192" priority="960" stopIfTrue="1" operator="between">
      <formula>0</formula>
      <formula>0.69</formula>
    </cfRule>
  </conditionalFormatting>
  <conditionalFormatting sqref="AS79">
    <cfRule type="iconSet" priority="281">
      <iconSet iconSet="3TrafficLights2">
        <cfvo type="percent" val="0"/>
        <cfvo type="num" val="0.7"/>
        <cfvo type="num" val="0.9"/>
      </iconSet>
    </cfRule>
    <cfRule type="cellIs" dxfId="191" priority="282" stopIfTrue="1" operator="greaterThan">
      <formula>0.9</formula>
    </cfRule>
    <cfRule type="cellIs" dxfId="190" priority="283" stopIfTrue="1" operator="between">
      <formula>0.7</formula>
      <formula>0.89</formula>
    </cfRule>
    <cfRule type="cellIs" dxfId="189" priority="284" stopIfTrue="1" operator="between">
      <formula>0</formula>
      <formula>0.69</formula>
    </cfRule>
  </conditionalFormatting>
  <conditionalFormatting sqref="U12">
    <cfRule type="iconSet" priority="277">
      <iconSet iconSet="3TrafficLights2">
        <cfvo type="percent" val="0"/>
        <cfvo type="num" val="0.7"/>
        <cfvo type="num" val="0.9"/>
      </iconSet>
    </cfRule>
    <cfRule type="cellIs" dxfId="188" priority="278" stopIfTrue="1" operator="greaterThanOrEqual">
      <formula>0.9</formula>
    </cfRule>
    <cfRule type="cellIs" dxfId="187" priority="279" stopIfTrue="1" operator="between">
      <formula>0.7</formula>
      <formula>0.89</formula>
    </cfRule>
    <cfRule type="cellIs" dxfId="186" priority="280" stopIfTrue="1" operator="between">
      <formula>0</formula>
      <formula>0.69</formula>
    </cfRule>
  </conditionalFormatting>
  <conditionalFormatting sqref="U13:U21">
    <cfRule type="iconSet" priority="273">
      <iconSet iconSet="3TrafficLights2">
        <cfvo type="percent" val="0"/>
        <cfvo type="num" val="0.7"/>
        <cfvo type="num" val="0.9"/>
      </iconSet>
    </cfRule>
    <cfRule type="cellIs" dxfId="185" priority="274" stopIfTrue="1" operator="greaterThanOrEqual">
      <formula>0.9</formula>
    </cfRule>
    <cfRule type="cellIs" dxfId="184" priority="275" stopIfTrue="1" operator="between">
      <formula>0.7</formula>
      <formula>0.89</formula>
    </cfRule>
    <cfRule type="cellIs" dxfId="183" priority="276" stopIfTrue="1" operator="between">
      <formula>0</formula>
      <formula>0.69</formula>
    </cfRule>
  </conditionalFormatting>
  <conditionalFormatting sqref="U34">
    <cfRule type="iconSet" priority="269">
      <iconSet iconSet="3TrafficLights2">
        <cfvo type="percent" val="0"/>
        <cfvo type="num" val="0.7"/>
        <cfvo type="num" val="0.9"/>
      </iconSet>
    </cfRule>
    <cfRule type="cellIs" dxfId="182" priority="270" stopIfTrue="1" operator="greaterThanOrEqual">
      <formula>0.9</formula>
    </cfRule>
    <cfRule type="cellIs" dxfId="181" priority="271" stopIfTrue="1" operator="between">
      <formula>0.7</formula>
      <formula>0.89</formula>
    </cfRule>
    <cfRule type="cellIs" dxfId="180" priority="272" stopIfTrue="1" operator="between">
      <formula>0</formula>
      <formula>0.69</formula>
    </cfRule>
  </conditionalFormatting>
  <conditionalFormatting sqref="U35">
    <cfRule type="iconSet" priority="265">
      <iconSet iconSet="3TrafficLights2">
        <cfvo type="percent" val="0"/>
        <cfvo type="num" val="0.7"/>
        <cfvo type="num" val="0.9"/>
      </iconSet>
    </cfRule>
    <cfRule type="cellIs" dxfId="179" priority="266" stopIfTrue="1" operator="greaterThanOrEqual">
      <formula>0.9</formula>
    </cfRule>
    <cfRule type="cellIs" dxfId="178" priority="267" stopIfTrue="1" operator="between">
      <formula>0.7</formula>
      <formula>0.89</formula>
    </cfRule>
    <cfRule type="cellIs" dxfId="177" priority="268" stopIfTrue="1" operator="between">
      <formula>0</formula>
      <formula>0.69</formula>
    </cfRule>
  </conditionalFormatting>
  <conditionalFormatting sqref="U36:U44">
    <cfRule type="iconSet" priority="261">
      <iconSet iconSet="3TrafficLights2">
        <cfvo type="percent" val="0"/>
        <cfvo type="num" val="0.7"/>
        <cfvo type="num" val="0.9"/>
      </iconSet>
    </cfRule>
    <cfRule type="cellIs" dxfId="176" priority="262" stopIfTrue="1" operator="greaterThanOrEqual">
      <formula>0.9</formula>
    </cfRule>
    <cfRule type="cellIs" dxfId="175" priority="263" stopIfTrue="1" operator="between">
      <formula>0.7</formula>
      <formula>0.89</formula>
    </cfRule>
    <cfRule type="cellIs" dxfId="174" priority="264" stopIfTrue="1" operator="between">
      <formula>0</formula>
      <formula>0.69</formula>
    </cfRule>
  </conditionalFormatting>
  <conditionalFormatting sqref="U51">
    <cfRule type="iconSet" priority="249">
      <iconSet iconSet="3TrafficLights2">
        <cfvo type="percent" val="0"/>
        <cfvo type="num" val="0.7"/>
        <cfvo type="num" val="0.9"/>
      </iconSet>
    </cfRule>
    <cfRule type="cellIs" dxfId="173" priority="250" stopIfTrue="1" operator="greaterThanOrEqual">
      <formula>0.9</formula>
    </cfRule>
    <cfRule type="cellIs" dxfId="172" priority="251" stopIfTrue="1" operator="between">
      <formula>0.7</formula>
      <formula>0.89</formula>
    </cfRule>
    <cfRule type="cellIs" dxfId="171" priority="252" stopIfTrue="1" operator="between">
      <formula>0</formula>
      <formula>0.69</formula>
    </cfRule>
  </conditionalFormatting>
  <conditionalFormatting sqref="U52">
    <cfRule type="iconSet" priority="245">
      <iconSet iconSet="3TrafficLights2">
        <cfvo type="percent" val="0"/>
        <cfvo type="num" val="0.7"/>
        <cfvo type="num" val="0.9"/>
      </iconSet>
    </cfRule>
    <cfRule type="cellIs" dxfId="170" priority="246" stopIfTrue="1" operator="greaterThanOrEqual">
      <formula>0.9</formula>
    </cfRule>
    <cfRule type="cellIs" dxfId="169" priority="247" stopIfTrue="1" operator="between">
      <formula>0.7</formula>
      <formula>0.89</formula>
    </cfRule>
    <cfRule type="cellIs" dxfId="168" priority="248" stopIfTrue="1" operator="between">
      <formula>0</formula>
      <formula>0.69</formula>
    </cfRule>
  </conditionalFormatting>
  <conditionalFormatting sqref="U53:U54">
    <cfRule type="iconSet" priority="241">
      <iconSet iconSet="3TrafficLights2">
        <cfvo type="percent" val="0"/>
        <cfvo type="num" val="0.7"/>
        <cfvo type="num" val="0.9"/>
      </iconSet>
    </cfRule>
    <cfRule type="cellIs" dxfId="167" priority="242" stopIfTrue="1" operator="greaterThanOrEqual">
      <formula>0.9</formula>
    </cfRule>
    <cfRule type="cellIs" dxfId="166" priority="243" stopIfTrue="1" operator="between">
      <formula>0.7</formula>
      <formula>0.89</formula>
    </cfRule>
    <cfRule type="cellIs" dxfId="165" priority="244" stopIfTrue="1" operator="between">
      <formula>0</formula>
      <formula>0.69</formula>
    </cfRule>
  </conditionalFormatting>
  <conditionalFormatting sqref="U55:U63">
    <cfRule type="iconSet" priority="237">
      <iconSet iconSet="3TrafficLights2">
        <cfvo type="percent" val="0"/>
        <cfvo type="num" val="0.7"/>
        <cfvo type="num" val="0.9"/>
      </iconSet>
    </cfRule>
    <cfRule type="cellIs" dxfId="164" priority="238" stopIfTrue="1" operator="greaterThanOrEqual">
      <formula>0.9</formula>
    </cfRule>
    <cfRule type="cellIs" dxfId="163" priority="239" stopIfTrue="1" operator="between">
      <formula>0.7</formula>
      <formula>0.89</formula>
    </cfRule>
    <cfRule type="cellIs" dxfId="162" priority="240" stopIfTrue="1" operator="between">
      <formula>0</formula>
      <formula>0.69</formula>
    </cfRule>
  </conditionalFormatting>
  <conditionalFormatting sqref="U45">
    <cfRule type="iconSet" priority="225">
      <iconSet iconSet="3TrafficLights2">
        <cfvo type="percent" val="0"/>
        <cfvo type="num" val="0.7"/>
        <cfvo type="num" val="0.9"/>
      </iconSet>
    </cfRule>
    <cfRule type="cellIs" dxfId="161" priority="226" stopIfTrue="1" operator="greaterThanOrEqual">
      <formula>0.9</formula>
    </cfRule>
    <cfRule type="cellIs" dxfId="160" priority="227" stopIfTrue="1" operator="between">
      <formula>0.7</formula>
      <formula>0.89</formula>
    </cfRule>
    <cfRule type="cellIs" dxfId="159" priority="228" stopIfTrue="1" operator="between">
      <formula>0</formula>
      <formula>0.69</formula>
    </cfRule>
  </conditionalFormatting>
  <conditionalFormatting sqref="U64">
    <cfRule type="iconSet" priority="221">
      <iconSet iconSet="3TrafficLights2">
        <cfvo type="percent" val="0"/>
        <cfvo type="num" val="0.7"/>
        <cfvo type="num" val="0.9"/>
      </iconSet>
    </cfRule>
    <cfRule type="cellIs" dxfId="158" priority="222" stopIfTrue="1" operator="greaterThanOrEqual">
      <formula>0.9</formula>
    </cfRule>
    <cfRule type="cellIs" dxfId="157" priority="223" stopIfTrue="1" operator="between">
      <formula>0.7</formula>
      <formula>0.89</formula>
    </cfRule>
    <cfRule type="cellIs" dxfId="156" priority="224" stopIfTrue="1" operator="between">
      <formula>0</formula>
      <formula>0.69</formula>
    </cfRule>
  </conditionalFormatting>
  <conditionalFormatting sqref="U82">
    <cfRule type="iconSet" priority="217">
      <iconSet iconSet="3TrafficLights2">
        <cfvo type="percent" val="0"/>
        <cfvo type="num" val="0.7"/>
        <cfvo type="num" val="0.9"/>
      </iconSet>
    </cfRule>
    <cfRule type="cellIs" dxfId="155" priority="218" stopIfTrue="1" operator="greaterThanOrEqual">
      <formula>0.9</formula>
    </cfRule>
    <cfRule type="cellIs" dxfId="154" priority="219" stopIfTrue="1" operator="between">
      <formula>0.7</formula>
      <formula>0.89</formula>
    </cfRule>
    <cfRule type="cellIs" dxfId="153" priority="220" stopIfTrue="1" operator="between">
      <formula>0</formula>
      <formula>0.69</formula>
    </cfRule>
  </conditionalFormatting>
  <conditionalFormatting sqref="U91">
    <cfRule type="iconSet" priority="213">
      <iconSet iconSet="3TrafficLights2">
        <cfvo type="percent" val="0"/>
        <cfvo type="num" val="0.7"/>
        <cfvo type="num" val="0.9"/>
      </iconSet>
    </cfRule>
    <cfRule type="cellIs" dxfId="152" priority="214" stopIfTrue="1" operator="greaterThanOrEqual">
      <formula>0.9</formula>
    </cfRule>
    <cfRule type="cellIs" dxfId="151" priority="215" stopIfTrue="1" operator="between">
      <formula>0.7</formula>
      <formula>0.89</formula>
    </cfRule>
    <cfRule type="cellIs" dxfId="150" priority="216" stopIfTrue="1" operator="between">
      <formula>0</formula>
      <formula>0.69</formula>
    </cfRule>
  </conditionalFormatting>
  <conditionalFormatting sqref="U70">
    <cfRule type="iconSet" priority="209">
      <iconSet iconSet="3TrafficLights2">
        <cfvo type="percent" val="0"/>
        <cfvo type="num" val="0.7"/>
        <cfvo type="num" val="0.9"/>
      </iconSet>
    </cfRule>
    <cfRule type="cellIs" dxfId="149" priority="210" stopIfTrue="1" operator="greaterThanOrEqual">
      <formula>0.9</formula>
    </cfRule>
    <cfRule type="cellIs" dxfId="148" priority="211" stopIfTrue="1" operator="between">
      <formula>0.7</formula>
      <formula>0.89</formula>
    </cfRule>
    <cfRule type="cellIs" dxfId="147" priority="212" stopIfTrue="1" operator="between">
      <formula>0</formula>
      <formula>0.69</formula>
    </cfRule>
  </conditionalFormatting>
  <conditionalFormatting sqref="U71">
    <cfRule type="iconSet" priority="205">
      <iconSet iconSet="3TrafficLights2">
        <cfvo type="percent" val="0"/>
        <cfvo type="num" val="0.7"/>
        <cfvo type="num" val="0.9"/>
      </iconSet>
    </cfRule>
    <cfRule type="cellIs" dxfId="146" priority="206" stopIfTrue="1" operator="greaterThanOrEqual">
      <formula>0.9</formula>
    </cfRule>
    <cfRule type="cellIs" dxfId="145" priority="207" stopIfTrue="1" operator="between">
      <formula>0.7</formula>
      <formula>0.89</formula>
    </cfRule>
    <cfRule type="cellIs" dxfId="144" priority="208" stopIfTrue="1" operator="between">
      <formula>0</formula>
      <formula>0.69</formula>
    </cfRule>
  </conditionalFormatting>
  <conditionalFormatting sqref="U72">
    <cfRule type="iconSet" priority="201">
      <iconSet iconSet="3TrafficLights2">
        <cfvo type="percent" val="0"/>
        <cfvo type="num" val="0.7"/>
        <cfvo type="num" val="0.9"/>
      </iconSet>
    </cfRule>
    <cfRule type="cellIs" dxfId="143" priority="202" stopIfTrue="1" operator="greaterThanOrEqual">
      <formula>0.9</formula>
    </cfRule>
    <cfRule type="cellIs" dxfId="142" priority="203" stopIfTrue="1" operator="between">
      <formula>0.7</formula>
      <formula>0.89</formula>
    </cfRule>
    <cfRule type="cellIs" dxfId="141" priority="204" stopIfTrue="1" operator="between">
      <formula>0</formula>
      <formula>0.69</formula>
    </cfRule>
  </conditionalFormatting>
  <conditionalFormatting sqref="U88">
    <cfRule type="iconSet" priority="197">
      <iconSet iconSet="3TrafficLights2">
        <cfvo type="percent" val="0"/>
        <cfvo type="num" val="0.7"/>
        <cfvo type="num" val="0.9"/>
      </iconSet>
    </cfRule>
    <cfRule type="cellIs" dxfId="140" priority="198" stopIfTrue="1" operator="greaterThanOrEqual">
      <formula>0.9</formula>
    </cfRule>
    <cfRule type="cellIs" dxfId="139" priority="199" stopIfTrue="1" operator="between">
      <formula>0.7</formula>
      <formula>0.89</formula>
    </cfRule>
    <cfRule type="cellIs" dxfId="138" priority="200" stopIfTrue="1" operator="between">
      <formula>0</formula>
      <formula>0.69</formula>
    </cfRule>
  </conditionalFormatting>
  <conditionalFormatting sqref="U89">
    <cfRule type="iconSet" priority="193">
      <iconSet iconSet="3TrafficLights2">
        <cfvo type="percent" val="0"/>
        <cfvo type="num" val="0.7"/>
        <cfvo type="num" val="0.9"/>
      </iconSet>
    </cfRule>
    <cfRule type="cellIs" dxfId="137" priority="194" stopIfTrue="1" operator="greaterThanOrEqual">
      <formula>0.9</formula>
    </cfRule>
    <cfRule type="cellIs" dxfId="136" priority="195" stopIfTrue="1" operator="between">
      <formula>0.7</formula>
      <formula>0.89</formula>
    </cfRule>
    <cfRule type="cellIs" dxfId="135" priority="196" stopIfTrue="1" operator="between">
      <formula>0</formula>
      <formula>0.69</formula>
    </cfRule>
  </conditionalFormatting>
  <conditionalFormatting sqref="U90">
    <cfRule type="iconSet" priority="189">
      <iconSet iconSet="3TrafficLights2">
        <cfvo type="percent" val="0"/>
        <cfvo type="num" val="0.7"/>
        <cfvo type="num" val="0.9"/>
      </iconSet>
    </cfRule>
    <cfRule type="cellIs" dxfId="134" priority="190" stopIfTrue="1" operator="greaterThanOrEqual">
      <formula>0.9</formula>
    </cfRule>
    <cfRule type="cellIs" dxfId="133" priority="191" stopIfTrue="1" operator="between">
      <formula>0.7</formula>
      <formula>0.89</formula>
    </cfRule>
    <cfRule type="cellIs" dxfId="132" priority="192" stopIfTrue="1" operator="between">
      <formula>0</formula>
      <formula>0.69</formula>
    </cfRule>
  </conditionalFormatting>
  <conditionalFormatting sqref="U73:U81">
    <cfRule type="iconSet" priority="185">
      <iconSet iconSet="3TrafficLights2">
        <cfvo type="percent" val="0"/>
        <cfvo type="num" val="0.7"/>
        <cfvo type="num" val="0.9"/>
      </iconSet>
    </cfRule>
    <cfRule type="cellIs" dxfId="131" priority="186" stopIfTrue="1" operator="greaterThanOrEqual">
      <formula>0.9</formula>
    </cfRule>
    <cfRule type="cellIs" dxfId="130" priority="187" stopIfTrue="1" operator="between">
      <formula>0.7</formula>
      <formula>0.89</formula>
    </cfRule>
    <cfRule type="cellIs" dxfId="129" priority="188" stopIfTrue="1" operator="between">
      <formula>0</formula>
      <formula>0.69</formula>
    </cfRule>
  </conditionalFormatting>
  <conditionalFormatting sqref="AD12">
    <cfRule type="iconSet" priority="181">
      <iconSet iconSet="3TrafficLights2">
        <cfvo type="percent" val="0"/>
        <cfvo type="num" val="0.7"/>
        <cfvo type="num" val="0.9"/>
      </iconSet>
    </cfRule>
    <cfRule type="cellIs" dxfId="128" priority="182" stopIfTrue="1" operator="greaterThanOrEqual">
      <formula>0.9</formula>
    </cfRule>
    <cfRule type="cellIs" dxfId="127" priority="183" stopIfTrue="1" operator="between">
      <formula>0.7</formula>
      <formula>0.89</formula>
    </cfRule>
    <cfRule type="cellIs" dxfId="126" priority="184" stopIfTrue="1" operator="between">
      <formula>0</formula>
      <formula>0.69</formula>
    </cfRule>
  </conditionalFormatting>
  <conditionalFormatting sqref="AD13:AD21">
    <cfRule type="iconSet" priority="177">
      <iconSet iconSet="3TrafficLights2">
        <cfvo type="percent" val="0"/>
        <cfvo type="num" val="0.7"/>
        <cfvo type="num" val="0.9"/>
      </iconSet>
    </cfRule>
    <cfRule type="cellIs" dxfId="125" priority="178" stopIfTrue="1" operator="greaterThanOrEqual">
      <formula>0.9</formula>
    </cfRule>
    <cfRule type="cellIs" dxfId="124" priority="179" stopIfTrue="1" operator="between">
      <formula>0.7</formula>
      <formula>0.89</formula>
    </cfRule>
    <cfRule type="cellIs" dxfId="123" priority="180" stopIfTrue="1" operator="between">
      <formula>0</formula>
      <formula>0.69</formula>
    </cfRule>
  </conditionalFormatting>
  <conditionalFormatting sqref="AD34">
    <cfRule type="iconSet" priority="173">
      <iconSet iconSet="3TrafficLights2">
        <cfvo type="percent" val="0"/>
        <cfvo type="num" val="0.7"/>
        <cfvo type="num" val="0.9"/>
      </iconSet>
    </cfRule>
    <cfRule type="cellIs" dxfId="122" priority="174" stopIfTrue="1" operator="greaterThanOrEqual">
      <formula>0.9</formula>
    </cfRule>
    <cfRule type="cellIs" dxfId="121" priority="175" stopIfTrue="1" operator="between">
      <formula>0.7</formula>
      <formula>0.89</formula>
    </cfRule>
    <cfRule type="cellIs" dxfId="120" priority="176" stopIfTrue="1" operator="between">
      <formula>0</formula>
      <formula>0.69</formula>
    </cfRule>
  </conditionalFormatting>
  <conditionalFormatting sqref="AD35">
    <cfRule type="iconSet" priority="169">
      <iconSet iconSet="3TrafficLights2">
        <cfvo type="percent" val="0"/>
        <cfvo type="num" val="0.7"/>
        <cfvo type="num" val="0.9"/>
      </iconSet>
    </cfRule>
    <cfRule type="cellIs" dxfId="119" priority="170" stopIfTrue="1" operator="greaterThanOrEqual">
      <formula>0.9</formula>
    </cfRule>
    <cfRule type="cellIs" dxfId="118" priority="171" stopIfTrue="1" operator="between">
      <formula>0.7</formula>
      <formula>0.89</formula>
    </cfRule>
    <cfRule type="cellIs" dxfId="117" priority="172" stopIfTrue="1" operator="between">
      <formula>0</formula>
      <formula>0.69</formula>
    </cfRule>
  </conditionalFormatting>
  <conditionalFormatting sqref="AD36:AD44">
    <cfRule type="iconSet" priority="165">
      <iconSet iconSet="3TrafficLights2">
        <cfvo type="percent" val="0"/>
        <cfvo type="num" val="0.7"/>
        <cfvo type="num" val="0.9"/>
      </iconSet>
    </cfRule>
    <cfRule type="cellIs" dxfId="116" priority="166" stopIfTrue="1" operator="greaterThanOrEqual">
      <formula>0.9</formula>
    </cfRule>
    <cfRule type="cellIs" dxfId="115" priority="167" stopIfTrue="1" operator="between">
      <formula>0.7</formula>
      <formula>0.89</formula>
    </cfRule>
    <cfRule type="cellIs" dxfId="114" priority="168" stopIfTrue="1" operator="between">
      <formula>0</formula>
      <formula>0.69</formula>
    </cfRule>
  </conditionalFormatting>
  <conditionalFormatting sqref="AD51">
    <cfRule type="iconSet" priority="161">
      <iconSet iconSet="3TrafficLights2">
        <cfvo type="percent" val="0"/>
        <cfvo type="num" val="0.7"/>
        <cfvo type="num" val="0.9"/>
      </iconSet>
    </cfRule>
    <cfRule type="cellIs" dxfId="113" priority="162" stopIfTrue="1" operator="greaterThanOrEqual">
      <formula>0.9</formula>
    </cfRule>
    <cfRule type="cellIs" dxfId="112" priority="163" stopIfTrue="1" operator="between">
      <formula>0.7</formula>
      <formula>0.89</formula>
    </cfRule>
    <cfRule type="cellIs" dxfId="111" priority="164" stopIfTrue="1" operator="between">
      <formula>0</formula>
      <formula>0.69</formula>
    </cfRule>
  </conditionalFormatting>
  <conditionalFormatting sqref="AD52">
    <cfRule type="iconSet" priority="157">
      <iconSet iconSet="3TrafficLights2">
        <cfvo type="percent" val="0"/>
        <cfvo type="num" val="0.7"/>
        <cfvo type="num" val="0.9"/>
      </iconSet>
    </cfRule>
    <cfRule type="cellIs" dxfId="110" priority="158" stopIfTrue="1" operator="greaterThanOrEqual">
      <formula>0.9</formula>
    </cfRule>
    <cfRule type="cellIs" dxfId="109" priority="159" stopIfTrue="1" operator="between">
      <formula>0.7</formula>
      <formula>0.89</formula>
    </cfRule>
    <cfRule type="cellIs" dxfId="108" priority="160" stopIfTrue="1" operator="between">
      <formula>0</formula>
      <formula>0.69</formula>
    </cfRule>
  </conditionalFormatting>
  <conditionalFormatting sqref="AD53:AD54">
    <cfRule type="iconSet" priority="153">
      <iconSet iconSet="3TrafficLights2">
        <cfvo type="percent" val="0"/>
        <cfvo type="num" val="0.7"/>
        <cfvo type="num" val="0.9"/>
      </iconSet>
    </cfRule>
    <cfRule type="cellIs" dxfId="107" priority="154" stopIfTrue="1" operator="greaterThanOrEqual">
      <formula>0.9</formula>
    </cfRule>
    <cfRule type="cellIs" dxfId="106" priority="155" stopIfTrue="1" operator="between">
      <formula>0.7</formula>
      <formula>0.89</formula>
    </cfRule>
    <cfRule type="cellIs" dxfId="105" priority="156" stopIfTrue="1" operator="between">
      <formula>0</formula>
      <formula>0.69</formula>
    </cfRule>
  </conditionalFormatting>
  <conditionalFormatting sqref="AD55:AD63">
    <cfRule type="iconSet" priority="149">
      <iconSet iconSet="3TrafficLights2">
        <cfvo type="percent" val="0"/>
        <cfvo type="num" val="0.7"/>
        <cfvo type="num" val="0.9"/>
      </iconSet>
    </cfRule>
    <cfRule type="cellIs" dxfId="104" priority="150" stopIfTrue="1" operator="greaterThanOrEqual">
      <formula>0.9</formula>
    </cfRule>
    <cfRule type="cellIs" dxfId="103" priority="151" stopIfTrue="1" operator="between">
      <formula>0.7</formula>
      <formula>0.89</formula>
    </cfRule>
    <cfRule type="cellIs" dxfId="102" priority="152" stopIfTrue="1" operator="between">
      <formula>0</formula>
      <formula>0.69</formula>
    </cfRule>
  </conditionalFormatting>
  <conditionalFormatting sqref="AD45">
    <cfRule type="iconSet" priority="145">
      <iconSet iconSet="3TrafficLights2">
        <cfvo type="percent" val="0"/>
        <cfvo type="num" val="0.7"/>
        <cfvo type="num" val="0.9"/>
      </iconSet>
    </cfRule>
    <cfRule type="cellIs" dxfId="101" priority="146" stopIfTrue="1" operator="greaterThanOrEqual">
      <formula>0.9</formula>
    </cfRule>
    <cfRule type="cellIs" dxfId="100" priority="147" stopIfTrue="1" operator="between">
      <formula>0.7</formula>
      <formula>0.89</formula>
    </cfRule>
    <cfRule type="cellIs" dxfId="99" priority="148" stopIfTrue="1" operator="between">
      <formula>0</formula>
      <formula>0.69</formula>
    </cfRule>
  </conditionalFormatting>
  <conditionalFormatting sqref="AD64">
    <cfRule type="iconSet" priority="141">
      <iconSet iconSet="3TrafficLights2">
        <cfvo type="percent" val="0"/>
        <cfvo type="num" val="0.7"/>
        <cfvo type="num" val="0.9"/>
      </iconSet>
    </cfRule>
    <cfRule type="cellIs" dxfId="98" priority="142" stopIfTrue="1" operator="greaterThanOrEqual">
      <formula>0.9</formula>
    </cfRule>
    <cfRule type="cellIs" dxfId="97" priority="143" stopIfTrue="1" operator="between">
      <formula>0.7</formula>
      <formula>0.89</formula>
    </cfRule>
    <cfRule type="cellIs" dxfId="96" priority="144" stopIfTrue="1" operator="between">
      <formula>0</formula>
      <formula>0.69</formula>
    </cfRule>
  </conditionalFormatting>
  <conditionalFormatting sqref="AD82">
    <cfRule type="iconSet" priority="137">
      <iconSet iconSet="3TrafficLights2">
        <cfvo type="percent" val="0"/>
        <cfvo type="num" val="0.7"/>
        <cfvo type="num" val="0.9"/>
      </iconSet>
    </cfRule>
    <cfRule type="cellIs" dxfId="95" priority="138" stopIfTrue="1" operator="greaterThanOrEqual">
      <formula>0.9</formula>
    </cfRule>
    <cfRule type="cellIs" dxfId="94" priority="139" stopIfTrue="1" operator="between">
      <formula>0.7</formula>
      <formula>0.89</formula>
    </cfRule>
    <cfRule type="cellIs" dxfId="93" priority="140" stopIfTrue="1" operator="between">
      <formula>0</formula>
      <formula>0.69</formula>
    </cfRule>
  </conditionalFormatting>
  <conditionalFormatting sqref="AD91">
    <cfRule type="iconSet" priority="133">
      <iconSet iconSet="3TrafficLights2">
        <cfvo type="percent" val="0"/>
        <cfvo type="num" val="0.7"/>
        <cfvo type="num" val="0.9"/>
      </iconSet>
    </cfRule>
    <cfRule type="cellIs" dxfId="92" priority="134" stopIfTrue="1" operator="greaterThanOrEqual">
      <formula>0.9</formula>
    </cfRule>
    <cfRule type="cellIs" dxfId="91" priority="135" stopIfTrue="1" operator="between">
      <formula>0.7</formula>
      <formula>0.89</formula>
    </cfRule>
    <cfRule type="cellIs" dxfId="90" priority="136" stopIfTrue="1" operator="between">
      <formula>0</formula>
      <formula>0.69</formula>
    </cfRule>
  </conditionalFormatting>
  <conditionalFormatting sqref="AD70">
    <cfRule type="iconSet" priority="129">
      <iconSet iconSet="3TrafficLights2">
        <cfvo type="percent" val="0"/>
        <cfvo type="num" val="0.7"/>
        <cfvo type="num" val="0.9"/>
      </iconSet>
    </cfRule>
    <cfRule type="cellIs" dxfId="89" priority="130" stopIfTrue="1" operator="greaterThanOrEqual">
      <formula>0.9</formula>
    </cfRule>
    <cfRule type="cellIs" dxfId="88" priority="131" stopIfTrue="1" operator="between">
      <formula>0.7</formula>
      <formula>0.89</formula>
    </cfRule>
    <cfRule type="cellIs" dxfId="87" priority="132" stopIfTrue="1" operator="between">
      <formula>0</formula>
      <formula>0.69</formula>
    </cfRule>
  </conditionalFormatting>
  <conditionalFormatting sqref="AD71">
    <cfRule type="iconSet" priority="125">
      <iconSet iconSet="3TrafficLights2">
        <cfvo type="percent" val="0"/>
        <cfvo type="num" val="0.7"/>
        <cfvo type="num" val="0.9"/>
      </iconSet>
    </cfRule>
    <cfRule type="cellIs" dxfId="86" priority="126" stopIfTrue="1" operator="greaterThanOrEqual">
      <formula>0.9</formula>
    </cfRule>
    <cfRule type="cellIs" dxfId="85" priority="127" stopIfTrue="1" operator="between">
      <formula>0.7</formula>
      <formula>0.89</formula>
    </cfRule>
    <cfRule type="cellIs" dxfId="84" priority="128" stopIfTrue="1" operator="between">
      <formula>0</formula>
      <formula>0.69</formula>
    </cfRule>
  </conditionalFormatting>
  <conditionalFormatting sqref="AD72">
    <cfRule type="iconSet" priority="121">
      <iconSet iconSet="3TrafficLights2">
        <cfvo type="percent" val="0"/>
        <cfvo type="num" val="0.7"/>
        <cfvo type="num" val="0.9"/>
      </iconSet>
    </cfRule>
    <cfRule type="cellIs" dxfId="83" priority="122" stopIfTrue="1" operator="greaterThanOrEqual">
      <formula>0.9</formula>
    </cfRule>
    <cfRule type="cellIs" dxfId="82" priority="123" stopIfTrue="1" operator="between">
      <formula>0.7</formula>
      <formula>0.89</formula>
    </cfRule>
    <cfRule type="cellIs" dxfId="81" priority="124" stopIfTrue="1" operator="between">
      <formula>0</formula>
      <formula>0.69</formula>
    </cfRule>
  </conditionalFormatting>
  <conditionalFormatting sqref="AD88">
    <cfRule type="iconSet" priority="117">
      <iconSet iconSet="3TrafficLights2">
        <cfvo type="percent" val="0"/>
        <cfvo type="num" val="0.7"/>
        <cfvo type="num" val="0.9"/>
      </iconSet>
    </cfRule>
    <cfRule type="cellIs" dxfId="80" priority="118" stopIfTrue="1" operator="greaterThanOrEqual">
      <formula>0.9</formula>
    </cfRule>
    <cfRule type="cellIs" dxfId="79" priority="119" stopIfTrue="1" operator="between">
      <formula>0.7</formula>
      <formula>0.89</formula>
    </cfRule>
    <cfRule type="cellIs" dxfId="78" priority="120" stopIfTrue="1" operator="between">
      <formula>0</formula>
      <formula>0.69</formula>
    </cfRule>
  </conditionalFormatting>
  <conditionalFormatting sqref="AD89">
    <cfRule type="iconSet" priority="113">
      <iconSet iconSet="3TrafficLights2">
        <cfvo type="percent" val="0"/>
        <cfvo type="num" val="0.7"/>
        <cfvo type="num" val="0.9"/>
      </iconSet>
    </cfRule>
    <cfRule type="cellIs" dxfId="77" priority="114" stopIfTrue="1" operator="greaterThanOrEqual">
      <formula>0.9</formula>
    </cfRule>
    <cfRule type="cellIs" dxfId="76" priority="115" stopIfTrue="1" operator="between">
      <formula>0.7</formula>
      <formula>0.89</formula>
    </cfRule>
    <cfRule type="cellIs" dxfId="75" priority="116" stopIfTrue="1" operator="between">
      <formula>0</formula>
      <formula>0.69</formula>
    </cfRule>
  </conditionalFormatting>
  <conditionalFormatting sqref="AD90">
    <cfRule type="iconSet" priority="109">
      <iconSet iconSet="3TrafficLights2">
        <cfvo type="percent" val="0"/>
        <cfvo type="num" val="0.7"/>
        <cfvo type="num" val="0.9"/>
      </iconSet>
    </cfRule>
    <cfRule type="cellIs" dxfId="74" priority="110" stopIfTrue="1" operator="greaterThanOrEqual">
      <formula>0.9</formula>
    </cfRule>
    <cfRule type="cellIs" dxfId="73" priority="111" stopIfTrue="1" operator="between">
      <formula>0.7</formula>
      <formula>0.89</formula>
    </cfRule>
    <cfRule type="cellIs" dxfId="72" priority="112" stopIfTrue="1" operator="between">
      <formula>0</formula>
      <formula>0.69</formula>
    </cfRule>
  </conditionalFormatting>
  <conditionalFormatting sqref="AD73:AD81">
    <cfRule type="iconSet" priority="105">
      <iconSet iconSet="3TrafficLights2">
        <cfvo type="percent" val="0"/>
        <cfvo type="num" val="0.7"/>
        <cfvo type="num" val="0.9"/>
      </iconSet>
    </cfRule>
    <cfRule type="cellIs" dxfId="71" priority="106" stopIfTrue="1" operator="greaterThanOrEqual">
      <formula>0.9</formula>
    </cfRule>
    <cfRule type="cellIs" dxfId="70" priority="107" stopIfTrue="1" operator="between">
      <formula>0.7</formula>
      <formula>0.89</formula>
    </cfRule>
    <cfRule type="cellIs" dxfId="69" priority="108" stopIfTrue="1" operator="between">
      <formula>0</formula>
      <formula>0.69</formula>
    </cfRule>
  </conditionalFormatting>
  <conditionalFormatting sqref="AM12">
    <cfRule type="iconSet" priority="101">
      <iconSet iconSet="3TrafficLights2">
        <cfvo type="percent" val="0"/>
        <cfvo type="num" val="0.7"/>
        <cfvo type="num" val="0.9"/>
      </iconSet>
    </cfRule>
    <cfRule type="cellIs" dxfId="68" priority="102" stopIfTrue="1" operator="greaterThanOrEqual">
      <formula>0.9</formula>
    </cfRule>
    <cfRule type="cellIs" dxfId="67" priority="103" stopIfTrue="1" operator="between">
      <formula>0.7</formula>
      <formula>0.89</formula>
    </cfRule>
    <cfRule type="cellIs" dxfId="66" priority="104" stopIfTrue="1" operator="between">
      <formula>0</formula>
      <formula>0.69</formula>
    </cfRule>
  </conditionalFormatting>
  <conditionalFormatting sqref="AM13:AM21">
    <cfRule type="iconSet" priority="97">
      <iconSet iconSet="3TrafficLights2">
        <cfvo type="percent" val="0"/>
        <cfvo type="num" val="0.7"/>
        <cfvo type="num" val="0.9"/>
      </iconSet>
    </cfRule>
    <cfRule type="cellIs" dxfId="65" priority="98" stopIfTrue="1" operator="greaterThanOrEqual">
      <formula>0.9</formula>
    </cfRule>
    <cfRule type="cellIs" dxfId="64" priority="99" stopIfTrue="1" operator="between">
      <formula>0.7</formula>
      <formula>0.89</formula>
    </cfRule>
    <cfRule type="cellIs" dxfId="63" priority="100" stopIfTrue="1" operator="between">
      <formula>0</formula>
      <formula>0.69</formula>
    </cfRule>
  </conditionalFormatting>
  <conditionalFormatting sqref="AM34">
    <cfRule type="iconSet" priority="93">
      <iconSet iconSet="3TrafficLights2">
        <cfvo type="percent" val="0"/>
        <cfvo type="num" val="0.7"/>
        <cfvo type="num" val="0.9"/>
      </iconSet>
    </cfRule>
    <cfRule type="cellIs" dxfId="62" priority="94" stopIfTrue="1" operator="greaterThanOrEqual">
      <formula>0.9</formula>
    </cfRule>
    <cfRule type="cellIs" dxfId="61" priority="95" stopIfTrue="1" operator="between">
      <formula>0.7</formula>
      <formula>0.89</formula>
    </cfRule>
    <cfRule type="cellIs" dxfId="60" priority="96" stopIfTrue="1" operator="between">
      <formula>0</formula>
      <formula>0.69</formula>
    </cfRule>
  </conditionalFormatting>
  <conditionalFormatting sqref="AM35">
    <cfRule type="iconSet" priority="89">
      <iconSet iconSet="3TrafficLights2">
        <cfvo type="percent" val="0"/>
        <cfvo type="num" val="0.7"/>
        <cfvo type="num" val="0.9"/>
      </iconSet>
    </cfRule>
    <cfRule type="cellIs" dxfId="59" priority="90" stopIfTrue="1" operator="greaterThanOrEqual">
      <formula>0.9</formula>
    </cfRule>
    <cfRule type="cellIs" dxfId="58" priority="91" stopIfTrue="1" operator="between">
      <formula>0.7</formula>
      <formula>0.89</formula>
    </cfRule>
    <cfRule type="cellIs" dxfId="57" priority="92" stopIfTrue="1" operator="between">
      <formula>0</formula>
      <formula>0.69</formula>
    </cfRule>
  </conditionalFormatting>
  <conditionalFormatting sqref="AM36:AM44">
    <cfRule type="iconSet" priority="85">
      <iconSet iconSet="3TrafficLights2">
        <cfvo type="percent" val="0"/>
        <cfvo type="num" val="0.7"/>
        <cfvo type="num" val="0.9"/>
      </iconSet>
    </cfRule>
    <cfRule type="cellIs" dxfId="56" priority="86" stopIfTrue="1" operator="greaterThanOrEqual">
      <formula>0.9</formula>
    </cfRule>
    <cfRule type="cellIs" dxfId="55" priority="87" stopIfTrue="1" operator="between">
      <formula>0.7</formula>
      <formula>0.89</formula>
    </cfRule>
    <cfRule type="cellIs" dxfId="54" priority="88" stopIfTrue="1" operator="between">
      <formula>0</formula>
      <formula>0.69</formula>
    </cfRule>
  </conditionalFormatting>
  <conditionalFormatting sqref="AM51">
    <cfRule type="iconSet" priority="81">
      <iconSet iconSet="3TrafficLights2">
        <cfvo type="percent" val="0"/>
        <cfvo type="num" val="0.7"/>
        <cfvo type="num" val="0.9"/>
      </iconSet>
    </cfRule>
    <cfRule type="cellIs" dxfId="53" priority="82" stopIfTrue="1" operator="greaterThanOrEqual">
      <formula>0.9</formula>
    </cfRule>
    <cfRule type="cellIs" dxfId="52" priority="83" stopIfTrue="1" operator="between">
      <formula>0.7</formula>
      <formula>0.89</formula>
    </cfRule>
    <cfRule type="cellIs" dxfId="51" priority="84" stopIfTrue="1" operator="between">
      <formula>0</formula>
      <formula>0.69</formula>
    </cfRule>
  </conditionalFormatting>
  <conditionalFormatting sqref="AM52">
    <cfRule type="iconSet" priority="77">
      <iconSet iconSet="3TrafficLights2">
        <cfvo type="percent" val="0"/>
        <cfvo type="num" val="0.7"/>
        <cfvo type="num" val="0.9"/>
      </iconSet>
    </cfRule>
    <cfRule type="cellIs" dxfId="50" priority="78" stopIfTrue="1" operator="greaterThanOrEqual">
      <formula>0.9</formula>
    </cfRule>
    <cfRule type="cellIs" dxfId="49" priority="79" stopIfTrue="1" operator="between">
      <formula>0.7</formula>
      <formula>0.89</formula>
    </cfRule>
    <cfRule type="cellIs" dxfId="48" priority="80" stopIfTrue="1" operator="between">
      <formula>0</formula>
      <formula>0.69</formula>
    </cfRule>
  </conditionalFormatting>
  <conditionalFormatting sqref="AM53:AM54">
    <cfRule type="iconSet" priority="73">
      <iconSet iconSet="3TrafficLights2">
        <cfvo type="percent" val="0"/>
        <cfvo type="num" val="0.7"/>
        <cfvo type="num" val="0.9"/>
      </iconSet>
    </cfRule>
    <cfRule type="cellIs" dxfId="47" priority="74" stopIfTrue="1" operator="greaterThanOrEqual">
      <formula>0.9</formula>
    </cfRule>
    <cfRule type="cellIs" dxfId="46" priority="75" stopIfTrue="1" operator="between">
      <formula>0.7</formula>
      <formula>0.89</formula>
    </cfRule>
    <cfRule type="cellIs" dxfId="45" priority="76" stopIfTrue="1" operator="between">
      <formula>0</formula>
      <formula>0.69</formula>
    </cfRule>
  </conditionalFormatting>
  <conditionalFormatting sqref="AM55:AM63">
    <cfRule type="iconSet" priority="69">
      <iconSet iconSet="3TrafficLights2">
        <cfvo type="percent" val="0"/>
        <cfvo type="num" val="0.7"/>
        <cfvo type="num" val="0.9"/>
      </iconSet>
    </cfRule>
    <cfRule type="cellIs" dxfId="44" priority="70" stopIfTrue="1" operator="greaterThanOrEqual">
      <formula>0.9</formula>
    </cfRule>
    <cfRule type="cellIs" dxfId="43" priority="71" stopIfTrue="1" operator="between">
      <formula>0.7</formula>
      <formula>0.89</formula>
    </cfRule>
    <cfRule type="cellIs" dxfId="42" priority="72" stopIfTrue="1" operator="between">
      <formula>0</formula>
      <formula>0.69</formula>
    </cfRule>
  </conditionalFormatting>
  <conditionalFormatting sqref="AM45">
    <cfRule type="iconSet" priority="65">
      <iconSet iconSet="3TrafficLights2">
        <cfvo type="percent" val="0"/>
        <cfvo type="num" val="0.7"/>
        <cfvo type="num" val="0.9"/>
      </iconSet>
    </cfRule>
    <cfRule type="cellIs" dxfId="41" priority="66" stopIfTrue="1" operator="greaterThanOrEqual">
      <formula>0.9</formula>
    </cfRule>
    <cfRule type="cellIs" dxfId="40" priority="67" stopIfTrue="1" operator="between">
      <formula>0.7</formula>
      <formula>0.89</formula>
    </cfRule>
    <cfRule type="cellIs" dxfId="39" priority="68" stopIfTrue="1" operator="between">
      <formula>0</formula>
      <formula>0.69</formula>
    </cfRule>
  </conditionalFormatting>
  <conditionalFormatting sqref="AM64">
    <cfRule type="iconSet" priority="61">
      <iconSet iconSet="3TrafficLights2">
        <cfvo type="percent" val="0"/>
        <cfvo type="num" val="0.7"/>
        <cfvo type="num" val="0.9"/>
      </iconSet>
    </cfRule>
    <cfRule type="cellIs" dxfId="38" priority="62" stopIfTrue="1" operator="greaterThanOrEqual">
      <formula>0.9</formula>
    </cfRule>
    <cfRule type="cellIs" dxfId="37" priority="63" stopIfTrue="1" operator="between">
      <formula>0.7</formula>
      <formula>0.89</formula>
    </cfRule>
    <cfRule type="cellIs" dxfId="36" priority="64" stopIfTrue="1" operator="between">
      <formula>0</formula>
      <formula>0.69</formula>
    </cfRule>
  </conditionalFormatting>
  <conditionalFormatting sqref="AM82">
    <cfRule type="iconSet" priority="57">
      <iconSet iconSet="3TrafficLights2">
        <cfvo type="percent" val="0"/>
        <cfvo type="num" val="0.7"/>
        <cfvo type="num" val="0.9"/>
      </iconSet>
    </cfRule>
    <cfRule type="cellIs" dxfId="35" priority="58" stopIfTrue="1" operator="greaterThanOrEqual">
      <formula>0.9</formula>
    </cfRule>
    <cfRule type="cellIs" dxfId="34" priority="59" stopIfTrue="1" operator="between">
      <formula>0.7</formula>
      <formula>0.89</formula>
    </cfRule>
    <cfRule type="cellIs" dxfId="33" priority="60" stopIfTrue="1" operator="between">
      <formula>0</formula>
      <formula>0.69</formula>
    </cfRule>
  </conditionalFormatting>
  <conditionalFormatting sqref="AM91">
    <cfRule type="iconSet" priority="53">
      <iconSet iconSet="3TrafficLights2">
        <cfvo type="percent" val="0"/>
        <cfvo type="num" val="0.7"/>
        <cfvo type="num" val="0.9"/>
      </iconSet>
    </cfRule>
    <cfRule type="cellIs" dxfId="32" priority="54" stopIfTrue="1" operator="greaterThanOrEqual">
      <formula>0.9</formula>
    </cfRule>
    <cfRule type="cellIs" dxfId="31" priority="55" stopIfTrue="1" operator="between">
      <formula>0.7</formula>
      <formula>0.89</formula>
    </cfRule>
    <cfRule type="cellIs" dxfId="30" priority="56" stopIfTrue="1" operator="between">
      <formula>0</formula>
      <formula>0.69</formula>
    </cfRule>
  </conditionalFormatting>
  <conditionalFormatting sqref="AM70">
    <cfRule type="iconSet" priority="49">
      <iconSet iconSet="3TrafficLights2">
        <cfvo type="percent" val="0"/>
        <cfvo type="num" val="0.7"/>
        <cfvo type="num" val="0.9"/>
      </iconSet>
    </cfRule>
    <cfRule type="cellIs" dxfId="29" priority="50" stopIfTrue="1" operator="greaterThanOrEqual">
      <formula>0.9</formula>
    </cfRule>
    <cfRule type="cellIs" dxfId="28" priority="51" stopIfTrue="1" operator="between">
      <formula>0.7</formula>
      <formula>0.89</formula>
    </cfRule>
    <cfRule type="cellIs" dxfId="27" priority="52" stopIfTrue="1" operator="between">
      <formula>0</formula>
      <formula>0.69</formula>
    </cfRule>
  </conditionalFormatting>
  <conditionalFormatting sqref="AM71">
    <cfRule type="iconSet" priority="45">
      <iconSet iconSet="3TrafficLights2">
        <cfvo type="percent" val="0"/>
        <cfvo type="num" val="0.7"/>
        <cfvo type="num" val="0.9"/>
      </iconSet>
    </cfRule>
    <cfRule type="cellIs" dxfId="26" priority="46" stopIfTrue="1" operator="greaterThanOrEqual">
      <formula>0.9</formula>
    </cfRule>
    <cfRule type="cellIs" dxfId="25" priority="47" stopIfTrue="1" operator="between">
      <formula>0.7</formula>
      <formula>0.89</formula>
    </cfRule>
    <cfRule type="cellIs" dxfId="24" priority="48" stopIfTrue="1" operator="between">
      <formula>0</formula>
      <formula>0.69</formula>
    </cfRule>
  </conditionalFormatting>
  <conditionalFormatting sqref="AM72">
    <cfRule type="iconSet" priority="41">
      <iconSet iconSet="3TrafficLights2">
        <cfvo type="percent" val="0"/>
        <cfvo type="num" val="0.7"/>
        <cfvo type="num" val="0.9"/>
      </iconSet>
    </cfRule>
    <cfRule type="cellIs" dxfId="23" priority="42" stopIfTrue="1" operator="greaterThanOrEqual">
      <formula>0.9</formula>
    </cfRule>
    <cfRule type="cellIs" dxfId="22" priority="43" stopIfTrue="1" operator="between">
      <formula>0.7</formula>
      <formula>0.89</formula>
    </cfRule>
    <cfRule type="cellIs" dxfId="21" priority="44" stopIfTrue="1" operator="between">
      <formula>0</formula>
      <formula>0.69</formula>
    </cfRule>
  </conditionalFormatting>
  <conditionalFormatting sqref="AM88">
    <cfRule type="iconSet" priority="37">
      <iconSet iconSet="3TrafficLights2">
        <cfvo type="percent" val="0"/>
        <cfvo type="num" val="0.7"/>
        <cfvo type="num" val="0.9"/>
      </iconSet>
    </cfRule>
    <cfRule type="cellIs" dxfId="20" priority="38" stopIfTrue="1" operator="greaterThanOrEqual">
      <formula>0.9</formula>
    </cfRule>
    <cfRule type="cellIs" dxfId="19" priority="39" stopIfTrue="1" operator="between">
      <formula>0.7</formula>
      <formula>0.89</formula>
    </cfRule>
    <cfRule type="cellIs" dxfId="18" priority="40" stopIfTrue="1" operator="between">
      <formula>0</formula>
      <formula>0.69</formula>
    </cfRule>
  </conditionalFormatting>
  <conditionalFormatting sqref="AM89">
    <cfRule type="iconSet" priority="33">
      <iconSet iconSet="3TrafficLights2">
        <cfvo type="percent" val="0"/>
        <cfvo type="num" val="0.7"/>
        <cfvo type="num" val="0.9"/>
      </iconSet>
    </cfRule>
    <cfRule type="cellIs" dxfId="17" priority="34" stopIfTrue="1" operator="greaterThanOrEqual">
      <formula>0.9</formula>
    </cfRule>
    <cfRule type="cellIs" dxfId="16" priority="35" stopIfTrue="1" operator="between">
      <formula>0.7</formula>
      <formula>0.89</formula>
    </cfRule>
    <cfRule type="cellIs" dxfId="15" priority="36" stopIfTrue="1" operator="between">
      <formula>0</formula>
      <formula>0.69</formula>
    </cfRule>
  </conditionalFormatting>
  <conditionalFormatting sqref="AM90">
    <cfRule type="iconSet" priority="29">
      <iconSet iconSet="3TrafficLights2">
        <cfvo type="percent" val="0"/>
        <cfvo type="num" val="0.7"/>
        <cfvo type="num" val="0.9"/>
      </iconSet>
    </cfRule>
    <cfRule type="cellIs" dxfId="14" priority="30" stopIfTrue="1" operator="greaterThanOrEqual">
      <formula>0.9</formula>
    </cfRule>
    <cfRule type="cellIs" dxfId="13" priority="31" stopIfTrue="1" operator="between">
      <formula>0.7</formula>
      <formula>0.89</formula>
    </cfRule>
    <cfRule type="cellIs" dxfId="12" priority="32" stopIfTrue="1" operator="between">
      <formula>0</formula>
      <formula>0.69</formula>
    </cfRule>
  </conditionalFormatting>
  <conditionalFormatting sqref="AM73:AM81">
    <cfRule type="iconSet" priority="25">
      <iconSet iconSet="3TrafficLights2">
        <cfvo type="percent" val="0"/>
        <cfvo type="num" val="0.7"/>
        <cfvo type="num" val="0.9"/>
      </iconSet>
    </cfRule>
    <cfRule type="cellIs" dxfId="11" priority="26" stopIfTrue="1" operator="greaterThanOrEqual">
      <formula>0.9</formula>
    </cfRule>
    <cfRule type="cellIs" dxfId="10" priority="27" stopIfTrue="1" operator="between">
      <formula>0.7</formula>
      <formula>0.89</formula>
    </cfRule>
    <cfRule type="cellIs" dxfId="9" priority="28" stopIfTrue="1" operator="between">
      <formula>0</formula>
      <formula>0.69</formula>
    </cfRule>
  </conditionalFormatting>
  <conditionalFormatting sqref="AT51">
    <cfRule type="iconSet" priority="9">
      <iconSet iconSet="3TrafficLights2">
        <cfvo type="percent" val="0"/>
        <cfvo type="num" val="0.7"/>
        <cfvo type="num" val="0.9"/>
      </iconSet>
    </cfRule>
    <cfRule type="cellIs" dxfId="8" priority="10" stopIfTrue="1" operator="greaterThan">
      <formula>0.9</formula>
    </cfRule>
    <cfRule type="cellIs" dxfId="7" priority="11" stopIfTrue="1" operator="between">
      <formula>0.7</formula>
      <formula>0.89</formula>
    </cfRule>
    <cfRule type="cellIs" dxfId="6" priority="12" stopIfTrue="1" operator="between">
      <formula>0</formula>
      <formula>0.69</formula>
    </cfRule>
  </conditionalFormatting>
  <conditionalFormatting sqref="AS91">
    <cfRule type="iconSet" priority="5">
      <iconSet iconSet="3TrafficLights2">
        <cfvo type="percent" val="0"/>
        <cfvo type="num" val="0.7"/>
        <cfvo type="num" val="0.9"/>
      </iconSet>
    </cfRule>
    <cfRule type="cellIs" dxfId="5" priority="6" stopIfTrue="1" operator="greaterThan">
      <formula>0.9</formula>
    </cfRule>
    <cfRule type="cellIs" dxfId="4" priority="7" stopIfTrue="1" operator="between">
      <formula>0.7</formula>
      <formula>0.89</formula>
    </cfRule>
    <cfRule type="cellIs" dxfId="3" priority="8" stopIfTrue="1" operator="between">
      <formula>0</formula>
      <formula>0.69</formula>
    </cfRule>
  </conditionalFormatting>
  <conditionalFormatting sqref="AS88:AS90">
    <cfRule type="iconSet" priority="1">
      <iconSet iconSet="3TrafficLights2">
        <cfvo type="percent" val="0"/>
        <cfvo type="num" val="0.7"/>
        <cfvo type="num" val="0.9"/>
      </iconSet>
    </cfRule>
    <cfRule type="cellIs" dxfId="2" priority="2" stopIfTrue="1" operator="greaterThan">
      <formula>0.9</formula>
    </cfRule>
    <cfRule type="cellIs" dxfId="1" priority="3" stopIfTrue="1" operator="between">
      <formula>0.7</formula>
      <formula>0.89</formula>
    </cfRule>
    <cfRule type="cellIs" dxfId="0" priority="4" stopIfTrue="1" operator="between">
      <formula>0</formula>
      <formula>0.69</formula>
    </cfRule>
  </conditionalFormatting>
  <printOptions horizontalCentered="1"/>
  <pageMargins left="0.70866141732283472" right="0.51181102362204722" top="0.27559055118110237" bottom="0.47244094488188981" header="0" footer="0"/>
  <pageSetup scale="17" fitToHeight="0" orientation="landscape" r:id="rId1"/>
  <headerFooter>
    <oddFooter>&amp;L&amp;P&amp;RElaboración: Equipo Transparencia y Atención a la Ciudadanía - Equipo Sistema Integrado de Gestión - Equipo Planeación Instituto Distrital de Patrimonio Cultural Enero de 2018</oddFooter>
  </headerFooter>
  <rowBreaks count="3" manualBreakCount="3">
    <brk id="30" max="41" man="1"/>
    <brk id="47" max="41" man="1"/>
    <brk id="80" max="4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5" sqref="E15"/>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E7" sqref="E7"/>
    </sheetView>
  </sheetViews>
  <sheetFormatPr baseColWidth="10" defaultRowHeight="15" x14ac:dyDescent="0.25"/>
  <cols>
    <col min="1" max="1" width="20.85546875" customWidth="1"/>
    <col min="2" max="2" width="19.85546875" customWidth="1"/>
    <col min="4" max="4" width="21" customWidth="1"/>
    <col min="7" max="7" width="20.28515625" customWidth="1"/>
    <col min="11" max="12" width="15.140625" customWidth="1"/>
  </cols>
  <sheetData>
    <row r="1" spans="1:12" ht="15.75" thickBot="1" x14ac:dyDescent="0.3"/>
    <row r="2" spans="1:12" ht="34.5" thickBot="1" x14ac:dyDescent="0.3">
      <c r="A2" s="51" t="s">
        <v>281</v>
      </c>
      <c r="B2" s="52" t="s">
        <v>5</v>
      </c>
      <c r="C2" s="52" t="s">
        <v>156</v>
      </c>
      <c r="D2" s="52" t="s">
        <v>227</v>
      </c>
      <c r="E2" s="52" t="s">
        <v>6</v>
      </c>
      <c r="F2" s="52" t="s">
        <v>7</v>
      </c>
      <c r="G2" s="52" t="s">
        <v>8</v>
      </c>
      <c r="H2" s="52" t="s">
        <v>9</v>
      </c>
      <c r="I2" s="53" t="s">
        <v>12</v>
      </c>
      <c r="J2" s="53" t="s">
        <v>13</v>
      </c>
      <c r="K2" s="52" t="s">
        <v>297</v>
      </c>
      <c r="L2" s="54" t="s">
        <v>298</v>
      </c>
    </row>
    <row r="3" spans="1:12" ht="51.75" thickBot="1" x14ac:dyDescent="0.3">
      <c r="A3" s="47" t="s">
        <v>225</v>
      </c>
      <c r="B3" s="48" t="s">
        <v>282</v>
      </c>
      <c r="C3" s="17" t="s">
        <v>196</v>
      </c>
      <c r="D3" s="48" t="s">
        <v>96</v>
      </c>
      <c r="E3" s="17" t="s">
        <v>65</v>
      </c>
      <c r="F3" s="49">
        <v>3</v>
      </c>
      <c r="G3" s="17" t="s">
        <v>63</v>
      </c>
      <c r="H3" s="17" t="s">
        <v>64</v>
      </c>
      <c r="I3" s="18">
        <v>43544</v>
      </c>
      <c r="J3" s="18">
        <v>43769</v>
      </c>
      <c r="K3" s="49">
        <v>1</v>
      </c>
      <c r="L3" s="50">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90" zoomScaleNormal="90" workbookViewId="0">
      <pane ySplit="2" topLeftCell="A3" activePane="bottomLeft" state="frozen"/>
      <selection activeCell="E7" sqref="E7"/>
      <selection pane="bottomLeft" activeCell="E7" sqref="E7"/>
    </sheetView>
  </sheetViews>
  <sheetFormatPr baseColWidth="10" defaultRowHeight="15" x14ac:dyDescent="0.25"/>
  <cols>
    <col min="1" max="1" width="20.85546875" customWidth="1"/>
    <col min="2" max="2" width="19.85546875" customWidth="1"/>
    <col min="3" max="3" width="6.140625" bestFit="1" customWidth="1"/>
    <col min="4" max="4" width="36.28515625" customWidth="1"/>
    <col min="5" max="5" width="28.85546875" customWidth="1"/>
    <col min="7" max="7" width="22.7109375" customWidth="1"/>
    <col min="8" max="8" width="13.85546875" customWidth="1"/>
    <col min="11" max="12" width="15.140625" customWidth="1"/>
  </cols>
  <sheetData>
    <row r="1" spans="1:12" ht="15.75" thickBot="1" x14ac:dyDescent="0.3"/>
    <row r="2" spans="1:12" ht="34.5" thickBot="1" x14ac:dyDescent="0.3">
      <c r="A2" s="1" t="s">
        <v>281</v>
      </c>
      <c r="B2" s="1" t="s">
        <v>5</v>
      </c>
      <c r="C2" s="2" t="s">
        <v>156</v>
      </c>
      <c r="D2" s="3" t="s">
        <v>227</v>
      </c>
      <c r="E2" s="3" t="s">
        <v>6</v>
      </c>
      <c r="F2" s="3" t="s">
        <v>7</v>
      </c>
      <c r="G2" s="3" t="s">
        <v>8</v>
      </c>
      <c r="H2" s="3" t="s">
        <v>9</v>
      </c>
      <c r="I2" s="4" t="s">
        <v>12</v>
      </c>
      <c r="J2" s="5" t="s">
        <v>13</v>
      </c>
      <c r="K2" s="52" t="s">
        <v>297</v>
      </c>
      <c r="L2" s="54" t="s">
        <v>298</v>
      </c>
    </row>
    <row r="3" spans="1:12" ht="63.75" x14ac:dyDescent="0.25">
      <c r="A3" s="20" t="s">
        <v>224</v>
      </c>
      <c r="B3" s="21" t="s">
        <v>283</v>
      </c>
      <c r="C3" s="8" t="s">
        <v>176</v>
      </c>
      <c r="D3" s="21" t="s">
        <v>103</v>
      </c>
      <c r="E3" s="8" t="s">
        <v>99</v>
      </c>
      <c r="F3" s="8">
        <v>2</v>
      </c>
      <c r="G3" s="8" t="s">
        <v>36</v>
      </c>
      <c r="H3" s="8" t="s">
        <v>25</v>
      </c>
      <c r="I3" s="9">
        <v>43497</v>
      </c>
      <c r="J3" s="9">
        <v>43707</v>
      </c>
      <c r="K3" s="22">
        <v>0</v>
      </c>
      <c r="L3" s="23">
        <v>1</v>
      </c>
    </row>
    <row r="4" spans="1:12" ht="63.75" x14ac:dyDescent="0.25">
      <c r="A4" s="24" t="s">
        <v>224</v>
      </c>
      <c r="B4" s="25" t="s">
        <v>284</v>
      </c>
      <c r="C4" s="10" t="s">
        <v>178</v>
      </c>
      <c r="D4" s="25" t="s">
        <v>49</v>
      </c>
      <c r="E4" s="10" t="s">
        <v>231</v>
      </c>
      <c r="F4" s="10">
        <v>6</v>
      </c>
      <c r="G4" s="10" t="s">
        <v>41</v>
      </c>
      <c r="H4" s="10" t="s">
        <v>25</v>
      </c>
      <c r="I4" s="11">
        <v>43636</v>
      </c>
      <c r="J4" s="11">
        <v>43769</v>
      </c>
      <c r="K4" s="26">
        <v>0</v>
      </c>
      <c r="L4" s="27">
        <v>3</v>
      </c>
    </row>
    <row r="5" spans="1:12" ht="76.5" x14ac:dyDescent="0.25">
      <c r="A5" s="24" t="s">
        <v>224</v>
      </c>
      <c r="B5" s="25" t="s">
        <v>284</v>
      </c>
      <c r="C5" s="10" t="s">
        <v>179</v>
      </c>
      <c r="D5" s="25" t="s">
        <v>39</v>
      </c>
      <c r="E5" s="10" t="s">
        <v>232</v>
      </c>
      <c r="F5" s="10">
        <v>1</v>
      </c>
      <c r="G5" s="10" t="s">
        <v>38</v>
      </c>
      <c r="H5" s="10" t="s">
        <v>25</v>
      </c>
      <c r="I5" s="11">
        <v>43497</v>
      </c>
      <c r="J5" s="11">
        <v>43677</v>
      </c>
      <c r="K5" s="10">
        <v>0.5</v>
      </c>
      <c r="L5" s="28">
        <v>0</v>
      </c>
    </row>
    <row r="6" spans="1:12" ht="38.25" x14ac:dyDescent="0.25">
      <c r="A6" s="24" t="s">
        <v>224</v>
      </c>
      <c r="B6" s="25" t="s">
        <v>284</v>
      </c>
      <c r="C6" s="10" t="s">
        <v>180</v>
      </c>
      <c r="D6" s="25" t="s">
        <v>100</v>
      </c>
      <c r="E6" s="10" t="s">
        <v>102</v>
      </c>
      <c r="F6" s="10">
        <v>1</v>
      </c>
      <c r="G6" s="10" t="s">
        <v>101</v>
      </c>
      <c r="H6" s="10" t="s">
        <v>25</v>
      </c>
      <c r="I6" s="11">
        <v>43497</v>
      </c>
      <c r="J6" s="11">
        <v>43677</v>
      </c>
      <c r="K6" s="10">
        <v>0</v>
      </c>
      <c r="L6" s="28">
        <v>1</v>
      </c>
    </row>
    <row r="7" spans="1:12" ht="63.75" x14ac:dyDescent="0.25">
      <c r="A7" s="24" t="s">
        <v>224</v>
      </c>
      <c r="B7" s="25" t="s">
        <v>285</v>
      </c>
      <c r="C7" s="10" t="s">
        <v>181</v>
      </c>
      <c r="D7" s="25" t="s">
        <v>104</v>
      </c>
      <c r="E7" s="10" t="s">
        <v>105</v>
      </c>
      <c r="F7" s="10">
        <v>3</v>
      </c>
      <c r="G7" s="10" t="s">
        <v>36</v>
      </c>
      <c r="H7" s="10" t="s">
        <v>25</v>
      </c>
      <c r="I7" s="11">
        <v>43497</v>
      </c>
      <c r="J7" s="11">
        <v>43799</v>
      </c>
      <c r="K7" s="10">
        <v>0</v>
      </c>
      <c r="L7" s="28">
        <v>1</v>
      </c>
    </row>
    <row r="8" spans="1:12" ht="76.5" x14ac:dyDescent="0.25">
      <c r="A8" s="24" t="s">
        <v>224</v>
      </c>
      <c r="B8" s="25" t="s">
        <v>285</v>
      </c>
      <c r="C8" s="10" t="s">
        <v>182</v>
      </c>
      <c r="D8" s="25" t="s">
        <v>106</v>
      </c>
      <c r="E8" s="10" t="s">
        <v>107</v>
      </c>
      <c r="F8" s="10">
        <v>3</v>
      </c>
      <c r="G8" s="10" t="s">
        <v>36</v>
      </c>
      <c r="H8" s="10" t="s">
        <v>25</v>
      </c>
      <c r="I8" s="11">
        <v>43497</v>
      </c>
      <c r="J8" s="11">
        <v>43799</v>
      </c>
      <c r="K8" s="10">
        <v>0</v>
      </c>
      <c r="L8" s="28">
        <v>1</v>
      </c>
    </row>
    <row r="9" spans="1:12" ht="63.75" x14ac:dyDescent="0.25">
      <c r="A9" s="24" t="s">
        <v>224</v>
      </c>
      <c r="B9" s="25" t="s">
        <v>286</v>
      </c>
      <c r="C9" s="10" t="s">
        <v>189</v>
      </c>
      <c r="D9" s="25" t="s">
        <v>145</v>
      </c>
      <c r="E9" s="10" t="s">
        <v>148</v>
      </c>
      <c r="F9" s="10">
        <v>4</v>
      </c>
      <c r="G9" s="10" t="s">
        <v>146</v>
      </c>
      <c r="H9" s="10" t="s">
        <v>25</v>
      </c>
      <c r="I9" s="11">
        <v>43480</v>
      </c>
      <c r="J9" s="11">
        <v>43769</v>
      </c>
      <c r="K9" s="10">
        <v>0</v>
      </c>
      <c r="L9" s="28">
        <v>1</v>
      </c>
    </row>
    <row r="10" spans="1:12" ht="63.75" x14ac:dyDescent="0.25">
      <c r="A10" s="24" t="s">
        <v>224</v>
      </c>
      <c r="B10" s="25" t="s">
        <v>286</v>
      </c>
      <c r="C10" s="10" t="s">
        <v>190</v>
      </c>
      <c r="D10" s="25" t="s">
        <v>147</v>
      </c>
      <c r="E10" s="10" t="s">
        <v>149</v>
      </c>
      <c r="F10" s="10">
        <v>2</v>
      </c>
      <c r="G10" s="10" t="s">
        <v>146</v>
      </c>
      <c r="H10" s="10" t="s">
        <v>25</v>
      </c>
      <c r="I10" s="11">
        <v>43636</v>
      </c>
      <c r="J10" s="11">
        <v>43819</v>
      </c>
      <c r="K10" s="10">
        <v>0</v>
      </c>
      <c r="L10" s="28">
        <v>1</v>
      </c>
    </row>
    <row r="11" spans="1:12" ht="51" x14ac:dyDescent="0.25">
      <c r="A11" s="24" t="s">
        <v>224</v>
      </c>
      <c r="B11" s="25" t="s">
        <v>286</v>
      </c>
      <c r="C11" s="10" t="s">
        <v>191</v>
      </c>
      <c r="D11" s="25" t="s">
        <v>130</v>
      </c>
      <c r="E11" s="10" t="s">
        <v>233</v>
      </c>
      <c r="F11" s="10">
        <v>2</v>
      </c>
      <c r="G11" s="10" t="s">
        <v>36</v>
      </c>
      <c r="H11" s="10" t="s">
        <v>25</v>
      </c>
      <c r="I11" s="11">
        <v>43646</v>
      </c>
      <c r="J11" s="11">
        <v>43819</v>
      </c>
      <c r="K11" s="10">
        <v>0</v>
      </c>
      <c r="L11" s="28">
        <v>1</v>
      </c>
    </row>
    <row r="12" spans="1:12" ht="63.75" x14ac:dyDescent="0.25">
      <c r="A12" s="24" t="s">
        <v>225</v>
      </c>
      <c r="B12" s="25" t="s">
        <v>282</v>
      </c>
      <c r="C12" s="10" t="s">
        <v>192</v>
      </c>
      <c r="D12" s="25" t="s">
        <v>111</v>
      </c>
      <c r="E12" s="10" t="s">
        <v>248</v>
      </c>
      <c r="F12" s="14">
        <v>1</v>
      </c>
      <c r="G12" s="10" t="s">
        <v>88</v>
      </c>
      <c r="H12" s="10" t="s">
        <v>25</v>
      </c>
      <c r="I12" s="11">
        <v>43467</v>
      </c>
      <c r="J12" s="11">
        <v>43830</v>
      </c>
      <c r="K12" s="10">
        <v>0</v>
      </c>
      <c r="L12" s="29">
        <v>0.33</v>
      </c>
    </row>
    <row r="13" spans="1:12" ht="51" x14ac:dyDescent="0.25">
      <c r="A13" s="24" t="s">
        <v>225</v>
      </c>
      <c r="B13" s="25" t="s">
        <v>282</v>
      </c>
      <c r="C13" s="10" t="s">
        <v>193</v>
      </c>
      <c r="D13" s="25" t="s">
        <v>112</v>
      </c>
      <c r="E13" s="10" t="s">
        <v>60</v>
      </c>
      <c r="F13" s="10">
        <v>3</v>
      </c>
      <c r="G13" s="10" t="s">
        <v>61</v>
      </c>
      <c r="H13" s="10" t="s">
        <v>25</v>
      </c>
      <c r="I13" s="11">
        <v>43467</v>
      </c>
      <c r="J13" s="11">
        <v>43830</v>
      </c>
      <c r="K13" s="10">
        <v>0</v>
      </c>
      <c r="L13" s="28">
        <v>1</v>
      </c>
    </row>
    <row r="14" spans="1:12" ht="76.5" x14ac:dyDescent="0.25">
      <c r="A14" s="24" t="s">
        <v>225</v>
      </c>
      <c r="B14" s="25" t="s">
        <v>282</v>
      </c>
      <c r="C14" s="10" t="s">
        <v>197</v>
      </c>
      <c r="D14" s="25" t="s">
        <v>62</v>
      </c>
      <c r="E14" s="10" t="s">
        <v>59</v>
      </c>
      <c r="F14" s="14">
        <v>1</v>
      </c>
      <c r="G14" s="10" t="s">
        <v>211</v>
      </c>
      <c r="H14" s="10" t="s">
        <v>25</v>
      </c>
      <c r="I14" s="11">
        <v>43497</v>
      </c>
      <c r="J14" s="11">
        <v>43829</v>
      </c>
      <c r="K14" s="10">
        <v>0</v>
      </c>
      <c r="L14" s="29">
        <v>0.33</v>
      </c>
    </row>
    <row r="15" spans="1:12" ht="51" x14ac:dyDescent="0.25">
      <c r="A15" s="24" t="s">
        <v>225</v>
      </c>
      <c r="B15" s="25" t="s">
        <v>287</v>
      </c>
      <c r="C15" s="10" t="s">
        <v>198</v>
      </c>
      <c r="D15" s="25" t="s">
        <v>117</v>
      </c>
      <c r="E15" s="10" t="s">
        <v>116</v>
      </c>
      <c r="F15" s="10">
        <v>2</v>
      </c>
      <c r="G15" s="10" t="s">
        <v>115</v>
      </c>
      <c r="H15" s="10" t="s">
        <v>25</v>
      </c>
      <c r="I15" s="11">
        <v>43587</v>
      </c>
      <c r="J15" s="11">
        <v>43798</v>
      </c>
      <c r="K15" s="10">
        <v>0</v>
      </c>
      <c r="L15" s="28">
        <v>1</v>
      </c>
    </row>
    <row r="16" spans="1:12" ht="63.75" x14ac:dyDescent="0.25">
      <c r="A16" s="24" t="s">
        <v>225</v>
      </c>
      <c r="B16" s="25" t="s">
        <v>288</v>
      </c>
      <c r="C16" s="10" t="s">
        <v>199</v>
      </c>
      <c r="D16" s="25" t="s">
        <v>34</v>
      </c>
      <c r="E16" s="10" t="s">
        <v>35</v>
      </c>
      <c r="F16" s="10">
        <v>2</v>
      </c>
      <c r="G16" s="10" t="s">
        <v>36</v>
      </c>
      <c r="H16" s="10" t="s">
        <v>25</v>
      </c>
      <c r="I16" s="11">
        <v>43525</v>
      </c>
      <c r="J16" s="11">
        <v>43769</v>
      </c>
      <c r="K16" s="10">
        <v>1</v>
      </c>
      <c r="L16" s="28">
        <v>0</v>
      </c>
    </row>
    <row r="17" spans="1:12" ht="63.75" x14ac:dyDescent="0.25">
      <c r="A17" s="24" t="s">
        <v>225</v>
      </c>
      <c r="B17" s="25" t="s">
        <v>288</v>
      </c>
      <c r="C17" s="10" t="s">
        <v>200</v>
      </c>
      <c r="D17" s="25" t="s">
        <v>74</v>
      </c>
      <c r="E17" s="10" t="s">
        <v>237</v>
      </c>
      <c r="F17" s="10">
        <v>2</v>
      </c>
      <c r="G17" s="10" t="s">
        <v>73</v>
      </c>
      <c r="H17" s="10" t="s">
        <v>25</v>
      </c>
      <c r="I17" s="11">
        <v>43546</v>
      </c>
      <c r="J17" s="11">
        <v>43819</v>
      </c>
      <c r="K17" s="10">
        <v>0</v>
      </c>
      <c r="L17" s="28">
        <v>1</v>
      </c>
    </row>
    <row r="18" spans="1:12" ht="63.75" x14ac:dyDescent="0.25">
      <c r="A18" s="24" t="s">
        <v>225</v>
      </c>
      <c r="B18" s="25" t="s">
        <v>288</v>
      </c>
      <c r="C18" s="10" t="s">
        <v>201</v>
      </c>
      <c r="D18" s="25" t="s">
        <v>71</v>
      </c>
      <c r="E18" s="10" t="s">
        <v>238</v>
      </c>
      <c r="F18" s="10">
        <v>1</v>
      </c>
      <c r="G18" s="10" t="s">
        <v>72</v>
      </c>
      <c r="H18" s="10" t="s">
        <v>25</v>
      </c>
      <c r="I18" s="11">
        <v>43497</v>
      </c>
      <c r="J18" s="11">
        <v>43646</v>
      </c>
      <c r="K18" s="10">
        <v>0</v>
      </c>
      <c r="L18" s="28">
        <v>1</v>
      </c>
    </row>
    <row r="19" spans="1:12" ht="63.75" x14ac:dyDescent="0.25">
      <c r="A19" s="24" t="s">
        <v>225</v>
      </c>
      <c r="B19" s="25" t="s">
        <v>288</v>
      </c>
      <c r="C19" s="10" t="s">
        <v>202</v>
      </c>
      <c r="D19" s="25" t="s">
        <v>93</v>
      </c>
      <c r="E19" s="10" t="s">
        <v>94</v>
      </c>
      <c r="F19" s="10">
        <v>1</v>
      </c>
      <c r="G19" s="10" t="s">
        <v>95</v>
      </c>
      <c r="H19" s="10" t="s">
        <v>25</v>
      </c>
      <c r="I19" s="11">
        <v>43587</v>
      </c>
      <c r="J19" s="11">
        <v>43707</v>
      </c>
      <c r="K19" s="10">
        <v>0</v>
      </c>
      <c r="L19" s="28">
        <v>1</v>
      </c>
    </row>
    <row r="20" spans="1:12" ht="51" x14ac:dyDescent="0.25">
      <c r="A20" s="24" t="s">
        <v>225</v>
      </c>
      <c r="B20" s="25" t="s">
        <v>289</v>
      </c>
      <c r="C20" s="10" t="s">
        <v>204</v>
      </c>
      <c r="D20" s="25" t="s">
        <v>118</v>
      </c>
      <c r="E20" s="10" t="s">
        <v>119</v>
      </c>
      <c r="F20" s="10">
        <v>4</v>
      </c>
      <c r="G20" s="10" t="s">
        <v>47</v>
      </c>
      <c r="H20" s="10" t="s">
        <v>25</v>
      </c>
      <c r="I20" s="11">
        <v>43480</v>
      </c>
      <c r="J20" s="11">
        <v>43769</v>
      </c>
      <c r="K20" s="10">
        <v>1</v>
      </c>
      <c r="L20" s="28">
        <v>1</v>
      </c>
    </row>
    <row r="21" spans="1:12" ht="51" x14ac:dyDescent="0.25">
      <c r="A21" s="24" t="s">
        <v>226</v>
      </c>
      <c r="B21" s="25" t="s">
        <v>18</v>
      </c>
      <c r="C21" s="10" t="s">
        <v>205</v>
      </c>
      <c r="D21" s="25" t="s">
        <v>127</v>
      </c>
      <c r="E21" s="16" t="s">
        <v>120</v>
      </c>
      <c r="F21" s="10">
        <v>2</v>
      </c>
      <c r="G21" s="16" t="s">
        <v>121</v>
      </c>
      <c r="H21" s="10" t="s">
        <v>25</v>
      </c>
      <c r="I21" s="11">
        <v>43586</v>
      </c>
      <c r="J21" s="11">
        <v>43819</v>
      </c>
      <c r="K21" s="10">
        <v>0</v>
      </c>
      <c r="L21" s="28">
        <v>1</v>
      </c>
    </row>
    <row r="22" spans="1:12" ht="51" x14ac:dyDescent="0.25">
      <c r="A22" s="24" t="s">
        <v>226</v>
      </c>
      <c r="B22" s="25" t="s">
        <v>18</v>
      </c>
      <c r="C22" s="10" t="s">
        <v>207</v>
      </c>
      <c r="D22" s="25" t="s">
        <v>136</v>
      </c>
      <c r="E22" s="16" t="s">
        <v>86</v>
      </c>
      <c r="F22" s="10">
        <v>1</v>
      </c>
      <c r="G22" s="10" t="s">
        <v>87</v>
      </c>
      <c r="H22" s="10" t="s">
        <v>25</v>
      </c>
      <c r="I22" s="11">
        <v>43497</v>
      </c>
      <c r="J22" s="11">
        <v>43585</v>
      </c>
      <c r="K22" s="10">
        <v>1</v>
      </c>
      <c r="L22" s="28">
        <v>0</v>
      </c>
    </row>
    <row r="23" spans="1:12" ht="127.5" x14ac:dyDescent="0.25">
      <c r="A23" s="42" t="s">
        <v>226</v>
      </c>
      <c r="B23" s="43" t="s">
        <v>18</v>
      </c>
      <c r="C23" s="6" t="s">
        <v>208</v>
      </c>
      <c r="D23" s="43" t="s">
        <v>239</v>
      </c>
      <c r="E23" s="15" t="s">
        <v>84</v>
      </c>
      <c r="F23" s="6">
        <v>1</v>
      </c>
      <c r="G23" s="6" t="s">
        <v>83</v>
      </c>
      <c r="H23" s="6" t="s">
        <v>25</v>
      </c>
      <c r="I23" s="7">
        <v>43525</v>
      </c>
      <c r="J23" s="7">
        <v>43819</v>
      </c>
      <c r="K23" s="6">
        <v>1</v>
      </c>
      <c r="L23" s="44">
        <v>0</v>
      </c>
    </row>
    <row r="24" spans="1:12" ht="39" thickBot="1" x14ac:dyDescent="0.3">
      <c r="A24" s="30" t="s">
        <v>226</v>
      </c>
      <c r="B24" s="31" t="s">
        <v>18</v>
      </c>
      <c r="C24" s="12" t="s">
        <v>209</v>
      </c>
      <c r="D24" s="31" t="s">
        <v>81</v>
      </c>
      <c r="E24" s="19" t="s">
        <v>82</v>
      </c>
      <c r="F24" s="12">
        <v>1</v>
      </c>
      <c r="G24" s="19" t="s">
        <v>85</v>
      </c>
      <c r="H24" s="12" t="s">
        <v>80</v>
      </c>
      <c r="I24" s="13">
        <v>43539</v>
      </c>
      <c r="J24" s="13">
        <v>43799</v>
      </c>
      <c r="K24" s="45">
        <v>0.3</v>
      </c>
      <c r="L24" s="46">
        <v>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E7" sqref="E7"/>
    </sheetView>
  </sheetViews>
  <sheetFormatPr baseColWidth="10" defaultRowHeight="15" x14ac:dyDescent="0.25"/>
  <cols>
    <col min="1" max="1" width="20.85546875" customWidth="1"/>
    <col min="2" max="2" width="19.85546875" customWidth="1"/>
    <col min="4" max="4" width="31.5703125" customWidth="1"/>
    <col min="5" max="5" width="29" customWidth="1"/>
    <col min="7" max="7" width="20.28515625" customWidth="1"/>
    <col min="11" max="12" width="15.140625" customWidth="1"/>
  </cols>
  <sheetData>
    <row r="1" spans="1:12" ht="15.75" thickBot="1" x14ac:dyDescent="0.3"/>
    <row r="2" spans="1:12" ht="34.5" thickBot="1" x14ac:dyDescent="0.3">
      <c r="A2" s="1" t="s">
        <v>281</v>
      </c>
      <c r="B2" s="1" t="s">
        <v>5</v>
      </c>
      <c r="C2" s="2" t="s">
        <v>156</v>
      </c>
      <c r="D2" s="3" t="s">
        <v>227</v>
      </c>
      <c r="E2" s="3" t="s">
        <v>6</v>
      </c>
      <c r="F2" s="3" t="s">
        <v>7</v>
      </c>
      <c r="G2" s="3" t="s">
        <v>8</v>
      </c>
      <c r="H2" s="3" t="s">
        <v>9</v>
      </c>
      <c r="I2" s="4" t="s">
        <v>12</v>
      </c>
      <c r="J2" s="5" t="s">
        <v>13</v>
      </c>
      <c r="K2" s="52" t="s">
        <v>297</v>
      </c>
      <c r="L2" s="54" t="s">
        <v>298</v>
      </c>
    </row>
    <row r="3" spans="1:12" ht="76.5" x14ac:dyDescent="0.25">
      <c r="A3" s="20" t="s">
        <v>222</v>
      </c>
      <c r="B3" s="21" t="s">
        <v>290</v>
      </c>
      <c r="C3" s="8" t="s">
        <v>173</v>
      </c>
      <c r="D3" s="21" t="s">
        <v>23</v>
      </c>
      <c r="E3" s="8" t="s">
        <v>230</v>
      </c>
      <c r="F3" s="33">
        <v>1</v>
      </c>
      <c r="G3" s="8" t="s">
        <v>32</v>
      </c>
      <c r="H3" s="8" t="s">
        <v>30</v>
      </c>
      <c r="I3" s="9">
        <v>43467</v>
      </c>
      <c r="J3" s="9">
        <v>43819</v>
      </c>
      <c r="K3" s="22">
        <v>0</v>
      </c>
      <c r="L3" s="34">
        <v>0.33</v>
      </c>
    </row>
    <row r="4" spans="1:12" ht="89.25" x14ac:dyDescent="0.25">
      <c r="A4" s="24" t="s">
        <v>222</v>
      </c>
      <c r="B4" s="25" t="s">
        <v>290</v>
      </c>
      <c r="C4" s="10" t="s">
        <v>174</v>
      </c>
      <c r="D4" s="25" t="s">
        <v>241</v>
      </c>
      <c r="E4" s="10" t="s">
        <v>242</v>
      </c>
      <c r="F4" s="16">
        <v>1</v>
      </c>
      <c r="G4" s="10" t="s">
        <v>243</v>
      </c>
      <c r="H4" s="10" t="s">
        <v>30</v>
      </c>
      <c r="I4" s="11">
        <v>43497</v>
      </c>
      <c r="J4" s="11">
        <v>43819</v>
      </c>
      <c r="K4" s="26">
        <v>0</v>
      </c>
      <c r="L4" s="29">
        <v>0.33</v>
      </c>
    </row>
    <row r="5" spans="1:12" ht="51.75" thickBot="1" x14ac:dyDescent="0.3">
      <c r="A5" s="30" t="s">
        <v>225</v>
      </c>
      <c r="B5" s="31" t="s">
        <v>291</v>
      </c>
      <c r="C5" s="12" t="s">
        <v>203</v>
      </c>
      <c r="D5" s="31" t="s">
        <v>77</v>
      </c>
      <c r="E5" s="12" t="s">
        <v>78</v>
      </c>
      <c r="F5" s="12">
        <v>1</v>
      </c>
      <c r="G5" s="12" t="s">
        <v>90</v>
      </c>
      <c r="H5" s="12" t="s">
        <v>30</v>
      </c>
      <c r="I5" s="13">
        <v>43497</v>
      </c>
      <c r="J5" s="13">
        <v>43707</v>
      </c>
      <c r="K5" s="12">
        <v>0</v>
      </c>
      <c r="L5" s="32">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90" zoomScaleNormal="90" workbookViewId="0">
      <pane ySplit="2" topLeftCell="A3" activePane="bottomLeft" state="frozen"/>
      <selection activeCell="E7" sqref="E7"/>
      <selection pane="bottomLeft" activeCell="E7" sqref="E7"/>
    </sheetView>
  </sheetViews>
  <sheetFormatPr baseColWidth="10" defaultRowHeight="15" x14ac:dyDescent="0.25"/>
  <cols>
    <col min="1" max="1" width="24.5703125" customWidth="1"/>
    <col min="2" max="2" width="19.85546875" customWidth="1"/>
    <col min="3" max="3" width="5.7109375" bestFit="1" customWidth="1"/>
    <col min="4" max="4" width="40" customWidth="1"/>
    <col min="5" max="5" width="23" customWidth="1"/>
    <col min="6" max="6" width="9.7109375" bestFit="1" customWidth="1"/>
    <col min="7" max="7" width="24.85546875" customWidth="1"/>
    <col min="8" max="8" width="18.140625" customWidth="1"/>
    <col min="9" max="9" width="22.28515625" customWidth="1"/>
    <col min="12" max="13" width="15.140625" customWidth="1"/>
  </cols>
  <sheetData>
    <row r="1" spans="1:13" ht="15.75" thickBot="1" x14ac:dyDescent="0.3"/>
    <row r="2" spans="1:13" ht="34.5" thickBot="1" x14ac:dyDescent="0.3">
      <c r="A2" s="1" t="s">
        <v>281</v>
      </c>
      <c r="B2" s="1" t="s">
        <v>5</v>
      </c>
      <c r="C2" s="2" t="s">
        <v>156</v>
      </c>
      <c r="D2" s="3" t="s">
        <v>227</v>
      </c>
      <c r="E2" s="3" t="s">
        <v>6</v>
      </c>
      <c r="F2" s="3" t="s">
        <v>7</v>
      </c>
      <c r="G2" s="3" t="s">
        <v>8</v>
      </c>
      <c r="H2" s="3" t="s">
        <v>9</v>
      </c>
      <c r="I2" s="3" t="s">
        <v>10</v>
      </c>
      <c r="J2" s="4" t="s">
        <v>12</v>
      </c>
      <c r="K2" s="5" t="s">
        <v>13</v>
      </c>
      <c r="L2" s="52" t="s">
        <v>297</v>
      </c>
      <c r="M2" s="54" t="s">
        <v>298</v>
      </c>
    </row>
    <row r="3" spans="1:13" ht="51" x14ac:dyDescent="0.25">
      <c r="A3" s="20" t="s">
        <v>223</v>
      </c>
      <c r="B3" s="21" t="s">
        <v>292</v>
      </c>
      <c r="C3" s="8" t="s">
        <v>157</v>
      </c>
      <c r="D3" s="25" t="s">
        <v>131</v>
      </c>
      <c r="E3" s="8" t="s">
        <v>58</v>
      </c>
      <c r="F3" s="8">
        <v>1</v>
      </c>
      <c r="G3" s="8" t="s">
        <v>20</v>
      </c>
      <c r="H3" s="8" t="s">
        <v>66</v>
      </c>
      <c r="I3" s="8" t="s">
        <v>19</v>
      </c>
      <c r="J3" s="9">
        <v>43467</v>
      </c>
      <c r="K3" s="9">
        <v>43553</v>
      </c>
      <c r="L3" s="22">
        <v>1</v>
      </c>
      <c r="M3" s="23">
        <v>0</v>
      </c>
    </row>
    <row r="4" spans="1:13" ht="63.75" x14ac:dyDescent="0.25">
      <c r="A4" s="24" t="s">
        <v>223</v>
      </c>
      <c r="B4" s="25" t="s">
        <v>293</v>
      </c>
      <c r="C4" s="10" t="s">
        <v>161</v>
      </c>
      <c r="D4" s="25" t="s">
        <v>133</v>
      </c>
      <c r="E4" s="10" t="s">
        <v>138</v>
      </c>
      <c r="F4" s="10">
        <v>3</v>
      </c>
      <c r="G4" s="10" t="s">
        <v>123</v>
      </c>
      <c r="H4" s="10" t="s">
        <v>132</v>
      </c>
      <c r="I4" s="10" t="s">
        <v>19</v>
      </c>
      <c r="J4" s="11">
        <v>43467</v>
      </c>
      <c r="K4" s="11">
        <v>43723</v>
      </c>
      <c r="L4" s="10">
        <v>0</v>
      </c>
      <c r="M4" s="28">
        <v>1</v>
      </c>
    </row>
    <row r="5" spans="1:13" ht="51" x14ac:dyDescent="0.25">
      <c r="A5" s="24" t="s">
        <v>223</v>
      </c>
      <c r="B5" s="25" t="s">
        <v>293</v>
      </c>
      <c r="C5" s="10" t="s">
        <v>162</v>
      </c>
      <c r="D5" s="25" t="s">
        <v>152</v>
      </c>
      <c r="E5" s="10" t="s">
        <v>137</v>
      </c>
      <c r="F5" s="10">
        <v>3</v>
      </c>
      <c r="G5" s="10" t="s">
        <v>139</v>
      </c>
      <c r="H5" s="10" t="s">
        <v>66</v>
      </c>
      <c r="I5" s="10" t="s">
        <v>19</v>
      </c>
      <c r="J5" s="11">
        <v>43467</v>
      </c>
      <c r="K5" s="11">
        <v>43738</v>
      </c>
      <c r="L5" s="10">
        <v>0</v>
      </c>
      <c r="M5" s="28">
        <v>1</v>
      </c>
    </row>
    <row r="6" spans="1:13" ht="51" x14ac:dyDescent="0.25">
      <c r="A6" s="24" t="s">
        <v>222</v>
      </c>
      <c r="B6" s="25" t="s">
        <v>294</v>
      </c>
      <c r="C6" s="10" t="s">
        <v>164</v>
      </c>
      <c r="D6" s="25" t="s">
        <v>150</v>
      </c>
      <c r="E6" s="10" t="s">
        <v>151</v>
      </c>
      <c r="F6" s="10">
        <v>3</v>
      </c>
      <c r="G6" s="10" t="s">
        <v>27</v>
      </c>
      <c r="H6" s="10" t="s">
        <v>66</v>
      </c>
      <c r="I6" s="10" t="s">
        <v>301</v>
      </c>
      <c r="J6" s="11">
        <v>43556</v>
      </c>
      <c r="K6" s="11">
        <v>43769</v>
      </c>
      <c r="L6" s="10">
        <v>0</v>
      </c>
      <c r="M6" s="28">
        <v>1</v>
      </c>
    </row>
    <row r="7" spans="1:13" ht="51" x14ac:dyDescent="0.25">
      <c r="A7" s="24" t="s">
        <v>222</v>
      </c>
      <c r="B7" s="25" t="s">
        <v>295</v>
      </c>
      <c r="C7" s="10" t="s">
        <v>167</v>
      </c>
      <c r="D7" s="25" t="s">
        <v>269</v>
      </c>
      <c r="E7" s="10" t="s">
        <v>228</v>
      </c>
      <c r="F7" s="10">
        <v>1</v>
      </c>
      <c r="G7" s="10" t="s">
        <v>122</v>
      </c>
      <c r="H7" s="10" t="s">
        <v>66</v>
      </c>
      <c r="I7" s="10" t="s">
        <v>300</v>
      </c>
      <c r="J7" s="11">
        <v>43497</v>
      </c>
      <c r="K7" s="11">
        <v>43707</v>
      </c>
      <c r="L7" s="10">
        <v>0</v>
      </c>
      <c r="M7" s="28">
        <v>1</v>
      </c>
    </row>
    <row r="8" spans="1:13" ht="76.5" x14ac:dyDescent="0.25">
      <c r="A8" s="24" t="s">
        <v>222</v>
      </c>
      <c r="B8" s="25" t="s">
        <v>295</v>
      </c>
      <c r="C8" s="10" t="s">
        <v>168</v>
      </c>
      <c r="D8" s="25" t="s">
        <v>270</v>
      </c>
      <c r="E8" s="10" t="s">
        <v>271</v>
      </c>
      <c r="F8" s="10">
        <v>2</v>
      </c>
      <c r="G8" s="10" t="s">
        <v>126</v>
      </c>
      <c r="H8" s="10" t="s">
        <v>66</v>
      </c>
      <c r="I8" s="10" t="s">
        <v>300</v>
      </c>
      <c r="J8" s="11">
        <v>43497</v>
      </c>
      <c r="K8" s="11">
        <v>43707</v>
      </c>
      <c r="L8" s="10">
        <v>0</v>
      </c>
      <c r="M8" s="28">
        <v>1</v>
      </c>
    </row>
    <row r="9" spans="1:13" ht="51" x14ac:dyDescent="0.25">
      <c r="A9" s="24" t="s">
        <v>222</v>
      </c>
      <c r="B9" s="25" t="s">
        <v>295</v>
      </c>
      <c r="C9" s="10" t="s">
        <v>169</v>
      </c>
      <c r="D9" s="25" t="s">
        <v>134</v>
      </c>
      <c r="E9" s="10" t="s">
        <v>229</v>
      </c>
      <c r="F9" s="14">
        <v>1</v>
      </c>
      <c r="G9" s="10" t="s">
        <v>272</v>
      </c>
      <c r="H9" s="10" t="s">
        <v>66</v>
      </c>
      <c r="I9" s="10" t="s">
        <v>51</v>
      </c>
      <c r="J9" s="11">
        <v>43497</v>
      </c>
      <c r="K9" s="11">
        <v>43819</v>
      </c>
      <c r="L9" s="35">
        <v>2.3E-2</v>
      </c>
      <c r="M9" s="36">
        <v>0.33</v>
      </c>
    </row>
    <row r="10" spans="1:13" ht="51" x14ac:dyDescent="0.25">
      <c r="A10" s="24" t="s">
        <v>222</v>
      </c>
      <c r="B10" s="25" t="s">
        <v>295</v>
      </c>
      <c r="C10" s="10" t="s">
        <v>170</v>
      </c>
      <c r="D10" s="25" t="s">
        <v>273</v>
      </c>
      <c r="E10" s="10" t="s">
        <v>274</v>
      </c>
      <c r="F10" s="14">
        <v>1</v>
      </c>
      <c r="G10" s="10" t="s">
        <v>275</v>
      </c>
      <c r="H10" s="10" t="s">
        <v>66</v>
      </c>
      <c r="I10" s="10" t="s">
        <v>301</v>
      </c>
      <c r="J10" s="11">
        <v>43556</v>
      </c>
      <c r="K10" s="11">
        <v>43830</v>
      </c>
      <c r="L10" s="35">
        <v>9.1999999999999998E-2</v>
      </c>
      <c r="M10" s="36">
        <v>0.33</v>
      </c>
    </row>
    <row r="11" spans="1:13" ht="63.75" x14ac:dyDescent="0.25">
      <c r="A11" s="24" t="s">
        <v>222</v>
      </c>
      <c r="B11" s="25" t="s">
        <v>295</v>
      </c>
      <c r="C11" s="10" t="s">
        <v>172</v>
      </c>
      <c r="D11" s="25" t="s">
        <v>135</v>
      </c>
      <c r="E11" s="10" t="s">
        <v>128</v>
      </c>
      <c r="F11" s="10">
        <v>2</v>
      </c>
      <c r="G11" s="10" t="s">
        <v>129</v>
      </c>
      <c r="H11" s="10" t="s">
        <v>66</v>
      </c>
      <c r="I11" s="10" t="s">
        <v>300</v>
      </c>
      <c r="J11" s="11">
        <v>43497</v>
      </c>
      <c r="K11" s="11">
        <v>43799</v>
      </c>
      <c r="L11" s="10">
        <v>1</v>
      </c>
      <c r="M11" s="28">
        <v>0</v>
      </c>
    </row>
    <row r="12" spans="1:13" ht="38.25" x14ac:dyDescent="0.25">
      <c r="A12" s="24" t="s">
        <v>224</v>
      </c>
      <c r="B12" s="25" t="s">
        <v>296</v>
      </c>
      <c r="C12" s="10" t="s">
        <v>184</v>
      </c>
      <c r="D12" s="25" t="s">
        <v>42</v>
      </c>
      <c r="E12" s="10" t="s">
        <v>45</v>
      </c>
      <c r="F12" s="10">
        <v>19</v>
      </c>
      <c r="G12" s="10" t="s">
        <v>44</v>
      </c>
      <c r="H12" s="10" t="s">
        <v>66</v>
      </c>
      <c r="I12" s="10" t="s">
        <v>68</v>
      </c>
      <c r="J12" s="11">
        <v>43467</v>
      </c>
      <c r="K12" s="11">
        <v>43585</v>
      </c>
      <c r="L12" s="37">
        <v>7</v>
      </c>
      <c r="M12" s="38">
        <v>0</v>
      </c>
    </row>
    <row r="13" spans="1:13" ht="51" x14ac:dyDescent="0.25">
      <c r="A13" s="24" t="s">
        <v>224</v>
      </c>
      <c r="B13" s="25" t="s">
        <v>296</v>
      </c>
      <c r="C13" s="10" t="s">
        <v>185</v>
      </c>
      <c r="D13" s="25" t="s">
        <v>46</v>
      </c>
      <c r="E13" s="10" t="s">
        <v>54</v>
      </c>
      <c r="F13" s="14">
        <v>1</v>
      </c>
      <c r="G13" s="16" t="s">
        <v>276</v>
      </c>
      <c r="H13" s="10" t="s">
        <v>66</v>
      </c>
      <c r="I13" s="10" t="s">
        <v>301</v>
      </c>
      <c r="J13" s="11">
        <v>43497</v>
      </c>
      <c r="K13" s="11">
        <v>43646</v>
      </c>
      <c r="L13" s="39">
        <v>0.73684210526315785</v>
      </c>
      <c r="M13" s="40">
        <f>5/19</f>
        <v>0.26315789473684209</v>
      </c>
    </row>
    <row r="14" spans="1:13" ht="51" x14ac:dyDescent="0.25">
      <c r="A14" s="24" t="s">
        <v>224</v>
      </c>
      <c r="B14" s="25" t="s">
        <v>296</v>
      </c>
      <c r="C14" s="10" t="s">
        <v>186</v>
      </c>
      <c r="D14" s="25" t="s">
        <v>108</v>
      </c>
      <c r="E14" s="10" t="s">
        <v>244</v>
      </c>
      <c r="F14" s="10">
        <v>1</v>
      </c>
      <c r="G14" s="10" t="s">
        <v>245</v>
      </c>
      <c r="H14" s="10" t="s">
        <v>67</v>
      </c>
      <c r="I14" s="10" t="s">
        <v>69</v>
      </c>
      <c r="J14" s="11">
        <v>43587</v>
      </c>
      <c r="K14" s="11">
        <v>43707</v>
      </c>
      <c r="L14" s="10">
        <v>0</v>
      </c>
      <c r="M14" s="38">
        <v>1</v>
      </c>
    </row>
    <row r="15" spans="1:13" ht="38.25" x14ac:dyDescent="0.25">
      <c r="A15" s="24" t="s">
        <v>224</v>
      </c>
      <c r="B15" s="25" t="s">
        <v>296</v>
      </c>
      <c r="C15" s="10" t="s">
        <v>187</v>
      </c>
      <c r="D15" s="25" t="s">
        <v>79</v>
      </c>
      <c r="E15" s="10" t="s">
        <v>109</v>
      </c>
      <c r="F15" s="10">
        <v>1</v>
      </c>
      <c r="G15" s="10" t="s">
        <v>110</v>
      </c>
      <c r="H15" s="10" t="s">
        <v>66</v>
      </c>
      <c r="I15" s="10" t="s">
        <v>301</v>
      </c>
      <c r="J15" s="11">
        <v>43646</v>
      </c>
      <c r="K15" s="11">
        <v>43738</v>
      </c>
      <c r="L15" s="10">
        <v>0</v>
      </c>
      <c r="M15" s="38">
        <v>0.8</v>
      </c>
    </row>
    <row r="16" spans="1:13" ht="76.5" x14ac:dyDescent="0.25">
      <c r="A16" s="24" t="s">
        <v>224</v>
      </c>
      <c r="B16" s="25" t="s">
        <v>286</v>
      </c>
      <c r="C16" s="10" t="s">
        <v>188</v>
      </c>
      <c r="D16" s="25" t="s">
        <v>48</v>
      </c>
      <c r="E16" s="10" t="s">
        <v>55</v>
      </c>
      <c r="F16" s="10">
        <v>1</v>
      </c>
      <c r="G16" s="10" t="s">
        <v>56</v>
      </c>
      <c r="H16" s="10" t="s">
        <v>66</v>
      </c>
      <c r="I16" s="10" t="s">
        <v>302</v>
      </c>
      <c r="J16" s="11">
        <v>43497</v>
      </c>
      <c r="K16" s="11">
        <v>43616</v>
      </c>
      <c r="L16" s="10">
        <v>0</v>
      </c>
      <c r="M16" s="38">
        <v>1</v>
      </c>
    </row>
    <row r="17" spans="1:13" ht="51.75" thickBot="1" x14ac:dyDescent="0.3">
      <c r="A17" s="30" t="s">
        <v>225</v>
      </c>
      <c r="B17" s="31" t="s">
        <v>282</v>
      </c>
      <c r="C17" s="12" t="s">
        <v>195</v>
      </c>
      <c r="D17" s="31" t="s">
        <v>247</v>
      </c>
      <c r="E17" s="12" t="s">
        <v>234</v>
      </c>
      <c r="F17" s="19">
        <v>1</v>
      </c>
      <c r="G17" s="12" t="s">
        <v>89</v>
      </c>
      <c r="H17" s="12" t="s">
        <v>66</v>
      </c>
      <c r="I17" s="12" t="s">
        <v>301</v>
      </c>
      <c r="J17" s="13">
        <v>43467</v>
      </c>
      <c r="K17" s="13">
        <v>43830</v>
      </c>
      <c r="L17" s="12">
        <v>0</v>
      </c>
      <c r="M17" s="41">
        <v>0.33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E3" sqref="E3"/>
    </sheetView>
  </sheetViews>
  <sheetFormatPr baseColWidth="10" defaultRowHeight="15" x14ac:dyDescent="0.25"/>
  <cols>
    <col min="1" max="1" width="20.85546875" customWidth="1"/>
    <col min="2" max="2" width="19.85546875" customWidth="1"/>
    <col min="4" max="4" width="21" customWidth="1"/>
    <col min="7" max="7" width="20.28515625" customWidth="1"/>
    <col min="11" max="12" width="15.140625" customWidth="1"/>
  </cols>
  <sheetData>
    <row r="1" spans="1:12" ht="15.75" thickBot="1" x14ac:dyDescent="0.3"/>
    <row r="2" spans="1:12" ht="34.5" thickBot="1" x14ac:dyDescent="0.3">
      <c r="A2" s="51" t="s">
        <v>281</v>
      </c>
      <c r="B2" s="52" t="s">
        <v>5</v>
      </c>
      <c r="C2" s="52" t="s">
        <v>156</v>
      </c>
      <c r="D2" s="52" t="s">
        <v>227</v>
      </c>
      <c r="E2" s="52" t="s">
        <v>6</v>
      </c>
      <c r="F2" s="52" t="s">
        <v>7</v>
      </c>
      <c r="G2" s="52" t="s">
        <v>8</v>
      </c>
      <c r="H2" s="52" t="s">
        <v>9</v>
      </c>
      <c r="I2" s="53" t="s">
        <v>12</v>
      </c>
      <c r="J2" s="53" t="s">
        <v>13</v>
      </c>
      <c r="K2" s="52" t="s">
        <v>297</v>
      </c>
      <c r="L2" s="54" t="s">
        <v>298</v>
      </c>
    </row>
    <row r="3" spans="1:12" ht="77.25" thickBot="1" x14ac:dyDescent="0.3">
      <c r="A3" s="47" t="s">
        <v>223</v>
      </c>
      <c r="B3" s="48" t="s">
        <v>299</v>
      </c>
      <c r="C3" s="17" t="s">
        <v>163</v>
      </c>
      <c r="D3" s="48" t="s">
        <v>153</v>
      </c>
      <c r="E3" s="17" t="s">
        <v>154</v>
      </c>
      <c r="F3" s="49">
        <v>3</v>
      </c>
      <c r="G3" s="17" t="s">
        <v>155</v>
      </c>
      <c r="H3" s="17" t="s">
        <v>21</v>
      </c>
      <c r="I3" s="18">
        <v>43467</v>
      </c>
      <c r="J3" s="18">
        <v>43723</v>
      </c>
      <c r="K3" s="49">
        <v>0</v>
      </c>
      <c r="L3" s="50">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PAAC IDPC 2020 V1</vt:lpstr>
      <vt:lpstr>Hoja1</vt:lpstr>
      <vt:lpstr>As. Jurídica</vt:lpstr>
      <vt:lpstr>Corporativa</vt:lpstr>
      <vt:lpstr>Divulgación</vt:lpstr>
      <vt:lpstr>As. Planeación</vt:lpstr>
      <vt:lpstr>Control Interno</vt:lpstr>
      <vt:lpstr>'PAAC IDPC 2020 V1'!Área_de_impresión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familia sandovalgom</cp:lastModifiedBy>
  <cp:lastPrinted>2019-12-02T19:13:40Z</cp:lastPrinted>
  <dcterms:created xsi:type="dcterms:W3CDTF">2019-01-17T15:29:16Z</dcterms:created>
  <dcterms:modified xsi:type="dcterms:W3CDTF">2020-11-12T18:24:20Z</dcterms:modified>
</cp:coreProperties>
</file>