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amilia\Documents\IDPC 2020\PAAC 2020\"/>
    </mc:Choice>
  </mc:AlternateContent>
  <bookViews>
    <workbookView xWindow="0" yWindow="0" windowWidth="20490" windowHeight="6660" tabRatio="713"/>
  </bookViews>
  <sheets>
    <sheet name="PAAC IDPC 2020 V1" sheetId="4" r:id="rId1"/>
    <sheet name="Hoja1" sheetId="10" r:id="rId2"/>
    <sheet name="As. Jurídica" sheetId="5" state="hidden" r:id="rId3"/>
    <sheet name="Corporativa" sheetId="6" state="hidden" r:id="rId4"/>
    <sheet name="Divulgación" sheetId="7" state="hidden" r:id="rId5"/>
    <sheet name="As. Planeación" sheetId="8" state="hidden" r:id="rId6"/>
    <sheet name="Control Interno" sheetId="9" state="hidden" r:id="rId7"/>
  </sheets>
  <definedNames>
    <definedName name="_xlnm._FilterDatabase" localSheetId="0" hidden="1">'PAAC IDPC 2020 V1'!$B$2:$AT$92</definedName>
    <definedName name="_xlnm.Print_Area" localSheetId="0">'PAAC IDPC 2020 V1'!$A$1:$AS$92</definedName>
  </definedNames>
  <calcPr calcId="162913"/>
</workbook>
</file>

<file path=xl/calcChain.xml><?xml version="1.0" encoding="utf-8"?>
<calcChain xmlns="http://schemas.openxmlformats.org/spreadsheetml/2006/main">
  <c r="T13" i="4" l="1"/>
  <c r="AQ90" i="4" l="1"/>
  <c r="AQ89" i="4"/>
  <c r="AQ88" i="4"/>
  <c r="AQ91" i="4"/>
  <c r="T53" i="4" l="1"/>
  <c r="A90" i="4" l="1"/>
  <c r="A89" i="4"/>
  <c r="U53" i="4" l="1"/>
  <c r="AC91" i="4"/>
  <c r="AD91" i="4" s="1"/>
  <c r="AC90" i="4"/>
  <c r="AD90" i="4" s="1"/>
  <c r="AC89" i="4"/>
  <c r="AD89" i="4" s="1"/>
  <c r="AC88" i="4"/>
  <c r="AD88" i="4" s="1"/>
  <c r="AL91" i="4"/>
  <c r="AM91" i="4" s="1"/>
  <c r="AL90" i="4"/>
  <c r="AM90" i="4" s="1"/>
  <c r="AL89" i="4"/>
  <c r="AM89" i="4" s="1"/>
  <c r="AL88" i="4"/>
  <c r="AM88" i="4" s="1"/>
  <c r="AC82" i="4"/>
  <c r="AD82" i="4" s="1"/>
  <c r="AC81" i="4"/>
  <c r="AD81" i="4" s="1"/>
  <c r="AC80" i="4"/>
  <c r="AD80" i="4" s="1"/>
  <c r="AC79" i="4"/>
  <c r="AD79" i="4" s="1"/>
  <c r="AC78" i="4"/>
  <c r="AD78" i="4" s="1"/>
  <c r="AC77" i="4"/>
  <c r="AD77" i="4" s="1"/>
  <c r="AC76" i="4"/>
  <c r="AD76" i="4" s="1"/>
  <c r="AC75" i="4"/>
  <c r="AD75" i="4" s="1"/>
  <c r="AC74" i="4"/>
  <c r="AD74" i="4" s="1"/>
  <c r="AC73" i="4"/>
  <c r="AD73" i="4" s="1"/>
  <c r="AC72" i="4"/>
  <c r="AD72" i="4" s="1"/>
  <c r="AC71" i="4"/>
  <c r="AD71" i="4" s="1"/>
  <c r="AC70" i="4"/>
  <c r="AD70" i="4" s="1"/>
  <c r="AL82" i="4"/>
  <c r="AM82" i="4" s="1"/>
  <c r="AL81" i="4"/>
  <c r="AM81" i="4" s="1"/>
  <c r="AL80" i="4"/>
  <c r="AM80" i="4" s="1"/>
  <c r="AL79" i="4"/>
  <c r="AM79" i="4" s="1"/>
  <c r="AL78" i="4"/>
  <c r="AM78" i="4" s="1"/>
  <c r="AL77" i="4"/>
  <c r="AM77" i="4" s="1"/>
  <c r="AL76" i="4"/>
  <c r="AM76" i="4" s="1"/>
  <c r="AL75" i="4"/>
  <c r="AM75" i="4" s="1"/>
  <c r="AL74" i="4"/>
  <c r="AM74" i="4" s="1"/>
  <c r="AL73" i="4"/>
  <c r="AM73" i="4" s="1"/>
  <c r="AL72" i="4"/>
  <c r="AM72" i="4" s="1"/>
  <c r="AL71" i="4"/>
  <c r="AM71" i="4" s="1"/>
  <c r="AL70" i="4"/>
  <c r="AM70" i="4" s="1"/>
  <c r="AL64" i="4"/>
  <c r="AM64" i="4" s="1"/>
  <c r="AL63" i="4"/>
  <c r="AM63" i="4" s="1"/>
  <c r="AL62" i="4"/>
  <c r="AM62" i="4" s="1"/>
  <c r="AL61" i="4"/>
  <c r="AM61" i="4" s="1"/>
  <c r="AL60" i="4"/>
  <c r="AM60" i="4" s="1"/>
  <c r="AL59" i="4"/>
  <c r="AM59" i="4" s="1"/>
  <c r="AL58" i="4"/>
  <c r="AM58" i="4" s="1"/>
  <c r="AL57" i="4"/>
  <c r="AM57" i="4" s="1"/>
  <c r="AL56" i="4"/>
  <c r="AM56" i="4" s="1"/>
  <c r="AL55" i="4"/>
  <c r="AM55" i="4" s="1"/>
  <c r="AL54" i="4"/>
  <c r="AM54" i="4" s="1"/>
  <c r="AL53" i="4"/>
  <c r="AM53" i="4" s="1"/>
  <c r="AL52" i="4"/>
  <c r="AM52" i="4" s="1"/>
  <c r="AL51" i="4"/>
  <c r="AM51" i="4" s="1"/>
  <c r="AC64" i="4"/>
  <c r="AD64" i="4" s="1"/>
  <c r="AC63" i="4"/>
  <c r="AD63" i="4" s="1"/>
  <c r="AC62" i="4"/>
  <c r="AD62" i="4" s="1"/>
  <c r="AC61" i="4"/>
  <c r="AD61" i="4" s="1"/>
  <c r="AC60" i="4"/>
  <c r="AD60" i="4" s="1"/>
  <c r="AC59" i="4"/>
  <c r="AD59" i="4" s="1"/>
  <c r="AC58" i="4"/>
  <c r="AD58" i="4" s="1"/>
  <c r="AC57" i="4"/>
  <c r="AD57" i="4" s="1"/>
  <c r="AC56" i="4"/>
  <c r="AD56" i="4" s="1"/>
  <c r="AC55" i="4"/>
  <c r="AD55" i="4" s="1"/>
  <c r="AC54" i="4"/>
  <c r="AD54" i="4" s="1"/>
  <c r="AC53" i="4"/>
  <c r="AD53" i="4" s="1"/>
  <c r="AC52" i="4"/>
  <c r="AD52" i="4" s="1"/>
  <c r="AC51" i="4"/>
  <c r="AD51" i="4" s="1"/>
  <c r="AC45" i="4"/>
  <c r="AD45" i="4" s="1"/>
  <c r="AC44" i="4"/>
  <c r="AD44" i="4" s="1"/>
  <c r="AC43" i="4"/>
  <c r="AD43" i="4" s="1"/>
  <c r="AC42" i="4"/>
  <c r="AD42" i="4" s="1"/>
  <c r="AC41" i="4"/>
  <c r="AD41" i="4" s="1"/>
  <c r="AC40" i="4"/>
  <c r="AD40" i="4" s="1"/>
  <c r="AC39" i="4"/>
  <c r="AD39" i="4" s="1"/>
  <c r="AC38" i="4"/>
  <c r="AD38" i="4" s="1"/>
  <c r="AC37" i="4"/>
  <c r="AD37" i="4" s="1"/>
  <c r="AC36" i="4"/>
  <c r="AD36" i="4" s="1"/>
  <c r="AC35" i="4"/>
  <c r="AD35" i="4" s="1"/>
  <c r="AC34" i="4"/>
  <c r="AD34" i="4" s="1"/>
  <c r="AL45" i="4"/>
  <c r="AM45" i="4" s="1"/>
  <c r="AL44" i="4"/>
  <c r="AM44" i="4" s="1"/>
  <c r="AL43" i="4"/>
  <c r="AM43" i="4" s="1"/>
  <c r="AL42" i="4"/>
  <c r="AM42" i="4" s="1"/>
  <c r="AL41" i="4"/>
  <c r="AM41" i="4" s="1"/>
  <c r="AL40" i="4"/>
  <c r="AM40" i="4" s="1"/>
  <c r="AL39" i="4"/>
  <c r="AM39" i="4" s="1"/>
  <c r="AL38" i="4"/>
  <c r="AM38" i="4" s="1"/>
  <c r="AL37" i="4"/>
  <c r="AM37" i="4" s="1"/>
  <c r="AL36" i="4"/>
  <c r="AM36" i="4" s="1"/>
  <c r="AL35" i="4"/>
  <c r="AM35" i="4" s="1"/>
  <c r="AL34" i="4"/>
  <c r="AM34" i="4" s="1"/>
  <c r="AL21" i="4"/>
  <c r="AM21" i="4" s="1"/>
  <c r="AL20" i="4"/>
  <c r="AM20" i="4" s="1"/>
  <c r="AL19" i="4"/>
  <c r="AM19" i="4" s="1"/>
  <c r="AL18" i="4"/>
  <c r="AM18" i="4" s="1"/>
  <c r="AL17" i="4"/>
  <c r="AM17" i="4" s="1"/>
  <c r="AL16" i="4"/>
  <c r="AM16" i="4" s="1"/>
  <c r="AL15" i="4"/>
  <c r="AM15" i="4" s="1"/>
  <c r="AL14" i="4"/>
  <c r="AM14" i="4" s="1"/>
  <c r="AL13" i="4"/>
  <c r="AM13" i="4" s="1"/>
  <c r="AL12" i="4"/>
  <c r="AM12" i="4" s="1"/>
  <c r="AC21" i="4"/>
  <c r="AD21" i="4" s="1"/>
  <c r="AC20" i="4"/>
  <c r="AD20" i="4" s="1"/>
  <c r="AC19" i="4"/>
  <c r="AD19" i="4" s="1"/>
  <c r="AC18" i="4"/>
  <c r="AD18" i="4" s="1"/>
  <c r="AC17" i="4"/>
  <c r="AD17" i="4" s="1"/>
  <c r="AC16" i="4"/>
  <c r="AD16" i="4" s="1"/>
  <c r="AC15" i="4"/>
  <c r="AD15" i="4" s="1"/>
  <c r="AC14" i="4"/>
  <c r="AD14" i="4" s="1"/>
  <c r="AC13" i="4"/>
  <c r="AD13" i="4" s="1"/>
  <c r="AC12" i="4"/>
  <c r="AD12" i="4" s="1"/>
  <c r="T91" i="4"/>
  <c r="T90" i="4"/>
  <c r="T89" i="4"/>
  <c r="T88" i="4"/>
  <c r="T82" i="4"/>
  <c r="U82" i="4" s="1"/>
  <c r="T81" i="4"/>
  <c r="U81" i="4" s="1"/>
  <c r="T80" i="4"/>
  <c r="U80" i="4" s="1"/>
  <c r="T79" i="4"/>
  <c r="U79" i="4" s="1"/>
  <c r="T78" i="4"/>
  <c r="U78" i="4" s="1"/>
  <c r="T77" i="4"/>
  <c r="U77" i="4" s="1"/>
  <c r="T76" i="4"/>
  <c r="U76" i="4" s="1"/>
  <c r="T75" i="4"/>
  <c r="U75" i="4" s="1"/>
  <c r="T74" i="4"/>
  <c r="U74" i="4" s="1"/>
  <c r="T73" i="4"/>
  <c r="U73" i="4" s="1"/>
  <c r="T72" i="4"/>
  <c r="U72" i="4" s="1"/>
  <c r="T71" i="4"/>
  <c r="U71" i="4" s="1"/>
  <c r="T70" i="4"/>
  <c r="U70" i="4" s="1"/>
  <c r="T64" i="4"/>
  <c r="U64" i="4" s="1"/>
  <c r="T63" i="4"/>
  <c r="U63" i="4" s="1"/>
  <c r="T62" i="4"/>
  <c r="U62" i="4" s="1"/>
  <c r="T61" i="4"/>
  <c r="U61" i="4" s="1"/>
  <c r="T60" i="4"/>
  <c r="U60" i="4" s="1"/>
  <c r="T59" i="4"/>
  <c r="U59" i="4" s="1"/>
  <c r="T58" i="4"/>
  <c r="U58" i="4" s="1"/>
  <c r="T57" i="4"/>
  <c r="U57" i="4" s="1"/>
  <c r="T56" i="4"/>
  <c r="U56" i="4" s="1"/>
  <c r="T55" i="4"/>
  <c r="U55" i="4" s="1"/>
  <c r="T54" i="4"/>
  <c r="U54" i="4" s="1"/>
  <c r="T52" i="4"/>
  <c r="U52" i="4" s="1"/>
  <c r="T51" i="4"/>
  <c r="U51" i="4" s="1"/>
  <c r="T45" i="4"/>
  <c r="U45" i="4" s="1"/>
  <c r="T44" i="4"/>
  <c r="U44" i="4" s="1"/>
  <c r="T43" i="4"/>
  <c r="U43" i="4" s="1"/>
  <c r="T42" i="4"/>
  <c r="U42" i="4" s="1"/>
  <c r="T41" i="4"/>
  <c r="U41" i="4" s="1"/>
  <c r="T40" i="4"/>
  <c r="U40" i="4" s="1"/>
  <c r="T39" i="4"/>
  <c r="U39" i="4" s="1"/>
  <c r="T38" i="4"/>
  <c r="U38" i="4" s="1"/>
  <c r="T37" i="4"/>
  <c r="U37" i="4" s="1"/>
  <c r="T36" i="4"/>
  <c r="U36" i="4" s="1"/>
  <c r="T35" i="4"/>
  <c r="U35" i="4" s="1"/>
  <c r="T34" i="4"/>
  <c r="U34" i="4" s="1"/>
  <c r="T21" i="4"/>
  <c r="U21" i="4" s="1"/>
  <c r="T20" i="4"/>
  <c r="U20" i="4" s="1"/>
  <c r="T19" i="4"/>
  <c r="U19" i="4" s="1"/>
  <c r="T18" i="4"/>
  <c r="U18" i="4" s="1"/>
  <c r="T17" i="4"/>
  <c r="U17" i="4" s="1"/>
  <c r="T16" i="4"/>
  <c r="U16" i="4" s="1"/>
  <c r="T15" i="4"/>
  <c r="U15" i="4" s="1"/>
  <c r="T14" i="4"/>
  <c r="U14" i="4" s="1"/>
  <c r="U13" i="4"/>
  <c r="T12" i="4"/>
  <c r="U12" i="4" s="1"/>
  <c r="U90" i="4" l="1"/>
  <c r="AR90" i="4"/>
  <c r="AS90" i="4" s="1"/>
  <c r="U88" i="4"/>
  <c r="AR88" i="4"/>
  <c r="AS88" i="4" s="1"/>
  <c r="U89" i="4"/>
  <c r="AR89" i="4"/>
  <c r="AS89" i="4" s="1"/>
  <c r="U91" i="4"/>
  <c r="AR91" i="4"/>
  <c r="AS91" i="4" s="1"/>
  <c r="AR79" i="4"/>
  <c r="AQ79" i="4"/>
  <c r="A79" i="4" s="1"/>
  <c r="AS79" i="4" l="1"/>
  <c r="AR44" i="4"/>
  <c r="AQ44" i="4"/>
  <c r="A44" i="4" s="1"/>
  <c r="AR37" i="4"/>
  <c r="AQ37" i="4"/>
  <c r="A37" i="4" s="1"/>
  <c r="AS44" i="4" l="1"/>
  <c r="AS37" i="4"/>
  <c r="AQ59" i="4"/>
  <c r="AR43" i="4"/>
  <c r="AQ43" i="4"/>
  <c r="A43" i="4" s="1"/>
  <c r="AQ16" i="4"/>
  <c r="A16" i="4" s="1"/>
  <c r="AR16" i="4"/>
  <c r="AQ19" i="4"/>
  <c r="A19" i="4" s="1"/>
  <c r="AR19" i="4"/>
  <c r="AQ14" i="4"/>
  <c r="A14" i="4" s="1"/>
  <c r="AR14" i="4"/>
  <c r="A59" i="4" l="1"/>
  <c r="AS14" i="4"/>
  <c r="AS43" i="4"/>
  <c r="AS16" i="4"/>
  <c r="AS19" i="4"/>
  <c r="AQ45" i="4"/>
  <c r="A45" i="4" s="1"/>
  <c r="AR45" i="4"/>
  <c r="AR38" i="4"/>
  <c r="AQ38" i="4"/>
  <c r="A38" i="4" s="1"/>
  <c r="AS45" i="4" l="1"/>
  <c r="AT44" i="4" s="1"/>
  <c r="AS38" i="4"/>
  <c r="AR59" i="4" l="1"/>
  <c r="AS59" i="4" s="1"/>
  <c r="M13" i="8" l="1"/>
  <c r="A88" i="4" l="1"/>
  <c r="A91" i="4"/>
  <c r="AQ71" i="4"/>
  <c r="A71" i="4" s="1"/>
  <c r="AQ72" i="4"/>
  <c r="A72" i="4" s="1"/>
  <c r="AQ73" i="4"/>
  <c r="A73" i="4" s="1"/>
  <c r="AQ74" i="4"/>
  <c r="A74" i="4" s="1"/>
  <c r="AQ75" i="4"/>
  <c r="A75" i="4" s="1"/>
  <c r="AQ76" i="4"/>
  <c r="A76" i="4" s="1"/>
  <c r="AQ77" i="4"/>
  <c r="A77" i="4" s="1"/>
  <c r="AQ78" i="4"/>
  <c r="A78" i="4" s="1"/>
  <c r="AQ80" i="4"/>
  <c r="A80" i="4" s="1"/>
  <c r="AQ81" i="4"/>
  <c r="A81" i="4" s="1"/>
  <c r="AQ82" i="4"/>
  <c r="A82" i="4" s="1"/>
  <c r="AQ70" i="4"/>
  <c r="A70" i="4" s="1"/>
  <c r="AQ52" i="4"/>
  <c r="AQ53" i="4"/>
  <c r="A53" i="4" s="1"/>
  <c r="AQ54" i="4"/>
  <c r="AQ55" i="4"/>
  <c r="A55" i="4" s="1"/>
  <c r="AQ56" i="4"/>
  <c r="AQ57" i="4"/>
  <c r="AQ58" i="4"/>
  <c r="AQ61" i="4"/>
  <c r="AQ62" i="4"/>
  <c r="AQ63" i="4"/>
  <c r="AQ64" i="4"/>
  <c r="AQ51" i="4"/>
  <c r="AQ35" i="4"/>
  <c r="A35" i="4" s="1"/>
  <c r="AQ36" i="4"/>
  <c r="A36" i="4" s="1"/>
  <c r="AQ39" i="4"/>
  <c r="A39" i="4" s="1"/>
  <c r="AQ40" i="4"/>
  <c r="A40" i="4" s="1"/>
  <c r="AQ41" i="4"/>
  <c r="A41" i="4" s="1"/>
  <c r="AQ42" i="4"/>
  <c r="A42" i="4" s="1"/>
  <c r="AQ34" i="4"/>
  <c r="A34" i="4" s="1"/>
  <c r="AQ13" i="4"/>
  <c r="A13" i="4" s="1"/>
  <c r="AQ15" i="4"/>
  <c r="A15" i="4" s="1"/>
  <c r="AQ17" i="4"/>
  <c r="A17" i="4" s="1"/>
  <c r="AQ18" i="4"/>
  <c r="A18" i="4" s="1"/>
  <c r="AQ20" i="4"/>
  <c r="A20" i="4" s="1"/>
  <c r="AQ21" i="4"/>
  <c r="A21" i="4" s="1"/>
  <c r="AQ12" i="4"/>
  <c r="A12" i="4" s="1"/>
  <c r="A64" i="4" l="1"/>
  <c r="A63" i="4"/>
  <c r="A62" i="4"/>
  <c r="A61" i="4"/>
  <c r="A58" i="4"/>
  <c r="A57" i="4"/>
  <c r="A56" i="4"/>
  <c r="A54" i="4"/>
  <c r="A52" i="4"/>
  <c r="A51" i="4"/>
  <c r="AR71" i="4"/>
  <c r="AS71" i="4" s="1"/>
  <c r="AR56" i="4"/>
  <c r="AS56" i="4" s="1"/>
  <c r="AR64" i="4"/>
  <c r="AS64" i="4" s="1"/>
  <c r="AR80" i="4"/>
  <c r="AS80" i="4" s="1"/>
  <c r="AR18" i="4"/>
  <c r="AS18" i="4" s="1"/>
  <c r="AR40" i="4"/>
  <c r="AS40" i="4" s="1"/>
  <c r="AR57" i="4"/>
  <c r="AS57" i="4" s="1"/>
  <c r="AR63" i="4"/>
  <c r="AS63" i="4" s="1"/>
  <c r="AR70" i="4"/>
  <c r="AS70" i="4" s="1"/>
  <c r="AR58" i="4"/>
  <c r="AS58" i="4" s="1"/>
  <c r="AR62" i="4"/>
  <c r="AS62" i="4" s="1"/>
  <c r="AR52" i="4"/>
  <c r="AS52" i="4" s="1"/>
  <c r="AR54" i="4"/>
  <c r="AS54" i="4" s="1"/>
  <c r="AR60" i="4"/>
  <c r="AR75" i="4"/>
  <c r="AS75" i="4" s="1"/>
  <c r="AT75" i="4" s="1"/>
  <c r="AR77" i="4"/>
  <c r="AS77" i="4" s="1"/>
  <c r="AR82" i="4"/>
  <c r="AS82" i="4" s="1"/>
  <c r="AT82" i="4" s="1"/>
  <c r="AR15" i="4"/>
  <c r="AS15" i="4" s="1"/>
  <c r="AR21" i="4"/>
  <c r="AS21" i="4" s="1"/>
  <c r="AT21" i="4" s="1"/>
  <c r="AR73" i="4"/>
  <c r="AS73" i="4" s="1"/>
  <c r="AR12" i="4"/>
  <c r="AR34" i="4"/>
  <c r="AS34" i="4" s="1"/>
  <c r="AT34" i="4" s="1"/>
  <c r="AR36" i="4"/>
  <c r="AS36" i="4" s="1"/>
  <c r="AR39" i="4"/>
  <c r="AS39" i="4" s="1"/>
  <c r="AR42" i="4"/>
  <c r="AS42" i="4" s="1"/>
  <c r="AT42" i="4" s="1"/>
  <c r="AR76" i="4"/>
  <c r="AS76" i="4" s="1"/>
  <c r="AR81" i="4"/>
  <c r="AS81" i="4" s="1"/>
  <c r="AT81" i="4" s="1"/>
  <c r="AR51" i="4"/>
  <c r="AS51" i="4" s="1"/>
  <c r="AR53" i="4"/>
  <c r="AS53" i="4" s="1"/>
  <c r="AR13" i="4"/>
  <c r="AS13" i="4" s="1"/>
  <c r="AT13" i="4" s="1"/>
  <c r="AR17" i="4"/>
  <c r="AS17" i="4" s="1"/>
  <c r="AR20" i="4"/>
  <c r="AS20" i="4" s="1"/>
  <c r="AR35" i="4"/>
  <c r="AS35" i="4" s="1"/>
  <c r="AR41" i="4"/>
  <c r="AS41" i="4" s="1"/>
  <c r="AR55" i="4"/>
  <c r="AS55" i="4" s="1"/>
  <c r="AR61" i="4"/>
  <c r="AS61" i="4" s="1"/>
  <c r="AR72" i="4"/>
  <c r="AS72" i="4" s="1"/>
  <c r="AR74" i="4"/>
  <c r="AS74" i="4" s="1"/>
  <c r="AR78" i="4"/>
  <c r="AS78" i="4" s="1"/>
  <c r="AT61" i="4" l="1"/>
  <c r="AT51" i="4"/>
  <c r="AT15" i="4"/>
  <c r="AT76" i="4"/>
  <c r="AT53" i="4"/>
  <c r="AT36" i="4"/>
  <c r="AT46" i="4" s="1"/>
  <c r="AT70" i="4"/>
  <c r="AT18" i="4"/>
  <c r="AT56" i="4"/>
  <c r="AT92" i="4"/>
  <c r="AS12" i="4"/>
  <c r="AT12" i="4" s="1"/>
  <c r="AT22" i="4" l="1"/>
  <c r="AT83" i="4"/>
  <c r="AQ60" i="4"/>
  <c r="A60" i="4" l="1"/>
  <c r="AS60" i="4"/>
  <c r="AT58" i="4" s="1"/>
  <c r="AT65" i="4" s="1"/>
</calcChain>
</file>

<file path=xl/sharedStrings.xml><?xml version="1.0" encoding="utf-8"?>
<sst xmlns="http://schemas.openxmlformats.org/spreadsheetml/2006/main" count="1261" uniqueCount="524">
  <si>
    <t>Humano</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</si>
  <si>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</si>
  <si>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</si>
  <si>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Objetivo</t>
  </si>
  <si>
    <t>Prevenir la materialización de los riesgos de corrupción identificados, mediante la implementación de acciones y controles en el mapa de riesgos de corrupción del Instituto Distrital de Patrimonio Cultural.</t>
  </si>
  <si>
    <t>Subcomponente</t>
  </si>
  <si>
    <t>Meta o producto</t>
  </si>
  <si>
    <t>Magnitud</t>
  </si>
  <si>
    <t>Indicador</t>
  </si>
  <si>
    <t xml:space="preserve">Dependencia Responsable </t>
  </si>
  <si>
    <t>Servidor líder</t>
  </si>
  <si>
    <t>Equipo apoyo</t>
  </si>
  <si>
    <t>Fecha Inicio</t>
  </si>
  <si>
    <t>Fecha Fin</t>
  </si>
  <si>
    <t>Equipo SIG</t>
  </si>
  <si>
    <t>Fortalecer los escenarios de diálogo y retroalimentación con la ciudadanía y grupos de interés para incluirlos como actores permanentes de la gestión del IDPC</t>
  </si>
  <si>
    <t xml:space="preserve">Garantizar el derecho de acceso y consolidar los mecanismos de publicidad de la información que produce o tiene en su custodia el IDPC en desarrollo de su misión. </t>
  </si>
  <si>
    <t xml:space="preserve">Fortalecer la Cultura de la Transparencia y de rechazo a la corrupción en torno a la promoción, protección y sostenibilidad del patrimonio cultural de la ciudad. </t>
  </si>
  <si>
    <t>No aplica</t>
  </si>
  <si>
    <t>Coordinación SIG</t>
  </si>
  <si>
    <t>Política para la gestión de riesgos reestructurada</t>
  </si>
  <si>
    <t>Asesoría de Control Interno</t>
  </si>
  <si>
    <t>Equipos de apoyo  dependencias</t>
  </si>
  <si>
    <t>Elaborar piezas gráficas para sensibilizar sobre el patrimonio cultural de Bogotá, en el marco de la rendición y petición de cuentas permanente y divulgar en los canales de comunicación del IDPC.</t>
  </si>
  <si>
    <t>Equipo Planeación</t>
  </si>
  <si>
    <t>Subdirección de Gestión Corporativa</t>
  </si>
  <si>
    <t>Equipo Transparencia y Atención a la Ciudadanía</t>
  </si>
  <si>
    <t># de informes de logros publicados / # de informes de logros programados</t>
  </si>
  <si>
    <t>Equipo Planeación - Equipo Participación</t>
  </si>
  <si>
    <t>Equipo Participación - Equipos dependencias</t>
  </si>
  <si>
    <t>Subdirección de Divulgación</t>
  </si>
  <si>
    <t>Equipo Comunicaciones</t>
  </si>
  <si>
    <t># de piezas gráficas divulgadas / # de piezas gráficas solicitadas x 100</t>
  </si>
  <si>
    <t>Tipo de Recurso</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</si>
  <si>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</si>
  <si>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</si>
  <si>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</si>
  <si>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Equipo Gestión Documental</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</si>
  <si>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</si>
  <si>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</si>
  <si>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Equipo Transparencia y Atención a la Ciudadanía - Equipo Participación - Equipo Comunicaciones</t>
  </si>
  <si>
    <t>Canales de comunicación consistentes</t>
  </si>
  <si>
    <t>Proponer los Trámites y Otros Procedimientos Administrativos -OPAs, en el Sistema único de Información de Trámites -SUIT</t>
  </si>
  <si>
    <t>Humano - Tecnológico</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</si>
  <si>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</si>
  <si>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</si>
  <si>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</si>
  <si>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</si>
  <si>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</si>
  <si>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Verificar trimestralmente la consistencia de la información que se entrega a la ciudadanía a través de los diferentes canales de comunicación del IDPC. (Página Web / Guía de Trámites y Servicios / SUIT)</t>
  </si>
  <si>
    <t>Coordinación Transparencia y Atención a la Ciudadanía</t>
  </si>
  <si>
    <t>Coordinación Participación</t>
  </si>
  <si>
    <t>Coordinación Comunicaciones</t>
  </si>
  <si>
    <t>Coordinación Gestión Documental</t>
  </si>
  <si>
    <t>100% de los Trámites y OPAs inscritos en el  SUIT.</t>
  </si>
  <si>
    <t>1 Documento de caracterización de ciudadanos, usuarios y grupos de interés</t>
  </si>
  <si>
    <t>Documento de caracterización de ciudadanos, usuarios y grupos de interés</t>
  </si>
  <si>
    <t>Equipo Participación - Equipo Planeación - Equipo Transparencia y Atención a la Ciudadanía - Equipo Planeación</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</si>
  <si>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</si>
  <si>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</si>
  <si>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</si>
  <si>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</si>
  <si>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</si>
  <si>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</si>
  <si>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</si>
  <si>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</si>
  <si>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Oficina Asesora de Planeación</t>
  </si>
  <si>
    <t>Oficina Asesora de Planeación - Subdirección de Gestión Corporativa</t>
  </si>
  <si>
    <t>Jefe Oficina Asesora</t>
  </si>
  <si>
    <t>Jefe Oficina Asesora - Coordinación Transparencia y Atención a la Ciudadanía</t>
  </si>
  <si>
    <t>Equipo Gestión Documental - Equipos de apoyo dependencias</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</si>
  <si>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</si>
  <si>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</si>
  <si>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</si>
  <si>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</si>
  <si>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Coordinación Sistemas</t>
  </si>
  <si>
    <t>Equipo Sistemas</t>
  </si>
  <si>
    <t>Implementar los ajustes en la página web de la Entidad, requeridos en la Norma Técnica Colombiana (NTC) 5854 de 2011.</t>
  </si>
  <si>
    <t>1 Página web ajustada</t>
  </si>
  <si>
    <t>Actualizar y aprobar el portafolio de trámites y servicios del IDPC.</t>
  </si>
  <si>
    <t>Gestores de Integridad</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</si>
  <si>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</si>
  <si>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</si>
  <si>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</si>
  <si>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</si>
  <si>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</si>
  <si>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</si>
  <si>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</si>
  <si>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</si>
  <si>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</si>
  <si>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</si>
  <si>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Equipo Comunicaciones - Equipo TyAC - Equipo Planeación</t>
  </si>
  <si>
    <t>Humano - Tecnológico - Material</t>
  </si>
  <si>
    <t>Formular y aprobar la Política de Seguridad de la Información del IDPC.</t>
  </si>
  <si>
    <t>1 Política de Seguridad de la Información del IDPC aprobada</t>
  </si>
  <si>
    <t>Política de Seguridad de la Información del IDPC aprobada</t>
  </si>
  <si>
    <t>Elaborar y publicar trimestralmente un informe de la gestión contractual del IDPC.</t>
  </si>
  <si>
    <t>Prog I Cuatrim</t>
  </si>
  <si>
    <t>Equipo Planeación - Equipo Participación - Equipos TyAC - Equipo Comunicaciones - Equipos dependencias</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</si>
  <si>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</si>
  <si>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</si>
  <si>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</si>
  <si>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</si>
  <si>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</si>
  <si>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</si>
  <si>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</si>
  <si>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</si>
  <si>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</si>
  <si>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</si>
  <si>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</si>
  <si>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</si>
  <si>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</si>
  <si>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</si>
  <si>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Publicar y mantener actualizada la información de datos abiertos del IDPC en el portal www.datosabiertos.bogota.gov.co.</t>
  </si>
  <si>
    <t>Información de datos abiertos del IDPC publicada y actualizada</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</si>
  <si>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</si>
  <si>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</si>
  <si>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</si>
  <si>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</si>
  <si>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</si>
  <si>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2 Informes de seguimiento a la implementación de la fase III</t>
  </si>
  <si>
    <t>Informes de seguimiento a la implementación presentados</t>
  </si>
  <si>
    <t>Documentación de la caja de herramientas para la Rendición de Cuentas consolidada</t>
  </si>
  <si>
    <t># de monitoreos realizados / # de monitoreos programados</t>
  </si>
  <si>
    <t>Equipo Participación - Equipo Planeación</t>
  </si>
  <si>
    <t>Equipo Transparencia y Atención a la Ciudadanía - Equipo Participación - Equipo Planeación</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</si>
  <si>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</si>
  <si>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</si>
  <si>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</si>
  <si>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</si>
  <si>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</si>
  <si>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</si>
  <si>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Subdirecciones - Oficinas asesoras</t>
  </si>
  <si>
    <t>Realizar el monitoreo al Mapa de Riesgos de Corrupción y reportar al equipo SIG y la Asesoría de Control Interno (III cuatrimestre de 2018, y I - II cuatrimestre de 2019 respectivamente)</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</si>
  <si>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</si>
  <si>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</si>
  <si>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</si>
  <si>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</si>
  <si>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</si>
  <si>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</si>
  <si>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Equipo Contratación -Equipo TyAC</t>
  </si>
  <si>
    <t>Equipo Asesoría - Equipo TyAC</t>
  </si>
  <si>
    <t>Equipo Control Interno - Equipo TyAC</t>
  </si>
  <si>
    <t>Equipo SIG - Equipo Comunicaciones - Equipo TyAC - Equipo Sistemas</t>
  </si>
  <si>
    <t>Equipo Planeación - Equipo Comunicaciones - Equipo TyAC - Equipo Sistemas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</si>
  <si>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</si>
  <si>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</si>
  <si>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</si>
  <si>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</si>
  <si>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</si>
  <si>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</si>
  <si>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</si>
  <si>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</si>
  <si>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</si>
  <si>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</si>
  <si>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</si>
  <si>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</si>
  <si>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</si>
  <si>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</si>
  <si>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</si>
  <si>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1.3.2</t>
  </si>
  <si>
    <t>1.4.1</t>
  </si>
  <si>
    <t>1.4.2</t>
  </si>
  <si>
    <t>1.5.1</t>
  </si>
  <si>
    <t>3.1.1</t>
  </si>
  <si>
    <t>3.1.2</t>
  </si>
  <si>
    <t>3.2.1</t>
  </si>
  <si>
    <t>3.2.2</t>
  </si>
  <si>
    <t>3.2.3</t>
  </si>
  <si>
    <t>3.2.4</t>
  </si>
  <si>
    <t>3.2.5</t>
  </si>
  <si>
    <t>3.2.6</t>
  </si>
  <si>
    <t>3.2.7</t>
  </si>
  <si>
    <t>3.3.1</t>
  </si>
  <si>
    <t>3.3.2</t>
  </si>
  <si>
    <t>3.4.1</t>
  </si>
  <si>
    <t>4.1.1</t>
  </si>
  <si>
    <t>4.1.2</t>
  </si>
  <si>
    <t>4.2.1</t>
  </si>
  <si>
    <t>4.2.2</t>
  </si>
  <si>
    <t>4.2.3</t>
  </si>
  <si>
    <t>4.3.1</t>
  </si>
  <si>
    <t>4.3.2</t>
  </si>
  <si>
    <t>4.4.1</t>
  </si>
  <si>
    <t>4.4.2</t>
  </si>
  <si>
    <t>4.4.3</t>
  </si>
  <si>
    <t>4.4.4</t>
  </si>
  <si>
    <t>4.4.5</t>
  </si>
  <si>
    <t>4.5.1</t>
  </si>
  <si>
    <t>4.5.2</t>
  </si>
  <si>
    <t>4.5.3</t>
  </si>
  <si>
    <t>4.5.4</t>
  </si>
  <si>
    <t>5.1.1</t>
  </si>
  <si>
    <t>5.1.2</t>
  </si>
  <si>
    <t>5.1.3</t>
  </si>
  <si>
    <t>5.1.4</t>
  </si>
  <si>
    <t>5.1.5</t>
  </si>
  <si>
    <t>5.1.7</t>
  </si>
  <si>
    <t>5.2.1</t>
  </si>
  <si>
    <t>5.3.1</t>
  </si>
  <si>
    <t>5.3.2</t>
  </si>
  <si>
    <t>5.3.3</t>
  </si>
  <si>
    <t>5.3.4</t>
  </si>
  <si>
    <t>5.4.1</t>
  </si>
  <si>
    <t>5.5.1</t>
  </si>
  <si>
    <t>6.1.1</t>
  </si>
  <si>
    <t>6.1.2</t>
  </si>
  <si>
    <t>6.1.3</t>
  </si>
  <si>
    <t>6.1.5</t>
  </si>
  <si>
    <t>6.1.6</t>
  </si>
  <si>
    <t>Equipo Gestión Documental - Equipo TyAC</t>
  </si>
  <si>
    <t># de actos administrativos publicados de la vigencia 2019 / # de actos administrativos susceptibles de publicación x 100</t>
  </si>
  <si>
    <t>DATOS TRÁMITES A RACIONALIZAR</t>
  </si>
  <si>
    <t>Tipo</t>
  </si>
  <si>
    <t>Número</t>
  </si>
  <si>
    <t>Nombre</t>
  </si>
  <si>
    <t>Estado / Situación actual</t>
  </si>
  <si>
    <t>Mejora a implementar / Tipo racionalización</t>
  </si>
  <si>
    <t>Acciones racionalización</t>
  </si>
  <si>
    <t>Otros procedimientos administrativos de cara al usuario</t>
  </si>
  <si>
    <t>Garantizar el acceso oportuno y efectivo a los servicios que ofrece el Instituto Distrital de Patrimonio Cultural</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</si>
  <si>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</si>
  <si>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</si>
  <si>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</si>
  <si>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</si>
  <si>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</si>
  <si>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</si>
  <si>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</si>
  <si>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1 Documentación de la caja de herramientas para la Rendición de Cuentas consolidada</t>
  </si>
  <si>
    <t>100% Acciones de participación ciudadana realizadas</t>
  </si>
  <si>
    <t>100% de piezas gráficas para sensibilizar sobre el patrimonio cultural  divulgadas en los canales de comunicación del IDPC.</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</si>
  <si>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</si>
  <si>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</si>
  <si>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</si>
  <si>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</si>
  <si>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Oficina Asesora de Planeación - Subdirección de Intervención - Subdirección de Divulgación -Subdirección de Gestión Territorial</t>
  </si>
  <si>
    <t>1 base de datos abiertos del IDPC publicada y actualizada</t>
  </si>
  <si>
    <t>2 verificaciones del Índice de Información Clasificada y Reservada y Esquema de Publicación de Información</t>
  </si>
  <si>
    <t>1 Cuadro de Caracterización Documental / Registro de Activos de Información adoptado y divulgado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</si>
  <si>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</si>
  <si>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Jefe Dependencia - Responsables procesos</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</si>
  <si>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</si>
  <si>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</si>
  <si>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</si>
  <si>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</si>
  <si>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</si>
  <si>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</si>
  <si>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</si>
  <si>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</si>
  <si>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Prog.</t>
  </si>
  <si>
    <t>Ejec.</t>
  </si>
  <si>
    <t>Avance Cualitativo</t>
  </si>
  <si>
    <t>ENE</t>
  </si>
  <si>
    <t>FEB</t>
  </si>
  <si>
    <t>MAR</t>
  </si>
  <si>
    <t>ABR</t>
  </si>
  <si>
    <t>MAY</t>
  </si>
  <si>
    <t>JUN</t>
  </si>
  <si>
    <t>JUL</t>
  </si>
  <si>
    <t>AGO</t>
  </si>
  <si>
    <t>SEP</t>
  </si>
  <si>
    <t>OCT</t>
  </si>
  <si>
    <t>NOV</t>
  </si>
  <si>
    <t>DIC</t>
  </si>
  <si>
    <t>INSTITUTO DISTRITAL DE PATRIMONIO CULTURAL</t>
  </si>
  <si>
    <t>CUMPLIMIENTO ACUMULADO</t>
  </si>
  <si>
    <t>SEGUNDO CUATRIMESTRE</t>
  </si>
  <si>
    <t>PRIMER CUATRIMESTRE</t>
  </si>
  <si>
    <t>TERCER CUATRIMESTRE</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</si>
  <si>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</si>
  <si>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</si>
  <si>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</si>
  <si>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</si>
  <si>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Ejecutar las actividades del Plan de Acción de la Estrategia de Rendición de Cuentas</t>
  </si>
  <si>
    <t>1 Plan de Acción de la Rendición de Cuentas ejecutado</t>
  </si>
  <si>
    <t>% de acciones realizadas</t>
  </si>
  <si>
    <t>% de los Trámites y Otros Procedimientos Administrativos -OPAs inscritos en el  SUIT</t>
  </si>
  <si>
    <t>Observaciones Oficina Asesora de Planeación</t>
  </si>
  <si>
    <t>Eficacia Subcomponente</t>
  </si>
  <si>
    <t>Eficacia Componente</t>
  </si>
  <si>
    <t>Eficacia Actividad</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</si>
  <si>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</si>
  <si>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</si>
  <si>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</si>
  <si>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</si>
  <si>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</si>
  <si>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</si>
  <si>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</si>
  <si>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</si>
  <si>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</si>
  <si>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</si>
  <si>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</si>
  <si>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</si>
  <si>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</si>
  <si>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</si>
  <si>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</si>
  <si>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</si>
  <si>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</si>
  <si>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</si>
  <si>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</si>
  <si>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</si>
  <si>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</si>
  <si>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</si>
  <si>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r>
      <rPr>
        <b/>
        <sz val="9"/>
        <color theme="1" tint="4.9989318521683403E-2"/>
        <rFont val="Calibri"/>
        <family val="2"/>
      </rPr>
      <t xml:space="preserve">Subcomponente 1                                          </t>
    </r>
    <r>
      <rPr>
        <sz val="9"/>
        <color theme="1" tint="4.9989318521683403E-2"/>
        <rFont val="Calibri"/>
        <family val="2"/>
      </rPr>
      <t xml:space="preserve"> Política de Administración de Riesgos de Corrupción</t>
    </r>
  </si>
  <si>
    <r>
      <rPr>
        <b/>
        <sz val="9"/>
        <color theme="1" tint="4.9989318521683403E-2"/>
        <rFont val="Calibri"/>
        <family val="2"/>
      </rPr>
      <t xml:space="preserve">Subcomponente 2                                                                    </t>
    </r>
    <r>
      <rPr>
        <sz val="9"/>
        <color theme="1" tint="4.9989318521683403E-2"/>
        <rFont val="Calibri"/>
        <family val="2"/>
      </rPr>
      <t xml:space="preserve">  Construcción del Mapa de Riesgos de Corrupción</t>
    </r>
  </si>
  <si>
    <r>
      <rPr>
        <b/>
        <sz val="9"/>
        <color theme="1" tint="4.9989318521683403E-2"/>
        <rFont val="Calibri"/>
        <family val="2"/>
      </rPr>
      <t xml:space="preserve">Subcomponente 3
</t>
    </r>
    <r>
      <rPr>
        <sz val="9"/>
        <color theme="1" tint="4.9989318521683403E-2"/>
        <rFont val="Calibri"/>
        <family val="2"/>
      </rPr>
      <t xml:space="preserve">Consulta y divulgación </t>
    </r>
  </si>
  <si>
    <r>
      <rPr>
        <b/>
        <sz val="9"/>
        <color theme="1" tint="4.9989318521683403E-2"/>
        <rFont val="Calibri"/>
        <family val="2"/>
      </rPr>
      <t>Subcomponente 4</t>
    </r>
    <r>
      <rPr>
        <sz val="9"/>
        <color theme="1" tint="4.9989318521683403E-2"/>
        <rFont val="Calibri"/>
        <family val="2"/>
      </rPr>
      <t xml:space="preserve">                                           Monitoreo o revisión</t>
    </r>
  </si>
  <si>
    <r>
      <rPr>
        <b/>
        <sz val="9"/>
        <color theme="1" tint="4.9989318521683403E-2"/>
        <rFont val="Calibri"/>
        <family val="2"/>
      </rPr>
      <t>Subcomponente 5</t>
    </r>
    <r>
      <rPr>
        <sz val="9"/>
        <color theme="1" tint="4.9989318521683403E-2"/>
        <rFont val="Calibri"/>
        <family val="2"/>
      </rPr>
      <t xml:space="preserve"> Seguimiento</t>
    </r>
  </si>
  <si>
    <r>
      <rPr>
        <b/>
        <sz val="9"/>
        <color theme="1" tint="4.9989318521683403E-2"/>
        <rFont val="Calibri"/>
        <family val="2"/>
      </rPr>
      <t xml:space="preserve">Subcomponente 1
</t>
    </r>
    <r>
      <rPr>
        <sz val="9"/>
        <color theme="1" tint="4.9989318521683403E-2"/>
        <rFont val="Calibri"/>
        <family val="2"/>
      </rPr>
      <t>Información de Calidad y en Formato Comprensible</t>
    </r>
  </si>
  <si>
    <r>
      <rPr>
        <b/>
        <sz val="9"/>
        <color theme="1" tint="4.9989318521683403E-2"/>
        <rFont val="Calibri"/>
        <family val="2"/>
      </rPr>
      <t xml:space="preserve">Subcomponente 2
</t>
    </r>
    <r>
      <rPr>
        <sz val="9"/>
        <color theme="1" tint="4.9989318521683403E-2"/>
        <rFont val="Calibri"/>
        <family val="2"/>
      </rPr>
      <t>Diálogo de doble vía con la ciudadanía y sus organizaciones</t>
    </r>
  </si>
  <si>
    <r>
      <rPr>
        <b/>
        <sz val="9"/>
        <color theme="1" tint="4.9989318521683403E-2"/>
        <rFont val="Calibri"/>
        <family val="2"/>
      </rPr>
      <t xml:space="preserve">Subcomponente 3
</t>
    </r>
    <r>
      <rPr>
        <sz val="9"/>
        <color theme="1" tint="4.9989318521683403E-2"/>
        <rFont val="Calibri"/>
        <family val="2"/>
      </rPr>
      <t>Incentivos para motivar la cultura de la Rendición y Petición de Cuentas</t>
    </r>
  </si>
  <si>
    <r>
      <rPr>
        <b/>
        <sz val="9"/>
        <color theme="1" tint="4.9989318521683403E-2"/>
        <rFont val="Calibri"/>
        <family val="2"/>
      </rPr>
      <t xml:space="preserve">Subcomponente 4
</t>
    </r>
    <r>
      <rPr>
        <sz val="9"/>
        <color theme="1" tint="4.9989318521683403E-2"/>
        <rFont val="Calibri"/>
        <family val="2"/>
      </rPr>
      <t>Evaluación y Retroalimentación a la Gestión Institucional</t>
    </r>
  </si>
  <si>
    <r>
      <rPr>
        <b/>
        <sz val="9"/>
        <color theme="1" tint="4.9989318521683403E-2"/>
        <rFont val="Calibri"/>
        <family val="2"/>
      </rPr>
      <t xml:space="preserve">Subcomponente 1                        </t>
    </r>
    <r>
      <rPr>
        <sz val="9"/>
        <color theme="1" tint="4.9989318521683403E-2"/>
        <rFont val="Calibri"/>
        <family val="2"/>
      </rPr>
      <t xml:space="preserve"> 
Estructura administrativa y Direccionamiento estratégico</t>
    </r>
  </si>
  <si>
    <r>
      <rPr>
        <b/>
        <sz val="9"/>
        <color theme="1" tint="4.9989318521683403E-2"/>
        <rFont val="Calibri"/>
        <family val="2"/>
      </rPr>
      <t xml:space="preserve">Subcomponente 2
</t>
    </r>
    <r>
      <rPr>
        <sz val="9"/>
        <color theme="1" tint="4.9989318521683403E-2"/>
        <rFont val="Calibri"/>
        <family val="2"/>
      </rPr>
      <t>Fortalecimiento de los canales de atención</t>
    </r>
  </si>
  <si>
    <r>
      <rPr>
        <b/>
        <sz val="9"/>
        <color theme="1" tint="4.9989318521683403E-2"/>
        <rFont val="Calibri"/>
        <family val="2"/>
      </rPr>
      <t>Subcomponente 3</t>
    </r>
    <r>
      <rPr>
        <sz val="9"/>
        <color theme="1" tint="4.9989318521683403E-2"/>
        <rFont val="Calibri"/>
        <family val="2"/>
      </rPr>
      <t xml:space="preserve">
Talento Humano</t>
    </r>
  </si>
  <si>
    <r>
      <rPr>
        <b/>
        <sz val="9"/>
        <color theme="1" tint="4.9989318521683403E-2"/>
        <rFont val="Calibri"/>
        <family val="2"/>
      </rPr>
      <t xml:space="preserve">Subcomponente 4
</t>
    </r>
    <r>
      <rPr>
        <sz val="9"/>
        <color theme="1" tint="4.9989318521683403E-2"/>
        <rFont val="Calibri"/>
        <family val="2"/>
      </rPr>
      <t>Normativo y procedimental</t>
    </r>
  </si>
  <si>
    <r>
      <rPr>
        <b/>
        <sz val="9"/>
        <color theme="1" tint="4.9989318521683403E-2"/>
        <rFont val="Calibri"/>
        <family val="2"/>
      </rPr>
      <t xml:space="preserve">Subcomponente 5
</t>
    </r>
    <r>
      <rPr>
        <sz val="9"/>
        <color theme="1" tint="4.9989318521683403E-2"/>
        <rFont val="Calibri"/>
        <family val="2"/>
      </rPr>
      <t>Relacionamiento con el ciudadano</t>
    </r>
  </si>
  <si>
    <r>
      <rPr>
        <b/>
        <sz val="9"/>
        <color theme="1" tint="4.9989318521683403E-2"/>
        <rFont val="Calibri"/>
        <family val="2"/>
      </rPr>
      <t>Subcomponente 1</t>
    </r>
    <r>
      <rPr>
        <sz val="9"/>
        <color theme="1" tint="4.9989318521683403E-2"/>
        <rFont val="Calibri"/>
        <family val="2"/>
      </rPr>
      <t xml:space="preserve">
Lineamientos de Transparencia Activa</t>
    </r>
  </si>
  <si>
    <r>
      <rPr>
        <b/>
        <sz val="9"/>
        <color theme="1" tint="4.9989318521683403E-2"/>
        <rFont val="Calibri"/>
        <family val="2"/>
      </rPr>
      <t xml:space="preserve">Subcomponente 2
</t>
    </r>
    <r>
      <rPr>
        <sz val="9"/>
        <color theme="1" tint="4.9989318521683403E-2"/>
        <rFont val="Calibri"/>
        <family val="2"/>
      </rPr>
      <t>Lineamientos de Transparencia
Pasiva</t>
    </r>
  </si>
  <si>
    <r>
      <rPr>
        <b/>
        <sz val="9"/>
        <color theme="1" tint="4.9989318521683403E-2"/>
        <rFont val="Calibri"/>
        <family val="2"/>
      </rPr>
      <t xml:space="preserve">Subcomponente 3
</t>
    </r>
    <r>
      <rPr>
        <sz val="9"/>
        <color theme="1" tint="4.9989318521683403E-2"/>
        <rFont val="Calibri"/>
        <family val="2"/>
      </rPr>
      <t>Elaboración los Instrumentos de Gestión de la Información</t>
    </r>
  </si>
  <si>
    <r>
      <rPr>
        <b/>
        <sz val="9"/>
        <color theme="1" tint="4.9989318521683403E-2"/>
        <rFont val="Calibri"/>
        <family val="2"/>
      </rPr>
      <t>Subcomponente 4</t>
    </r>
    <r>
      <rPr>
        <sz val="9"/>
        <color theme="1" tint="4.9989318521683403E-2"/>
        <rFont val="Calibri"/>
        <family val="2"/>
      </rPr>
      <t xml:space="preserve">
Criterio Diferencial de Accesibilidad</t>
    </r>
  </si>
  <si>
    <r>
      <rPr>
        <b/>
        <sz val="9"/>
        <color theme="1" tint="4.9989318521683403E-2"/>
        <rFont val="Calibri"/>
        <family val="2"/>
      </rPr>
      <t xml:space="preserve">Subcomponente 5
</t>
    </r>
    <r>
      <rPr>
        <sz val="9"/>
        <color theme="1" tint="4.9989318521683403E-2"/>
        <rFont val="Calibri"/>
        <family val="2"/>
      </rPr>
      <t>Monitoreo del Acceso a la Información Pública</t>
    </r>
  </si>
  <si>
    <t>Prog</t>
  </si>
  <si>
    <t>La entidad adelantó la identificación y valoración  de sus Trámites y Otros Procedimientos Administrativos, las cuales hacen parte del inventario aprobado por el Comité SIG. En la presente vigencia se continuará con el proceso de propuesta y de inscripción; posteriormente, se elaborará la Estrategia Racionalización de Trámites.</t>
  </si>
  <si>
    <t>1.2.2</t>
  </si>
  <si>
    <t>1 Mapa de Riesgos de Corrupción construido</t>
  </si>
  <si>
    <t>Mapa de Riesgos de Corrupción construido</t>
  </si>
  <si>
    <t>Evaluar el Mapa de Riesgos de Corrupción del Instituto y publicar en la página web institucional.</t>
  </si>
  <si>
    <t>1.4.3</t>
  </si>
  <si>
    <t>1 acta de conformación del equipo líder de rendición de cuentas</t>
  </si>
  <si>
    <t>Acta de conformación suscrita</t>
  </si>
  <si>
    <t>Realizar un evento de rendición de cuentas de la gestión institucional.</t>
  </si>
  <si>
    <t>1 evento de rendición de cuentas institucional</t>
  </si>
  <si>
    <t>Evento de rendición de cuentas institucional realizado</t>
  </si>
  <si>
    <t>Conformar el grupo líder de rendición de cuentas al interior del Instituto.</t>
  </si>
  <si>
    <t>1 Informe de gestión de la vigencia 2019</t>
  </si>
  <si>
    <t xml:space="preserve"> Informe de gestión elaborado y publicado</t>
  </si>
  <si>
    <t>2 trámites propuestos en el  SUIT</t>
  </si>
  <si>
    <t>Realizar y publicar el informe de evaluación del evento de rendición de cuentas del IDPC</t>
  </si>
  <si>
    <t>1 Informe de evaluación del evento de rendición de cuentas</t>
  </si>
  <si>
    <t xml:space="preserve">3 reuniones de sensibilización </t>
  </si>
  <si>
    <t>3 acciones de sensibilización</t>
  </si>
  <si>
    <t xml:space="preserve">2 acciones de divulgación de los lineamientos para fortalecer la participación ciudadana y el control social </t>
  </si>
  <si>
    <t>Realizar acciones de divulgación de los lineamientos (caja de herramientas y modelo) para fortalecer la participación ciudadana y el control social (Interna y Externa)</t>
  </si>
  <si>
    <t>Atender las solicitudes de información que realice la ciudadanía a partir del evento de rendición de cuentas.</t>
  </si>
  <si>
    <t>(/# de solicitudes de información atendidas / # de solicitudes de información recibidas) x 100%</t>
  </si>
  <si>
    <t>100% de solicitudes de información atendidas</t>
  </si>
  <si>
    <t>3 trámites presentados al DAFP</t>
  </si>
  <si>
    <t>Ejecutar el Plan de Gestión de la Integridad</t>
  </si>
  <si>
    <t>3 reportes de análisis de la gestión de riesgos de corrupción</t>
  </si>
  <si>
    <t>Publicar la formulación del mapa de riesgos de corrupción en el micrositio de Transparencia y Acceso a la Información de la página web del Instituto.</t>
  </si>
  <si>
    <t>Publicar la consolidación del monitoreo al mapa de riesgos de corrupción en el micrositio de Transparencia y Acceso a la Información de la página web del Instituto. (III cuatrimestre 2019; I y II cuatrimestre 2020)</t>
  </si>
  <si>
    <t>1 publicación de la formulación del Mapa de Riesgos de Corrupción</t>
  </si>
  <si>
    <t>3 publicaciones del monitoreo del Mapa de Riesgos de Corrupción</t>
  </si>
  <si>
    <t>Presentar un reporte de los resultados de la gestión de riesgos de corrupción de la vigencia 2019, al Comité Institucional de Gestión y Desempeño.</t>
  </si>
  <si>
    <t>1 reporte de los resultados de la gestión de riesgos de corrupción</t>
  </si>
  <si>
    <t>Reporte de los resultados de la gestión de riesgos de corrupción presentada</t>
  </si>
  <si>
    <t>1 identificación de riesgos de corrupción</t>
  </si>
  <si>
    <t>Identificación de riesgos de corrupción presentada</t>
  </si>
  <si>
    <t>2 acciones de transferencia del conocimiento sobre instrumentos para la gestión de riesgos</t>
  </si>
  <si>
    <t>1 Informe de logros y resultados de rendición de cuentas</t>
  </si>
  <si>
    <t xml:space="preserve"> Informe de logros y resultados de rendición de cuentas publicado</t>
  </si>
  <si>
    <t>Realizar acciones de sensibilización sobre la importancia de la rendición de cuentas a los funcionarios y contratistas del Instituto.</t>
  </si>
  <si>
    <t>1 actualización de la caracterización de ciudadanos, usuarios y grupos de interés</t>
  </si>
  <si>
    <t>Actualización  de la caracterización de ciudadanos, usuarios y grupos de interés realizada</t>
  </si>
  <si>
    <t>Realizar la actualización de la caracterización de la ciudadanía, usuarios y grupos de interés del IDPC.</t>
  </si>
  <si>
    <t>Publicar mensualmente un reporte de la ejecución contractual del IDPC en el micrositio de Transparencia y Acceso a la Información de la página web del Instituto.</t>
  </si>
  <si>
    <t>12 reportes de la ejecución contractual del IDPC</t>
  </si>
  <si>
    <t>Página web verificada</t>
  </si>
  <si>
    <t>Elaborar informes trimestrales de la atención de PQRS (SDQS), en los que se incluye un acápite sobre solicitudes de acceso a la información pública.</t>
  </si>
  <si>
    <t>4 actividades de divulgación del proceso de Atención a la Ciudadanía del IDPC y del portafolio de servicios</t>
  </si>
  <si>
    <t>2 informes de resultados (El informe del II semestre se realizará con corte a noviembre)</t>
  </si>
  <si>
    <t>Realizar la construcción del Mapa de Riesgos de Corrupción del Instituto articulado entre la Oficina Asesora de Planeación y los responsables de procesos.</t>
  </si>
  <si>
    <t>Consolidar y presentar la identificación de riesgos de corrupción al Comité Institucional de Gestión y Desempeño.</t>
  </si>
  <si>
    <t>Realizar acciones de divulgación de los instrumentos para  la gestión de riesgos y el mapa de riesgos de corrupción a través de los canales de comunicación del IDPC (Interna)</t>
  </si>
  <si>
    <t>Realizar reuniones de sensibilización internas sobre la importancia de la rendición de cuentas.</t>
  </si>
  <si>
    <t>Presentar las actividades de participación ciudadana en el marco del Modelo de Participación Ciudadana y Control Social del Instituto a los grupos de interés del Instituto</t>
  </si>
  <si>
    <t>Presentación de actividades de participación ciudadana a los grupos de interés del Instituto</t>
  </si>
  <si>
    <t>1 presentación de actividades de participación ciudadana a los grupos de interés del Instituto</t>
  </si>
  <si>
    <t>3.4.2</t>
  </si>
  <si>
    <t>1 Informe de resultados del evento de rendición de cuentas</t>
  </si>
  <si>
    <t>Informe de resultados del evento de rendición de cuentas elaborado y publicado</t>
  </si>
  <si>
    <t>Informe de evaluación del evento de rendición de cuentas publicado</t>
  </si>
  <si>
    <t>Realizar un informe semestral frente a las sugerencias que brinda la ciudadanía sobre la atención a la ciudadanía de la vigencia 2020 y presentar los resultados en el Comité correspondiente.</t>
  </si>
  <si>
    <t xml:space="preserve">Certificar mensualmente la información que se encuentra disponible en la Guía de Trámites y Servicios y en el Mapa Callejero </t>
  </si>
  <si>
    <t xml:space="preserve">12 certificaciones de información en la Guía de Trámites y Servicios y en el Mapa Callejero </t>
  </si>
  <si>
    <t>Realizar una capacitación en lengua de señas a las personas de atención a la ciudadanía</t>
  </si>
  <si>
    <t>1 capacitación en lengua de señas</t>
  </si>
  <si>
    <t>Realizar acciones de divulgación de la plataforma Distrital "Bogotá Te Escucha" para interponer sus quejas, reclamos, sugerencias, consultas y felicitaciones en el Centro de Documentación del Instituto.</t>
  </si>
  <si>
    <t>Realizar actividades de divulgación del proceso de Atención a la Ciudadanía del IDPC, dirigida a contratistas  y funcionarios.</t>
  </si>
  <si>
    <t>Realizar actividades de cualificación del servicio  al equipo de Transparencia y Atención a la ciudadanía</t>
  </si>
  <si>
    <t>4 actividades de divulgación del proceso de Atención a la Ciudadanía del IDPC dirigidas a contratistas y funcionarios</t>
  </si>
  <si>
    <t>3 Actividades de cualificación del servicio al equipo de Transparencia y Atención a la ciudadanía</t>
  </si>
  <si>
    <t xml:space="preserve">Realizar y divulgar pieza informativa de cara a la ciudadanía frente a los diferentes resultados que se presentan de la medición de la satisfacción, calidad en la atención  y las medidas correctivas que se han implementado </t>
  </si>
  <si>
    <t>Actualizar el contenido de los ítems relacionados con directorio y  preguntas y respuestas frecuentes</t>
  </si>
  <si>
    <t xml:space="preserve">2 contenidos de la página web actualizados </t>
  </si>
  <si>
    <t>Realizar y publicar boletines mensuales de seguimiento a las solicitudes de acceso a la información pública que ingresan a la entidad, a través de la página web del Instituto</t>
  </si>
  <si>
    <t xml:space="preserve">11 boletines de seguimiento a las solicitudes de acceso a la información pública </t>
  </si>
  <si>
    <t xml:space="preserve">Actualizar, adoptar y divulgar el Esquema de Publicación de Información </t>
  </si>
  <si>
    <t xml:space="preserve">Actualizar, adoptar y divulgar el índice de Información Clasificada y Reservada </t>
  </si>
  <si>
    <t xml:space="preserve">Actualizar y adoptar el Programa de Gestión Documental </t>
  </si>
  <si>
    <t>Presentar la propuesta de actualización de las TRD del Instituto ante el Archivo de Bogotá</t>
  </si>
  <si>
    <t>1 Esquema de publicación de información actualizado, adoptado y divulgado</t>
  </si>
  <si>
    <t>1 Índice de Información Clasificada y Reservada actualizado, adoptado y divulgado</t>
  </si>
  <si>
    <t>1 Registro de Activos de Información actualizado, adoptado y divulgado</t>
  </si>
  <si>
    <t>1 Programa de Gestión Documental actualizado, adoptado y divulgado</t>
  </si>
  <si>
    <t>1 propuesta de actualización de las TRD del Instituto presentada ante el Archivo de Bogotá</t>
  </si>
  <si>
    <t xml:space="preserve">Actualizar, adoptar y divulgar el Registro de Activos de Información </t>
  </si>
  <si>
    <t>Conformar el Equipo de Gestores de Integridad para la vigencia 2020.</t>
  </si>
  <si>
    <t>Realizar acciones de divulgación del Protocolo de Atención a Denuncias de Actos de Corrupción, dirigido a funcionarios y contratistas del Instituto y a la ciudadanía.</t>
  </si>
  <si>
    <t xml:space="preserve">3 acciones de divulgación del Protocolo </t>
  </si>
  <si>
    <t>1 Equipo de Gestores de Integridad para la vigencia 2020, conformado</t>
  </si>
  <si>
    <t>Elaborar y publicar el informe de resultados del evento de rendición de cuentas del Instituto.</t>
  </si>
  <si>
    <t>Verificar el cumplimiento de los lineamientos para facilitar el acceso a la información en la página web del Instituto a personas en situación de discapacidad.</t>
  </si>
  <si>
    <t>6.1.4</t>
  </si>
  <si>
    <t>Formular y aprobar el Plan de Gestión de la Integridad y gestionar su publicación en el micrositio de Transparencia y Acceso a la Información de la página web del Instituto.</t>
  </si>
  <si>
    <t>4 informes de medición realizados y publicados</t>
  </si>
  <si>
    <t xml:space="preserve">2 piezas informativas de resultados.
Para el del II Semestre se realizará con corte a Noviembre </t>
  </si>
  <si>
    <r>
      <t xml:space="preserve">PLAN ANTICORRUPCIÓN Y DE ATENCIÓN AL CIUDADANO - PAAC 2020 
</t>
    </r>
    <r>
      <rPr>
        <b/>
        <sz val="12"/>
        <color theme="1" tint="4.9989318521683403E-2"/>
        <rFont val="Calibri"/>
        <family val="2"/>
      </rPr>
      <t>(Aprobado en sesión 1 del Comité Institucional de Gestión y Desempeño del 28.01.2020)</t>
    </r>
  </si>
  <si>
    <t xml:space="preserve"> Actividad</t>
  </si>
  <si>
    <t>Verificar la alineación de la Política de Administración del Riesgo con la planificación estratégica del Instituto..</t>
  </si>
  <si>
    <t>1 Política de Administración del riesgo alineada a la plataforma estratégica</t>
  </si>
  <si>
    <t>Proponer los trámites "Información de intervenciones mínimas en Bien de Interés Cultural" y "Equiparación a estrato 1" en el Sistema único de Información de Trámites -SUIT</t>
  </si>
  <si>
    <t>Presentar los trámites: "Autorización de anteproyecto de intervención en Bien de Interés Cultural", "Información de intervenciones mínimas en Bien de Interés Cultural" y "Equiparación a estrato 1" al Departamento Administrativo de la Función Pública -DAFP-, para contar con su respectivo concepto.</t>
  </si>
  <si>
    <t>1 verificación de los lineamientos de acceso a la información la página web a personas en situación de discapacidad.</t>
  </si>
  <si>
    <t>Coordinación Talento Humano</t>
  </si>
  <si>
    <t>Política para la gestión de riesgos alineada</t>
  </si>
  <si>
    <t>Elaborar el informe de gestión de la vigencia 2019 y gestionar su publicación en la página web del Instituto.</t>
  </si>
  <si>
    <t>Elaborar los informes de logros y resultados de rendición de cuentas y gestionar su publicación en la página web del Instituto.</t>
  </si>
  <si>
    <t>Publicar mensualmente la información sobre la ejecución de planes, programas y proyectos para la preservación y sostenibilidad del patrimonio cultural en redes sociales (facebook - twitter) y página web.</t>
  </si>
  <si>
    <t>11 publicaciones de información de  planes, programas y proyectos del IDPC</t>
  </si>
  <si>
    <t># de publicaciones de información de planes, programas y proyectos</t>
  </si>
  <si>
    <t>Verificar la vigencia (actualización) del Inventario de Trámites y OPA's del IDPC.</t>
  </si>
  <si>
    <t>1 Inventario de Trámites y OPA's del IDPC verificado</t>
  </si>
  <si>
    <t>Inventario de Trámites y OPA's del IDPC verificado</t>
  </si>
  <si>
    <t>Equipo Transparencia y Atención a la Ciudadanía - Equipo SIG - Equipos dependencias responsables de T y OPA's.</t>
  </si>
  <si>
    <t>Realizar reportes del análisis de la gestión de riesgos de corrupción y presentar los resultados a los responsables (III cuatrimestre de 2019, y I - II cuatrimestre de 2020)</t>
  </si>
  <si>
    <t>Eficacia</t>
  </si>
  <si>
    <t>Realizar actividades de divulgación y visibilización del proceso de Atención a la Ciudadanía del IDPC y del portafolio de servicios, dirigidas a la ciudadanía, a  través de piezas informativas.</t>
  </si>
  <si>
    <t>100% de las acciones de divulgación realizadas</t>
  </si>
  <si>
    <t>Realizar la consolidación y análisis del monitoreo realizado a los riesgos de corrupción y reportar a la Asesoría de Control Interno (III cuatrimestre de 2019, y I - II cuatrimestre de 2020)</t>
  </si>
  <si>
    <t># de informes realizados</t>
  </si>
  <si>
    <t># de reportes de la ejecución contractual publicados</t>
  </si>
  <si>
    <t xml:space="preserve"># de contenidos de la página web actualizados </t>
  </si>
  <si>
    <t># de informes de seguimiento realizados</t>
  </si>
  <si>
    <t># de actividades de divulgación realizadas</t>
  </si>
  <si>
    <t># de verificaciones realizadas</t>
  </si>
  <si>
    <t># de informes publicados</t>
  </si>
  <si>
    <t>Equipo de Gestores de Integridad para la vigencia 2020 conformado</t>
  </si>
  <si>
    <t># de acciones  realizadas</t>
  </si>
  <si>
    <t># de publicaciones realizadas</t>
  </si>
  <si>
    <t># de monitoreos realizados</t>
  </si>
  <si>
    <t># de reportes de seguimiento realizados</t>
  </si>
  <si>
    <t># de informes de evaluación publicados</t>
  </si>
  <si>
    <t># de reuniones realizadas</t>
  </si>
  <si>
    <t># de acciones de divulgación  realizadas</t>
  </si>
  <si>
    <t># de acciones realizadas</t>
  </si>
  <si>
    <t># de trámites propuestos</t>
  </si>
  <si>
    <t># de trámites presentados</t>
  </si>
  <si>
    <t># de acciones de divulgación realizadas</t>
  </si>
  <si>
    <t>Equipo Talento Humano</t>
  </si>
  <si>
    <t>Profesional SIG
Magda Gómez</t>
  </si>
  <si>
    <t>Asesora Control Interno
Eleana Páez</t>
  </si>
  <si>
    <t>Profesional SIG
Fernando Vergara</t>
  </si>
  <si>
    <t>Profesional SIG
Francisco Rodríguez</t>
  </si>
  <si>
    <t>Profesional Comunicaciones</t>
  </si>
  <si>
    <t>Profesional Transparencia y Atención a la Ciudadanía
Ángela Castro</t>
  </si>
  <si>
    <t>Profesional Talento Humano</t>
  </si>
  <si>
    <t>Profesional OAP
Francisco Rodríguez</t>
  </si>
  <si>
    <t>Profesional Contratación - Yuli Morales</t>
  </si>
  <si>
    <t>Se elaboró el informe de gestión de la vigencia 2019, el cual fue publicado en el micrositio de Transparencia y Acceso a la Información de la página web del Instituto (https://idpc.gov.co/7-1-informes-de-gestion-evaluacion-y-auditoria/).</t>
  </si>
  <si>
    <t xml:space="preserve">Una vez se cuente con el grupo de trabajo se programarán las reuniones para el alistamiento al proceso de RdC. </t>
  </si>
  <si>
    <t>Esta actividad se realizará en el segundo cuatrimestre.</t>
  </si>
  <si>
    <t>Profesional SIG
Nubia Zubieta</t>
  </si>
  <si>
    <t>Actividad programada para el tercer cuatrimestre.</t>
  </si>
  <si>
    <t>Actividad programada para el segundo cuatrimestre.</t>
  </si>
  <si>
    <t xml:space="preserve">En el numeral 2 de la propuesta de la Formulación de la Estrategia de Rendición de Cuentas presentada el 18 de marzo, se programó realizar mesas de apoyo con las áreas para coordinar la conformación de los grupos de trabajo. La idea es que los grupos tengan cercanía con la ciudadanía para facilitar la identificación de actores. En el mes de junio cuando se tengan definidos los proyectos, se iniciará el proceso de reuniones para socializar las acciones y definir los grupos de trabajo.  </t>
  </si>
  <si>
    <t>Se estima realizar la actividad a realizarse durante junio y julio.</t>
  </si>
  <si>
    <t>En el primer cuatrimestre no se hicieron acciones de divulgación . Las dos acciones de divulgación se harán en los meses de junio y agosto.</t>
  </si>
  <si>
    <t>El mapa de riesgos se encuentra publicado en el sitio web del Instituto en el micrositio de Transparencia y Acceso a la Información. . https://idpc.gov.co/plan-anticorrupcion-y-de-atencion-al-ciudadano/</t>
  </si>
  <si>
    <t>Se realizó acompañamiento a la identificación y evaluación de los riesgos de corrupción de los procesos que componen el mapa  proceso del Instituto.</t>
  </si>
  <si>
    <t>El seguimiento al tercer cuatrimestre de 2019 se encuentra publicado en el micrositio de Transparencia y Acceso a la Información en el sitio web del Instituto. En el momento de elaboración de este informe se encuentra en proceso el seguimiento del primer cuatrimestre de 2020.</t>
  </si>
  <si>
    <t>1.3.3</t>
  </si>
  <si>
    <t>Se realizó la consolidación y análisis de los Riesgos de corrupción y se remitieron con memorando interno No 20202200000643 de 10-01-2020 a la Oficina Asesora de Control Interno</t>
  </si>
  <si>
    <t>Se realizo el informe de Evaluación de los riesgo del periodo correspondiente al 3 cuatrimestre de 2019 el cual se publico en la pagina web : https://idpc.gov.co/7-7-seguimiento-estrategia-anticorrupcion/</t>
  </si>
  <si>
    <t>El 28 de enero se presentó en el comité institucional de gestión y desempeño el Plan Anticorrupción y Atención a la Ciudadanía</t>
  </si>
  <si>
    <t>Durante el periodo en curso el equipo de Transparencia y Atención a la Ciudadanía, realizó las siguientes piezas de divulgación de información sobre el proceso de atención al ciudadano: 
- Pieza de comunicación correspondencia 
- Pieza de comunicación canal de atención a la ciudadanía</t>
  </si>
  <si>
    <t>Durante el periodo en curso el equipo de Transparencia y Atención a la Ciudadanía, realizó las siguientes piezas de divulgación de información sobre el proceso de atención al ciudadano: 
- Infografía Sistema Distrital de Quejas y Reclamos ¿qué es?
- Infografía Sistema Distrital de Quejas y Soluciones ¿Cómo interponer una petición?</t>
  </si>
  <si>
    <t>Durante el periodo en curso el equipo de Transparencia y Atención a la Ciudadanía, realizó las siguientes piezas de divulgación de información sobre el proceso de atención al ciudadano: 
- Infografía Promesa de Valor del Servicio
- Infografía Carta de Trato Digno</t>
  </si>
  <si>
    <t xml:space="preserve">Se realizo la presentación en comité de 28-01-2020 el reporte de los riesgos 2019 y sus resultados </t>
  </si>
  <si>
    <t xml:space="preserve">Durante el período en curso se realizaron los siguientes curso para la cualificación del equipo de atención a la ciudadanía: 
– Curso virtual Integridad, Transparencia y Lucha contra la Corrupción- Departamento Administrativo de la Función Pública.
- Curso virtual Modelo Integrado de Planeación y Gestión -MIPG- Departamento Administrativo de la Función Pública. 
- Curso virtual Gobernanza Pública, Contextualización de los Pilares de Transparencia, Participación y Colaboración - Secretaría General de la Alcaldía Mayor de Bogotá. 
</t>
  </si>
  <si>
    <t xml:space="preserve">Durante el periodo en curso se realizaron 5 informes de medición de la satisfacción ciudadana con respecto a la atención a la ciudadanía, tres (3) informes mensuales de enero, febrero y marzo y, un (1) informe del ultimo trimestre 2019 y el informe del primer trimestre del año. </t>
  </si>
  <si>
    <t>Durante el periodo en curso se actualizaron los siguientes ítems del micrositio de Transparencia y Derecho de Acceso a la Información Pública: 
– Participación ciudadana
- Presupuesto y tesorería 
- Rendición de Cuentas
- Plan Anual de Adquisiciones
- Austeridad del Gasto 
- Ejecución Contractual
- Informe de Satisfacción Ciudadana
- Informe de Seguimiento a las PQRS
- Informe del Defensor del Ciudadano
- Informes de Control Interno 
- Planes Institucionales 2020
- Informe de Defensa Judicial
- Planeación
- Atención a la Ciudadanía 
- Comunicaciones por aviso
- Cambio de documentos Control Interno 
- Indicadores de Gestión del Proceso de Atención a la Ciudadanía. 
- Trámites y Servicios
- Resoluciones
- Procedimientos</t>
  </si>
  <si>
    <t xml:space="preserve">Durante el periodo en curso se diseñaron y publicaron tres boletines de seguimiento a las solicitudes de acceso a la información pública en cumplimiento del componente de Transparencia Pasiva de la Ley de Transparencia y Derecho de Acceso a la Información Pública. Los boletines fueron divulgados a través del micrositio de Transparencia de la página web numeral 10. Instrumentos de Gestión de la Información Pública &gt; Boletines Solicitudes de Información Pública. </t>
  </si>
  <si>
    <t xml:space="preserve">Sin observaciones </t>
  </si>
  <si>
    <t>5.3.5</t>
  </si>
  <si>
    <t>Se elaboró la Resolución No. 154 de 2020, se conformó el Equipo de Gestores de Integridad del IDPC.</t>
  </si>
  <si>
    <t xml:space="preserve">Actividad programada para el segundo y tercer cuatrimestre </t>
  </si>
  <si>
    <t>Se realizó la remisión mensualmente del reporte de ejecución contractual del IDPC, información que se encuentra publicada en la  pagina web de la entidad numeral 8.2 Publicación de la ejecución de contratos. Se adjunta correos soporte de solicitud de publicación.</t>
  </si>
  <si>
    <t>Se realizo el informe de Balance de la gestión de riesgos de corrupción y de gestión  correspondiente al tercer cuatrimestre de la vigencia 2019, documento que se publico en la pagina web https://idpc.gov.co/plan-anticorrupcion-y-de-atencion-al-ciudadano/</t>
  </si>
  <si>
    <t>Se evidencia la elaboración del informe, sin embargo no se observa la presentación ante los responsables, por lo cual se recomienda enviar a los responsables junto con el informe del 1er cuatrimestre de 2020</t>
  </si>
  <si>
    <t xml:space="preserve">Se realizó un proceso interno de socialización y discusión de los diferentes componentes del modelo de participación ciudadana y control social.
Anexo soportes que incluyen: a) reuniones donde se discutió el modelo con la dirección y subdirecciones del IDPC, b) reuniones de discusión con equipos transversales de IDPC; c) discusiones con algunos equipos que conducen ámbitos de participación ciudadana, d) evidencias de divulgación del modelo dentro del proceso de seguimiento del Plan Institucional de Participación Ciudadana 2020, y e) una series de correos informativos con orientación específicas para diferentes equipos sobre las herramientas y componentes del modelo.
</t>
  </si>
  <si>
    <t xml:space="preserve">Durante el periodo en curso se actualizaron los ítems correspondientes a Directorio General de Funcionarios y Contratistas para el año 2020 y las preguntas y respuestas frecuentes. Esta información se encuentra publicada en el micrositio de Transparencia, numeral 2. Información de Interés &gt; 2.4. Preguntas y Respuestas Frecuentes y; en el ítem 3. Estructura Orgánica y de Talento Humano &gt; 3.3. Directorio de Funcionarios y Contratistas. 
</t>
  </si>
  <si>
    <t xml:space="preserve">Sin Observaciones </t>
  </si>
  <si>
    <t xml:space="preserve">Se observa que la actividad reporta un adelanto, sin embargo se debe continuar con la ejecución del segundo cuatrimestre y evaluar los ajustes a la programación en términos de incrementar las publicaciones de divulgación o ajustar el numero ha realizar en el tercer cuatrimestre </t>
  </si>
  <si>
    <t xml:space="preserve">Se observa acciones de preparación de la actividad programada par el tercer cuatrimestre </t>
  </si>
  <si>
    <t xml:space="preserve">Se observa acciones de preparación de la actividad programada par el segundo cuatrimestre </t>
  </si>
  <si>
    <t>Las actividad se realizo con la presentación de los resultados del los riesgo 2019 y la identificación realizada para el 2020</t>
  </si>
  <si>
    <t xml:space="preserve">Para el segundo cuatrimestre se desarrollaran las actividades de divulgación externas </t>
  </si>
  <si>
    <t>Profesional Participación - José Antonio Ramírez</t>
  </si>
  <si>
    <t xml:space="preserve">El equipo de comunicaciones desarrollo diversas estrategias para dar cuenta de los proyectos, planes y programas, generando durante el periodo 95 piezas de comunicación difundidas a través de  redes sociales y pagina web, es importante mencionar que se produjo un aumento considerable en los meses de marzo y abril como estrategia de respuesta a la emergencia del COVID 19, fortaleciendo el equipo y desarrollo de la comunicación digital  </t>
  </si>
  <si>
    <t>Durante el periodo en curso se realizó la certificación de la información de tramites y servicios a la ciudadanía en la Guía de Tramites y Servicios de la Alcaldía Mayor de Bogotá y en el Mapa callejero de los meses de enero, febrero, marzo y abril. 
-Certificados y oficios remisorios de los meses de enero, febrero, marzo y abril</t>
  </si>
  <si>
    <t>Se debe ajustar el indicador ya que por error de digitación se incorporo "Diagnóstico de accesibilidad realizado" que no permite una medición ajustada a las acciones programadas,  Se siguiere ajustarlos a # de actividades de divulgación realizadas</t>
  </si>
  <si>
    <t>Durante el periodo en curso el equipo de Transparencia y Atención a la Ciudadanía, realizó la siguiente pieza sobre el indicador de satisfacción ciudadana, que fue divulgado a través de la página web,https://idpc.gov.co/campanas-de-atención-a-la-ciudadanía/
- infografía satisfacción de la atención a la ciudadanía</t>
  </si>
  <si>
    <t>No se reporta ni registra evidencia del desarrollo de la actividad y se observa un informe del segundo cuatrimestre 2019 para la Procuraduría por lo cual la actividad se registra como incumplida</t>
  </si>
  <si>
    <t>Durante el primer cuatrimestre el Líder de Gobierno Digital, realizo el apoyo de  las siguientes actividades:
1. análisis de los datos que tiene dispuestos el IDPC
2. Se presenta un informe sobre el uso de datos en OpenRefine, 
3. Análisis sobre la plataforma de www.datos.gov.co se encuentran 2 usuarios autorizados, y se evidencia la información que se encuentra publicada por la entidad.
4. Se realiza la entrega de la Estrategia de Datos Abiertos en la misma se incluyen los puntos a tener en cuenta como parte de las buenas practicas.  Este documento fue enviado a Ángela Castro para su verificación y respectiva aprobación. 
5, Durante el primer cuatrimestre del año 2020 no se ha realizado publicaciones en el portal de Datos Abiertos.</t>
  </si>
  <si>
    <t xml:space="preserve"> Durante el periodo en curso se elaboró en articulación con el equipo de Transparencia y Atención a la Ciudadanía, el Esquema de Publicación de la Información en cumplimiento de la Ley de Transparencia y Derecho de Acceso a la Información Pública. El documento fue divulgado con las áreas competentes para los respectivos comentarios y aprobación. El documento será presentado para su respectiva aprobación en el Comité de Gestión y Desempeño Institucional una vez este sea convocado de manera virtual debido a la contingencia decretada por el COVID-19.</t>
  </si>
  <si>
    <t xml:space="preserve">La actividad de divulgación se realizó finalizando el cuatrimestre, el tema esta programado para ser revisado y aprobado en el comité de Gestión y Desempeño de mes de mayo </t>
  </si>
  <si>
    <t xml:space="preserve">Se adelanto la  propuesta de actualización de 16 TRD. así mismo en el marco de cumplimiento de la actividad propuesta se desarrollaron mesas de trabajo con archivo de Bogotá para validar el avance. 
</t>
  </si>
  <si>
    <t xml:space="preserve">Durante el periodo en curso se realizó el informe del cuarto trimestre del 2019 y  un (1) informe trimestral de seguimiento a la gestión de las PQRS en el Sistema Distrital de Quejas y Soluciones de la vigencia 2020. Este documento contiene un acápite que analiza las solicitudes de acceso a la información pública que ingresaron a la entidad durante el I trimestre del año.  </t>
  </si>
  <si>
    <t xml:space="preserve">La Subdirección de Gestión Corporativa emitió la solicitud de ajuste a la fecha de finalización para el 30-05-2020 de esta actividad a través del memorando No 20205000018843, sin embargo estos cambio no se han aprobado por parte del comité de Gestión y Desempeño </t>
  </si>
  <si>
    <t xml:space="preserve">La Subdirección de Gestión Corporativa emitió la solicitud de ajuste a la fecha de inicio para el 01-05-2020 de esta actividad a través del memorando No 20205000018843, sin embargo estos cambio no se han aprobado por parte del comité de Gestión y Desempeño </t>
  </si>
  <si>
    <t xml:space="preserve">Se debe realizar el análisis de la programación de la actividad para distribuirla para el segundo y tercer cuatrimestre </t>
  </si>
  <si>
    <t>Se debe realizar el análisis de la programación de la actividad para el segundo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</si>
</sst>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sz val="9"/>
      <color theme="1" tint="4.9989318521683403E-2"/>
      <name val="Calibri"/>
      <family val="2"/>
    </font>
    <font>
      <b/>
      <sz val="10"/>
      <color theme="1" tint="4.9989318521683403E-2"/>
      <name val="Calibri"/>
      <family val="2"/>
    </font>
    <font>
      <b/>
      <sz val="14"/>
      <color theme="1" tint="4.9989318521683403E-2"/>
      <name val="Calibri"/>
      <family val="2"/>
    </font>
    <font>
      <sz val="10"/>
      <color theme="1" tint="4.9989318521683403E-2"/>
      <name val="Calibri"/>
      <family val="2"/>
    </font>
    <font>
      <sz val="11"/>
      <color theme="1" tint="4.9989318521683403E-2"/>
      <name val="Calibri"/>
      <family val="2"/>
    </font>
    <font>
      <b/>
      <sz val="18"/>
      <color theme="1" tint="4.9989318521683403E-2"/>
      <name val="Calibri"/>
      <family val="2"/>
    </font>
    <font>
      <b/>
      <sz val="16"/>
      <color theme="1" tint="4.9989318521683403E-2"/>
      <name val="Calibri"/>
      <family val="2"/>
    </font>
    <font>
      <sz val="12"/>
      <color theme="1" tint="4.9989318521683403E-2"/>
      <name val="Calibri"/>
      <family val="2"/>
    </font>
    <font>
      <b/>
      <sz val="12"/>
      <color theme="1" tint="4.9989318521683403E-2"/>
      <name val="Calibri"/>
      <family val="2"/>
    </font>
    <font>
      <b/>
      <sz val="9"/>
      <color theme="1" tint="4.9989318521683403E-2"/>
      <name val="Calibri"/>
      <family val="2"/>
    </font>
    <font>
      <b/>
      <sz val="14"/>
      <color theme="1" tint="4.9989318521683403E-2"/>
      <name val="Calibri"/>
      <family val="2"/>
      <scheme val="minor"/>
    </font>
    <font>
      <b/>
      <sz val="9"/>
      <color theme="1" tint="4.9989318521683403E-2"/>
      <name val="Calibri"/>
      <family val="2"/>
      <scheme val="minor"/>
    </font>
    <font>
      <sz val="12"/>
      <color theme="1" tint="4.9989318521683403E-2"/>
      <name val="Calibri"/>
      <family val="2"/>
      <scheme val="minor"/>
    </font>
    <font>
      <b/>
      <sz val="8"/>
      <color theme="1" tint="4.9989318521683403E-2"/>
      <name val="Calibri"/>
      <family val="2"/>
    </font>
    <font>
      <sz val="8"/>
      <color theme="1" tint="4.9989318521683403E-2"/>
      <name val="Calibri"/>
      <family val="2"/>
    </font>
    <font>
      <sz val="10"/>
      <color theme="1" tint="4.9989318521683403E-2"/>
      <name val="Arial"/>
      <family val="2"/>
    </font>
    <font>
      <b/>
      <sz val="10"/>
      <color theme="1" tint="4.9989318521683403E-2"/>
      <name val="Arial"/>
      <family val="2"/>
    </font>
    <font>
      <b/>
      <sz val="10"/>
      <color theme="1" tint="4.9989318521683403E-2"/>
      <name val="Calibri"/>
      <family val="2"/>
      <scheme val="minor"/>
    </font>
    <font>
      <b/>
      <sz val="12"/>
      <color theme="1" tint="4.9989318521683403E-2"/>
      <name val="Calibri"/>
      <family val="2"/>
      <scheme val="minor"/>
    </font>
    <font>
      <sz val="9"/>
      <color theme="1" tint="4.9989318521683403E-2"/>
      <name val="Calibri"/>
      <family val="2"/>
      <scheme val="minor"/>
    </font>
    <font>
      <sz val="10"/>
      <color theme="1" tint="4.9989318521683403E-2"/>
      <name val="Calibri"/>
      <family val="2"/>
      <scheme val="minor"/>
    </font>
    <font>
      <sz val="6"/>
      <color theme="0"/>
      <name val="Calibri"/>
      <family val="2"/>
    </font>
    <font>
      <b/>
      <sz val="10"/>
      <color theme="0"/>
      <name val="Calibri"/>
      <family val="2"/>
    </font>
    <font>
      <b/>
      <sz val="14"/>
      <color theme="0"/>
      <name val="Calibri"/>
      <family val="2"/>
    </font>
    <font>
      <sz val="8"/>
      <color theme="0"/>
      <name val="Calibri"/>
      <family val="2"/>
    </font>
    <font>
      <sz val="9"/>
      <color theme="0"/>
      <name val="Calibri"/>
      <family val="2"/>
    </font>
    <font>
      <sz val="11"/>
      <color indexed="8"/>
      <name val="Calibri"/>
      <family val="2"/>
    </font>
    <font>
      <sz val="9"/>
      <color theme="1" tint="0.249977111117893"/>
      <name val="Century Gothic"/>
      <family val="2"/>
    </font>
    <font>
      <b/>
      <sz val="8"/>
      <color theme="0"/>
      <name val="Calibri"/>
      <family val="2"/>
    </font>
    <font>
      <sz val="10"/>
      <color theme="0"/>
      <name val="Calibri"/>
      <family val="2"/>
    </font>
    <font>
      <sz val="10"/>
      <name val="Calibri"/>
      <family val="2"/>
    </font>
  </fonts>
  <fills count="9">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4" tint="0.39997558519241921"/>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73">
    <border>
      <left/>
      <right/>
      <top/>
      <bottom/>
      <diagonal/>
    </border>
    <border>
      <left style="medium">
        <color rgb="FF366092"/>
      </left>
      <right style="medium">
        <color rgb="FF366092"/>
      </right>
      <top style="medium">
        <color rgb="FF366092"/>
      </top>
      <bottom style="medium">
        <color rgb="FF366092"/>
      </bottom>
      <diagonal/>
    </border>
    <border>
      <left style="hair">
        <color rgb="FF366092"/>
      </left>
      <right style="hair">
        <color rgb="FF366092"/>
      </right>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right/>
      <top style="medium">
        <color rgb="FF366092"/>
      </top>
      <bottom/>
      <diagonal/>
    </border>
    <border>
      <left style="hair">
        <color rgb="FF366092"/>
      </left>
      <right style="medium">
        <color rgb="FF366092"/>
      </right>
      <top style="hair">
        <color rgb="FF366092"/>
      </top>
      <bottom style="hair">
        <color rgb="FF366092"/>
      </bottom>
      <diagonal/>
    </border>
    <border>
      <left style="medium">
        <color rgb="FF366092"/>
      </left>
      <right style="medium">
        <color rgb="FF366092"/>
      </right>
      <top/>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right style="hair">
        <color rgb="FF366092"/>
      </right>
      <top/>
      <bottom style="hair">
        <color rgb="FF366092"/>
      </bottom>
      <diagonal/>
    </border>
    <border>
      <left style="hair">
        <color rgb="FF366092"/>
      </left>
      <right style="medium">
        <color rgb="FF366092"/>
      </right>
      <top/>
      <bottom style="hair">
        <color rgb="FF366092"/>
      </bottom>
      <diagonal/>
    </border>
    <border>
      <left/>
      <right style="hair">
        <color rgb="FF366092"/>
      </right>
      <top style="hair">
        <color rgb="FF366092"/>
      </top>
      <bottom style="hair">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hair">
        <color rgb="FF366092"/>
      </right>
      <top/>
      <bottom/>
      <diagonal/>
    </border>
    <border>
      <left style="hair">
        <color rgb="FF366092"/>
      </left>
      <right style="hair">
        <color rgb="FF366092"/>
      </right>
      <top/>
      <bottom/>
      <diagonal/>
    </border>
    <border>
      <left style="hair">
        <color rgb="FF366092"/>
      </left>
      <right style="medium">
        <color rgb="FF366092"/>
      </right>
      <top/>
      <bottom/>
      <diagonal/>
    </border>
    <border>
      <left style="medium">
        <color rgb="FF366092"/>
      </left>
      <right style="medium">
        <color rgb="FF366092"/>
      </right>
      <top/>
      <bottom style="medium">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right style="hair">
        <color rgb="FF366092"/>
      </right>
      <top style="hair">
        <color rgb="FF366092"/>
      </top>
      <bottom style="medium">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hair">
        <color rgb="FF366092"/>
      </bottom>
      <diagonal/>
    </border>
    <border>
      <left/>
      <right style="hair">
        <color rgb="FF366092"/>
      </right>
      <top style="hair">
        <color rgb="FF366092"/>
      </top>
      <bottom/>
      <diagonal/>
    </border>
    <border>
      <left/>
      <right style="hair">
        <color rgb="FF366092"/>
      </right>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style="medium">
        <color rgb="FF366092"/>
      </left>
      <right/>
      <top/>
      <bottom style="medium">
        <color rgb="FF366092"/>
      </bottom>
      <diagonal/>
    </border>
    <border>
      <left style="medium">
        <color rgb="FF366092"/>
      </left>
      <right/>
      <top/>
      <bottom/>
      <diagonal/>
    </border>
    <border>
      <left/>
      <right/>
      <top style="medium">
        <color rgb="FF366092"/>
      </top>
      <bottom style="medium">
        <color rgb="FF366092"/>
      </bottom>
      <diagonal/>
    </border>
    <border>
      <left/>
      <right/>
      <top/>
      <bottom style="medium">
        <color rgb="FF366092"/>
      </bottom>
      <diagonal/>
    </border>
    <border>
      <left/>
      <right style="medium">
        <color rgb="FF366092"/>
      </right>
      <top/>
      <bottom style="medium">
        <color rgb="FF366092"/>
      </bottom>
      <diagonal/>
    </border>
    <border>
      <left style="medium">
        <color rgb="FF366092"/>
      </left>
      <right style="hair">
        <color theme="4" tint="-0.24994659260841701"/>
      </right>
      <top/>
      <bottom style="medium">
        <color rgb="FF366092"/>
      </bottom>
      <diagonal/>
    </border>
    <border>
      <left/>
      <right style="medium">
        <color rgb="FF366092"/>
      </right>
      <top style="medium">
        <color rgb="FF366092"/>
      </top>
      <bottom style="medium">
        <color rgb="FF366092"/>
      </bottom>
      <diagonal/>
    </border>
    <border>
      <left style="medium">
        <color rgb="FF366092"/>
      </left>
      <right/>
      <top style="thin">
        <color rgb="FF366092"/>
      </top>
      <bottom style="thin">
        <color rgb="FF366092"/>
      </bottom>
      <diagonal/>
    </border>
    <border>
      <left style="medium">
        <color rgb="FF366092"/>
      </left>
      <right style="hair">
        <color rgb="FF366092"/>
      </right>
      <top style="thin">
        <color rgb="FF366092"/>
      </top>
      <bottom style="thin">
        <color rgb="FF366092"/>
      </bottom>
      <diagonal/>
    </border>
    <border>
      <left/>
      <right style="hair">
        <color rgb="FF366092"/>
      </right>
      <top style="thin">
        <color rgb="FF366092"/>
      </top>
      <bottom style="thin">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style="medium">
        <color rgb="FF366092"/>
      </left>
      <right style="medium">
        <color rgb="FF366092"/>
      </right>
      <top style="thin">
        <color rgb="FF366092"/>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366092"/>
      </left>
      <right style="medium">
        <color rgb="FF366092"/>
      </right>
      <top style="thin">
        <color rgb="FF366092"/>
      </top>
      <bottom style="thin">
        <color rgb="FF366092"/>
      </bottom>
      <diagonal/>
    </border>
    <border>
      <left style="thin">
        <color rgb="FF366092"/>
      </left>
      <right style="medium">
        <color rgb="FF366092"/>
      </right>
      <top/>
      <bottom style="medium">
        <color rgb="FF366092"/>
      </bottom>
      <diagonal/>
    </border>
    <border>
      <left style="thin">
        <color rgb="FF366092"/>
      </left>
      <right style="medium">
        <color rgb="FF366092"/>
      </right>
      <top/>
      <bottom style="thin">
        <color rgb="FF366092"/>
      </bottom>
      <diagonal/>
    </border>
    <border>
      <left style="thin">
        <color rgb="FF366092"/>
      </left>
      <right style="medium">
        <color rgb="FF366092"/>
      </right>
      <top style="thin">
        <color rgb="FF366092"/>
      </top>
      <bottom/>
      <diagonal/>
    </border>
    <border>
      <left style="thin">
        <color rgb="FF366092"/>
      </left>
      <right style="medium">
        <color rgb="FF366092"/>
      </right>
      <top style="thin">
        <color rgb="FF366092"/>
      </top>
      <bottom style="medium">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medium">
        <color rgb="FF366092"/>
      </left>
      <right style="medium">
        <color rgb="FF366092"/>
      </right>
      <top style="medium">
        <color rgb="FF366092"/>
      </top>
      <bottom/>
      <diagonal/>
    </border>
    <border>
      <left style="thin">
        <color rgb="FF366092"/>
      </left>
      <right/>
      <top style="medium">
        <color rgb="FF366092"/>
      </top>
      <bottom style="medium">
        <color rgb="FF366092"/>
      </bottom>
      <diagonal/>
    </border>
    <border>
      <left style="medium">
        <color rgb="FF366092"/>
      </left>
      <right style="medium">
        <color rgb="FF366092"/>
      </right>
      <top/>
      <bottom style="thin">
        <color rgb="FF366092"/>
      </bottom>
      <diagonal/>
    </border>
    <border>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thin">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thin">
        <color rgb="FF366092"/>
      </right>
      <top style="thin">
        <color rgb="FF366092"/>
      </top>
      <bottom/>
      <diagonal/>
    </border>
    <border>
      <left style="thin">
        <color rgb="FF366092"/>
      </left>
      <right style="thin">
        <color rgb="FF366092"/>
      </right>
      <top style="thin">
        <color rgb="FF366092"/>
      </top>
      <bottom/>
      <diagonal/>
    </border>
  </borders>
  <cellStyleXfs count="5">
    <xf numFmtId="0" fontId="0" fillId="0" borderId="0"/>
    <xf numFmtId="9" fontId="1" fillId="0" borderId="0" applyFont="0" applyFill="0" applyBorder="0" applyAlignment="0" applyProtection="0"/>
    <xf numFmtId="0" fontId="2" fillId="0" borderId="0"/>
    <xf numFmtId="0" fontId="1" fillId="0" borderId="0"/>
    <xf numFmtId="9" fontId="32" fillId="0" borderId="0" applyFont="0" applyFill="0" applyBorder="0" applyAlignment="0" applyProtection="0"/>
  </cellStyleXfs>
  <cellXfs count="359">
    <xf numFmtId="0" fontId="0" fillId="0" borderId="0" xfId="0" applyFont="1" applyAlignment="1"/>
    <xf numFmtId="0" fontId="5" fillId="2" borderId="9"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14" fontId="5" fillId="2" borderId="47" xfId="0" applyNumberFormat="1" applyFont="1" applyFill="1" applyBorder="1" applyAlignment="1" applyProtection="1">
      <alignment horizontal="center" vertical="center" wrapText="1"/>
    </xf>
    <xf numFmtId="14" fontId="5" fillId="2" borderId="48" xfId="0" applyNumberFormat="1"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14" fontId="4" fillId="0" borderId="24"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4" fontId="4" fillId="0" borderId="3"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4" fontId="4" fillId="0" borderId="4" xfId="0" applyNumberFormat="1"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14" fontId="4" fillId="0" borderId="20" xfId="0" applyNumberFormat="1" applyFont="1" applyFill="1" applyBorder="1" applyAlignment="1" applyProtection="1">
      <alignment horizontal="center" vertical="center" wrapText="1"/>
    </xf>
    <xf numFmtId="9" fontId="4" fillId="0" borderId="4" xfId="1" applyFont="1" applyFill="1" applyBorder="1" applyAlignment="1" applyProtection="1">
      <alignment horizontal="center" vertical="center" wrapText="1"/>
    </xf>
    <xf numFmtId="9" fontId="4" fillId="0" borderId="24" xfId="0" applyNumberFormat="1" applyFont="1" applyFill="1" applyBorder="1" applyAlignment="1" applyProtection="1">
      <alignment horizontal="center" vertical="center" wrapText="1"/>
    </xf>
    <xf numFmtId="9" fontId="4" fillId="0" borderId="4" xfId="0" applyNumberFormat="1"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14" fontId="4" fillId="0" borderId="32" xfId="0" applyNumberFormat="1" applyFont="1" applyFill="1" applyBorder="1" applyAlignment="1" applyProtection="1">
      <alignment horizontal="center" vertical="center" wrapText="1"/>
    </xf>
    <xf numFmtId="9" fontId="4" fillId="0" borderId="20" xfId="0" applyNumberFormat="1"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9" fontId="3" fillId="0" borderId="7" xfId="1" applyFont="1" applyFill="1" applyBorder="1" applyAlignment="1" applyProtection="1">
      <alignment horizontal="center" vertical="center" wrapText="1"/>
    </xf>
    <xf numFmtId="0" fontId="4" fillId="0" borderId="19"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center" vertical="center" wrapText="1"/>
    </xf>
    <xf numFmtId="9" fontId="4" fillId="0" borderId="3" xfId="1" applyFont="1" applyFill="1" applyBorder="1" applyAlignment="1" applyProtection="1">
      <alignment horizontal="center" vertical="center" wrapText="1"/>
    </xf>
    <xf numFmtId="9" fontId="3" fillId="0" borderId="5" xfId="1" applyFont="1" applyFill="1" applyBorder="1" applyAlignment="1" applyProtection="1">
      <alignment horizontal="center" vertical="center" wrapText="1"/>
    </xf>
    <xf numFmtId="164" fontId="3" fillId="0" borderId="4" xfId="1" applyNumberFormat="1"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0" fontId="3" fillId="0" borderId="4" xfId="1" applyNumberFormat="1" applyFont="1" applyFill="1" applyBorder="1" applyAlignment="1" applyProtection="1">
      <alignment horizontal="center" vertical="center" wrapText="1"/>
    </xf>
    <xf numFmtId="10" fontId="3" fillId="0" borderId="7" xfId="1" applyNumberFormat="1" applyFont="1" applyFill="1" applyBorder="1" applyAlignment="1" applyProtection="1">
      <alignment horizontal="center" vertical="center" wrapText="1"/>
    </xf>
    <xf numFmtId="164" fontId="3" fillId="0" borderId="21" xfId="1" applyNumberFormat="1" applyFont="1" applyFill="1" applyBorder="1" applyAlignment="1" applyProtection="1">
      <alignment horizontal="center" vertical="center" wrapText="1"/>
    </xf>
    <xf numFmtId="0" fontId="4" fillId="0" borderId="26"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25" xfId="0" applyFont="1" applyFill="1" applyBorder="1" applyAlignment="1" applyProtection="1">
      <alignment horizontal="center" vertical="center" wrapText="1"/>
    </xf>
    <xf numFmtId="9" fontId="4" fillId="0" borderId="20" xfId="1" applyFont="1" applyFill="1" applyBorder="1" applyAlignment="1" applyProtection="1">
      <alignment horizontal="center" vertical="center" wrapText="1"/>
    </xf>
    <xf numFmtId="9" fontId="4" fillId="0" borderId="21" xfId="1" applyFont="1" applyFill="1" applyBorder="1" applyAlignment="1" applyProtection="1">
      <alignment horizontal="center" vertical="center" wrapText="1"/>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69" xfId="0" applyFont="1" applyFill="1" applyBorder="1" applyAlignment="1" applyProtection="1">
      <alignment horizontal="center" vertical="center" wrapText="1"/>
    </xf>
    <xf numFmtId="14" fontId="5" fillId="2" borderId="69" xfId="0" applyNumberFormat="1" applyFont="1" applyFill="1" applyBorder="1" applyAlignment="1" applyProtection="1">
      <alignment horizontal="center" vertical="center" wrapText="1"/>
    </xf>
    <xf numFmtId="0" fontId="5" fillId="2" borderId="70"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horizontal="left" vertical="center" wrapText="1"/>
    </xf>
    <xf numFmtId="10" fontId="9" fillId="0" borderId="0" xfId="1" applyNumberFormat="1" applyFont="1" applyAlignment="1" applyProtection="1">
      <alignment horizontal="center" vertical="center" wrapText="1"/>
    </xf>
    <xf numFmtId="0" fontId="10" fillId="0" borderId="0" xfId="0" applyFont="1" applyAlignment="1" applyProtection="1">
      <alignment vertical="center" wrapText="1"/>
    </xf>
    <xf numFmtId="0" fontId="13"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14" fontId="14" fillId="0" borderId="0" xfId="0" applyNumberFormat="1" applyFont="1" applyAlignment="1" applyProtection="1">
      <alignment horizontal="center" vertical="center" wrapText="1"/>
    </xf>
    <xf numFmtId="164" fontId="9" fillId="0" borderId="0" xfId="0" applyNumberFormat="1" applyFont="1" applyAlignment="1" applyProtection="1">
      <alignment vertical="center" wrapText="1"/>
    </xf>
    <xf numFmtId="0" fontId="15"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0" xfId="0" applyFont="1" applyAlignment="1" applyProtection="1">
      <alignment horizontal="left" vertical="center" wrapText="1"/>
    </xf>
    <xf numFmtId="10" fontId="6" fillId="0" borderId="0" xfId="1" applyNumberFormat="1" applyFont="1" applyAlignment="1" applyProtection="1">
      <alignment horizontal="center" vertical="center" wrapText="1"/>
    </xf>
    <xf numFmtId="0" fontId="6" fillId="0" borderId="0" xfId="0" applyFont="1" applyFill="1" applyBorder="1" applyAlignment="1" applyProtection="1">
      <alignment horizontal="left" vertical="center" wrapText="1"/>
    </xf>
    <xf numFmtId="0" fontId="17" fillId="0" borderId="0" xfId="0" applyFont="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46" xfId="0" applyFont="1" applyFill="1" applyBorder="1" applyAlignment="1" applyProtection="1">
      <alignment horizontal="center" vertical="center" wrapText="1"/>
    </xf>
    <xf numFmtId="0" fontId="19" fillId="2" borderId="47" xfId="0" applyFont="1" applyFill="1" applyBorder="1" applyAlignment="1" applyProtection="1">
      <alignment horizontal="center" vertical="center" wrapText="1"/>
    </xf>
    <xf numFmtId="14" fontId="19" fillId="2" borderId="47" xfId="0" applyNumberFormat="1" applyFont="1" applyFill="1" applyBorder="1" applyAlignment="1" applyProtection="1">
      <alignment horizontal="center" vertical="center" wrapText="1"/>
    </xf>
    <xf numFmtId="14" fontId="19" fillId="2" borderId="48" xfId="0" applyNumberFormat="1" applyFont="1" applyFill="1" applyBorder="1" applyAlignment="1" applyProtection="1">
      <alignment horizontal="center" vertical="center" wrapText="1"/>
    </xf>
    <xf numFmtId="0" fontId="19" fillId="2" borderId="48" xfId="0" applyFont="1" applyFill="1" applyBorder="1" applyAlignment="1" applyProtection="1">
      <alignment horizontal="center" vertical="center" wrapText="1"/>
    </xf>
    <xf numFmtId="0" fontId="19" fillId="2" borderId="48" xfId="0" applyFont="1" applyFill="1" applyBorder="1" applyAlignment="1" applyProtection="1">
      <alignment horizontal="left" vertical="center" wrapText="1"/>
    </xf>
    <xf numFmtId="0" fontId="20" fillId="0" borderId="0" xfId="0" applyFont="1" applyAlignment="1" applyProtection="1">
      <alignment vertical="center" wrapText="1"/>
    </xf>
    <xf numFmtId="10" fontId="19" fillId="2" borderId="48" xfId="1"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2" fontId="21" fillId="0" borderId="54" xfId="0" applyNumberFormat="1" applyFont="1" applyFill="1" applyBorder="1" applyAlignment="1" applyProtection="1">
      <alignment horizontal="center" vertical="center" wrapText="1"/>
    </xf>
    <xf numFmtId="2" fontId="21" fillId="0" borderId="55" xfId="0" applyNumberFormat="1" applyFont="1" applyFill="1" applyBorder="1" applyAlignment="1" applyProtection="1">
      <alignment horizontal="center" vertical="center" wrapText="1"/>
    </xf>
    <xf numFmtId="10" fontId="21" fillId="0" borderId="56" xfId="1" applyNumberFormat="1" applyFont="1" applyFill="1" applyBorder="1" applyAlignment="1" applyProtection="1">
      <alignment vertical="center" wrapText="1"/>
    </xf>
    <xf numFmtId="10" fontId="21" fillId="0" borderId="56" xfId="1" applyNumberFormat="1" applyFont="1" applyFill="1" applyBorder="1" applyAlignment="1" applyProtection="1">
      <alignment horizontal="center" vertical="center" wrapText="1"/>
    </xf>
    <xf numFmtId="2" fontId="21" fillId="0" borderId="57" xfId="0" applyNumberFormat="1" applyFont="1" applyFill="1" applyBorder="1" applyAlignment="1" applyProtection="1">
      <alignment horizontal="center" vertical="center" wrapText="1"/>
    </xf>
    <xf numFmtId="2" fontId="21" fillId="0" borderId="58" xfId="0" applyNumberFormat="1" applyFont="1" applyFill="1" applyBorder="1" applyAlignment="1" applyProtection="1">
      <alignment horizontal="center" vertical="center" wrapText="1"/>
    </xf>
    <xf numFmtId="10" fontId="21" fillId="0" borderId="49" xfId="1" applyNumberFormat="1" applyFont="1" applyFill="1" applyBorder="1" applyAlignment="1" applyProtection="1">
      <alignment vertical="center" wrapText="1"/>
    </xf>
    <xf numFmtId="0" fontId="9" fillId="0" borderId="27"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4" fontId="9" fillId="0" borderId="12" xfId="0" applyNumberFormat="1"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9" fillId="0" borderId="24" xfId="0" applyFont="1" applyFill="1" applyBorder="1" applyAlignment="1" applyProtection="1">
      <alignment horizontal="center" vertical="center" wrapText="1"/>
    </xf>
    <xf numFmtId="14" fontId="9" fillId="0" borderId="24" xfId="0" applyNumberFormat="1" applyFont="1" applyFill="1" applyBorder="1" applyAlignment="1" applyProtection="1">
      <alignment horizontal="center" vertical="center" wrapText="1"/>
    </xf>
    <xf numFmtId="14" fontId="9" fillId="0" borderId="25" xfId="0" applyNumberFormat="1" applyFont="1" applyFill="1" applyBorder="1" applyAlignment="1" applyProtection="1">
      <alignment horizontal="center" vertical="center" wrapText="1"/>
    </xf>
    <xf numFmtId="2" fontId="21" fillId="0" borderId="59" xfId="0" applyNumberFormat="1" applyFont="1" applyFill="1" applyBorder="1" applyAlignment="1" applyProtection="1">
      <alignment horizontal="center" vertical="center" wrapText="1"/>
    </xf>
    <xf numFmtId="2" fontId="21" fillId="0" borderId="60" xfId="0" applyNumberFormat="1" applyFont="1" applyFill="1" applyBorder="1" applyAlignment="1" applyProtection="1">
      <alignment horizontal="center" vertical="center" wrapText="1"/>
    </xf>
    <xf numFmtId="10" fontId="21" fillId="0" borderId="53" xfId="1" applyNumberFormat="1" applyFont="1" applyFill="1" applyBorder="1" applyAlignment="1" applyProtection="1">
      <alignment vertical="center" wrapText="1"/>
    </xf>
    <xf numFmtId="10" fontId="21" fillId="0" borderId="53"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4" fontId="6" fillId="0" borderId="6" xfId="0" applyNumberFormat="1" applyFont="1" applyFill="1" applyBorder="1" applyAlignment="1" applyProtection="1">
      <alignment horizontal="center" vertical="center" wrapText="1"/>
    </xf>
    <xf numFmtId="14" fontId="6" fillId="0" borderId="6" xfId="0" applyNumberFormat="1" applyFont="1" applyFill="1" applyBorder="1" applyAlignment="1" applyProtection="1">
      <alignment horizontal="left" vertical="center" wrapText="1"/>
    </xf>
    <xf numFmtId="10" fontId="22" fillId="0" borderId="66" xfId="1" applyNumberFormat="1" applyFont="1" applyFill="1" applyBorder="1" applyAlignment="1" applyProtection="1">
      <alignment horizontal="center" vertical="center" wrapText="1"/>
    </xf>
    <xf numFmtId="0" fontId="6" fillId="0" borderId="0" xfId="0" applyFont="1" applyBorder="1" applyAlignment="1" applyProtection="1">
      <alignment vertical="center" wrapText="1"/>
    </xf>
    <xf numFmtId="10" fontId="6" fillId="0" borderId="0" xfId="1" applyNumberFormat="1"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4" borderId="1" xfId="2" applyFont="1" applyFill="1" applyBorder="1" applyAlignment="1" applyProtection="1">
      <alignment horizontal="center" vertical="center" wrapText="1"/>
    </xf>
    <xf numFmtId="0" fontId="23" fillId="4" borderId="1" xfId="2" applyFont="1" applyFill="1" applyBorder="1" applyAlignment="1" applyProtection="1">
      <alignment vertical="center" wrapText="1"/>
    </xf>
    <xf numFmtId="0" fontId="25" fillId="5" borderId="38" xfId="2" applyFont="1" applyFill="1" applyBorder="1" applyAlignment="1" applyProtection="1">
      <alignment horizontal="left" vertical="center"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10" fontId="6" fillId="0" borderId="0" xfId="1" applyNumberFormat="1"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2" fontId="21" fillId="0" borderId="61" xfId="0" applyNumberFormat="1" applyFont="1" applyFill="1" applyBorder="1" applyAlignment="1" applyProtection="1">
      <alignment horizontal="center" vertical="center" wrapText="1"/>
    </xf>
    <xf numFmtId="2" fontId="21" fillId="0" borderId="62" xfId="0" applyNumberFormat="1" applyFont="1" applyFill="1" applyBorder="1" applyAlignment="1" applyProtection="1">
      <alignment horizontal="center" vertical="center" wrapText="1"/>
    </xf>
    <xf numFmtId="10" fontId="21" fillId="0" borderId="51" xfId="1" applyNumberFormat="1" applyFont="1" applyFill="1" applyBorder="1" applyAlignment="1" applyProtection="1">
      <alignment vertical="center" wrapText="1"/>
    </xf>
    <xf numFmtId="9" fontId="9" fillId="0" borderId="2" xfId="1"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14" fontId="9" fillId="0" borderId="16" xfId="0" applyNumberFormat="1"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7" xfId="0" applyNumberFormat="1"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10" fontId="22" fillId="0" borderId="53" xfId="1" applyNumberFormat="1" applyFont="1" applyFill="1" applyBorder="1" applyAlignment="1" applyProtection="1">
      <alignment horizontal="center" vertical="center" wrapText="1"/>
    </xf>
    <xf numFmtId="14" fontId="9" fillId="0" borderId="17"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0" fontId="9" fillId="0" borderId="43" xfId="0" applyFont="1" applyFill="1" applyBorder="1" applyAlignment="1" applyProtection="1">
      <alignment horizontal="center" vertical="center" wrapText="1"/>
    </xf>
    <xf numFmtId="14" fontId="9" fillId="0" borderId="43" xfId="0" applyNumberFormat="1" applyFont="1" applyFill="1" applyBorder="1" applyAlignment="1" applyProtection="1">
      <alignment horizontal="center" vertical="center" wrapText="1"/>
    </xf>
    <xf numFmtId="14" fontId="9" fillId="0" borderId="44" xfId="0" applyNumberFormat="1" applyFont="1" applyFill="1" applyBorder="1" applyAlignment="1" applyProtection="1">
      <alignment horizontal="center" vertical="center" wrapText="1"/>
    </xf>
    <xf numFmtId="10" fontId="21" fillId="0" borderId="68" xfId="1" applyNumberFormat="1"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14" fontId="9" fillId="0" borderId="32" xfId="0" applyNumberFormat="1" applyFont="1" applyFill="1" applyBorder="1" applyAlignment="1" applyProtection="1">
      <alignment horizontal="center" vertical="center" wrapText="1"/>
    </xf>
    <xf numFmtId="14" fontId="9" fillId="0" borderId="31" xfId="0" applyNumberFormat="1" applyFont="1" applyFill="1" applyBorder="1" applyAlignment="1" applyProtection="1">
      <alignment horizontal="center" vertical="center" wrapText="1"/>
    </xf>
    <xf numFmtId="10" fontId="21" fillId="0" borderId="67" xfId="1" applyNumberFormat="1" applyFont="1" applyFill="1" applyBorder="1" applyAlignment="1" applyProtection="1">
      <alignment horizontal="center" vertical="center" wrapText="1"/>
    </xf>
    <xf numFmtId="10" fontId="22" fillId="0" borderId="50" xfId="1" applyNumberFormat="1" applyFont="1" applyFill="1" applyBorder="1" applyAlignment="1" applyProtection="1">
      <alignment horizontal="center" vertical="center" wrapText="1"/>
    </xf>
    <xf numFmtId="0" fontId="17" fillId="0" borderId="0" xfId="0" applyFont="1" applyFill="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14" fontId="7" fillId="2" borderId="47" xfId="0" applyNumberFormat="1" applyFont="1" applyFill="1" applyBorder="1" applyAlignment="1" applyProtection="1">
      <alignment horizontal="center" vertical="center" wrapText="1"/>
    </xf>
    <xf numFmtId="14" fontId="7" fillId="2" borderId="48" xfId="0" applyNumberFormat="1" applyFont="1" applyFill="1" applyBorder="1" applyAlignment="1" applyProtection="1">
      <alignment horizontal="center" vertical="center" wrapText="1"/>
    </xf>
    <xf numFmtId="0" fontId="15" fillId="2" borderId="48" xfId="0" applyFont="1" applyFill="1" applyBorder="1" applyAlignment="1" applyProtection="1">
      <alignment horizontal="left" vertical="center" wrapText="1"/>
    </xf>
    <xf numFmtId="14" fontId="6" fillId="0" borderId="0" xfId="0" applyNumberFormat="1" applyFont="1" applyAlignment="1" applyProtection="1">
      <alignment vertical="center" wrapText="1"/>
    </xf>
    <xf numFmtId="10" fontId="22" fillId="0" borderId="67" xfId="1" applyNumberFormat="1"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pplyProtection="1">
      <alignment horizontal="left" vertical="center" wrapText="1"/>
    </xf>
    <xf numFmtId="10" fontId="10" fillId="0" borderId="0" xfId="1" applyNumberFormat="1" applyFont="1" applyAlignment="1" applyProtection="1">
      <alignment horizontal="center" vertical="center" wrapText="1"/>
    </xf>
    <xf numFmtId="0" fontId="20" fillId="2" borderId="47" xfId="0" applyFont="1" applyFill="1" applyBorder="1" applyAlignment="1" applyProtection="1">
      <alignment horizontal="center" vertical="center" wrapText="1"/>
    </xf>
    <xf numFmtId="14" fontId="20" fillId="0" borderId="6"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6" fillId="0" borderId="56"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20" fillId="0" borderId="0" xfId="0" applyFont="1" applyAlignment="1" applyProtection="1">
      <alignment horizontal="center" vertical="center" wrapText="1"/>
    </xf>
    <xf numFmtId="0" fontId="6" fillId="3" borderId="33" xfId="0"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vertical="center" wrapText="1"/>
    </xf>
    <xf numFmtId="0" fontId="19"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24" fillId="0" borderId="0" xfId="2" applyNumberFormat="1" applyFont="1" applyFill="1" applyBorder="1" applyAlignment="1" applyProtection="1">
      <alignment horizontal="center" vertical="center" wrapText="1"/>
    </xf>
    <xf numFmtId="0" fontId="18" fillId="0" borderId="0" xfId="2"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vertical="center" wrapText="1"/>
    </xf>
    <xf numFmtId="0" fontId="6" fillId="0" borderId="0" xfId="0" applyNumberFormat="1" applyFont="1" applyAlignment="1" applyProtection="1">
      <alignment vertical="center" wrapText="1"/>
    </xf>
    <xf numFmtId="0" fontId="21" fillId="0" borderId="57" xfId="0" applyNumberFormat="1" applyFont="1" applyFill="1" applyBorder="1" applyAlignment="1" applyProtection="1">
      <alignment horizontal="center" vertical="center" wrapText="1"/>
    </xf>
    <xf numFmtId="0" fontId="21" fillId="0" borderId="58" xfId="0" applyNumberFormat="1" applyFont="1" applyFill="1" applyBorder="1" applyAlignment="1" applyProtection="1">
      <alignment horizontal="center" vertical="center" wrapText="1"/>
    </xf>
    <xf numFmtId="2" fontId="21" fillId="0" borderId="57" xfId="1" applyNumberFormat="1" applyFont="1" applyFill="1" applyBorder="1" applyAlignment="1" applyProtection="1">
      <alignment horizontal="center" vertical="center" wrapText="1"/>
    </xf>
    <xf numFmtId="2" fontId="21" fillId="0" borderId="58" xfId="1" applyNumberFormat="1" applyFont="1" applyFill="1" applyBorder="1" applyAlignment="1" applyProtection="1">
      <alignment horizontal="center" vertical="center" wrapText="1"/>
    </xf>
    <xf numFmtId="0" fontId="23" fillId="4" borderId="1" xfId="2"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21" fillId="0" borderId="71" xfId="0" applyNumberFormat="1" applyFont="1" applyFill="1" applyBorder="1" applyAlignment="1" applyProtection="1">
      <alignment horizontal="center" vertical="center" wrapText="1"/>
    </xf>
    <xf numFmtId="0" fontId="21" fillId="0" borderId="72" xfId="0" applyNumberFormat="1" applyFont="1" applyFill="1" applyBorder="1" applyAlignment="1" applyProtection="1">
      <alignment horizontal="center" vertical="center" wrapText="1"/>
    </xf>
    <xf numFmtId="10" fontId="21" fillId="0" borderId="52" xfId="1" applyNumberFormat="1" applyFont="1" applyFill="1" applyBorder="1" applyAlignment="1" applyProtection="1">
      <alignment vertical="center" wrapText="1"/>
    </xf>
    <xf numFmtId="0" fontId="6" fillId="0" borderId="49" xfId="1" applyNumberFormat="1" applyFont="1" applyFill="1" applyBorder="1" applyAlignment="1" applyProtection="1">
      <alignment horizontal="left" vertical="center" wrapText="1"/>
      <protection locked="0"/>
    </xf>
    <xf numFmtId="0" fontId="9" fillId="0" borderId="16" xfId="1" applyNumberFormat="1" applyFont="1" applyFill="1" applyBorder="1" applyAlignment="1" applyProtection="1">
      <alignment horizontal="center" vertical="center" wrapText="1"/>
    </xf>
    <xf numFmtId="0" fontId="6" fillId="0" borderId="53" xfId="0" applyFont="1" applyFill="1" applyBorder="1" applyAlignment="1" applyProtection="1">
      <alignment vertical="center" wrapText="1"/>
      <protection locked="0"/>
    </xf>
    <xf numFmtId="0" fontId="9" fillId="0" borderId="20" xfId="0" applyFont="1" applyFill="1" applyBorder="1" applyAlignment="1" applyProtection="1">
      <alignment horizontal="center" vertical="center" wrapText="1"/>
    </xf>
    <xf numFmtId="0" fontId="9" fillId="0" borderId="24" xfId="0" applyNumberFormat="1" applyFont="1" applyFill="1" applyBorder="1" applyAlignment="1" applyProtection="1">
      <alignment horizontal="center" vertical="center" wrapText="1"/>
    </xf>
    <xf numFmtId="0" fontId="9" fillId="0" borderId="0" xfId="0" applyFont="1" applyAlignment="1">
      <alignment vertical="center" wrapText="1"/>
    </xf>
    <xf numFmtId="9" fontId="9" fillId="0" borderId="24" xfId="0" applyNumberFormat="1"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9" fontId="9" fillId="0" borderId="20" xfId="0" applyNumberFormat="1" applyFont="1" applyFill="1" applyBorder="1" applyAlignment="1" applyProtection="1">
      <alignment horizontal="center" vertical="center" wrapText="1"/>
    </xf>
    <xf numFmtId="0" fontId="27"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14" fontId="28"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14" fontId="30" fillId="0" borderId="0" xfId="0" applyNumberFormat="1" applyFont="1" applyFill="1" applyBorder="1" applyAlignment="1" applyProtection="1">
      <alignment horizontal="center" vertical="center" wrapText="1"/>
    </xf>
    <xf numFmtId="14" fontId="28" fillId="0" borderId="0" xfId="0" applyNumberFormat="1" applyFont="1" applyFill="1" applyBorder="1" applyAlignment="1" applyProtection="1">
      <alignment horizontal="left" vertical="center" wrapText="1"/>
    </xf>
    <xf numFmtId="0" fontId="31" fillId="0" borderId="0" xfId="0" applyFont="1" applyFill="1" applyAlignment="1" applyProtection="1">
      <alignment vertical="center" wrapText="1"/>
    </xf>
    <xf numFmtId="10" fontId="28" fillId="0" borderId="0" xfId="1" applyNumberFormat="1" applyFont="1" applyFill="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9" fillId="2" borderId="64"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xf>
    <xf numFmtId="164" fontId="33" fillId="0" borderId="55" xfId="4" applyNumberFormat="1" applyFont="1" applyFill="1" applyBorder="1" applyAlignment="1" applyProtection="1">
      <alignment vertical="center" wrapText="1"/>
      <protection locked="0"/>
    </xf>
    <xf numFmtId="0" fontId="6" fillId="0" borderId="55" xfId="0" applyFont="1" applyFill="1" applyBorder="1" applyAlignment="1" applyProtection="1">
      <alignment horizontal="left" vertical="center" wrapText="1"/>
      <protection locked="0"/>
    </xf>
    <xf numFmtId="0" fontId="20" fillId="0" borderId="55"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top" wrapText="1"/>
      <protection locked="0"/>
    </xf>
    <xf numFmtId="0" fontId="6" fillId="0" borderId="5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center" vertical="center" wrapText="1"/>
    </xf>
    <xf numFmtId="164" fontId="33" fillId="0" borderId="58" xfId="4" applyNumberFormat="1" applyFont="1" applyFill="1" applyBorder="1" applyAlignment="1" applyProtection="1">
      <alignment vertical="center" wrapText="1"/>
      <protection locked="0"/>
    </xf>
    <xf numFmtId="0" fontId="6" fillId="0" borderId="58" xfId="0" applyFont="1" applyFill="1" applyBorder="1" applyAlignment="1" applyProtection="1">
      <alignment horizontal="left" vertical="center" wrapText="1"/>
      <protection locked="0"/>
    </xf>
    <xf numFmtId="0" fontId="20" fillId="0" borderId="58"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top" wrapText="1"/>
      <protection locked="0"/>
    </xf>
    <xf numFmtId="0" fontId="6" fillId="0" borderId="59"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xf>
    <xf numFmtId="164" fontId="33" fillId="0" borderId="60" xfId="4" applyNumberFormat="1" applyFont="1" applyFill="1" applyBorder="1" applyAlignment="1" applyProtection="1">
      <alignment vertical="center" wrapText="1"/>
      <protection locked="0"/>
    </xf>
    <xf numFmtId="0" fontId="6" fillId="0" borderId="60" xfId="0" applyFont="1" applyFill="1" applyBorder="1" applyAlignment="1" applyProtection="1">
      <alignment horizontal="left" vertical="center" wrapText="1"/>
      <protection locked="0"/>
    </xf>
    <xf numFmtId="0" fontId="20" fillId="0" borderId="60" xfId="0" applyFont="1" applyFill="1" applyBorder="1" applyAlignment="1" applyProtection="1">
      <alignment horizontal="center" vertical="center" wrapText="1"/>
      <protection locked="0"/>
    </xf>
    <xf numFmtId="9" fontId="9" fillId="0" borderId="24" xfId="1" applyFont="1" applyFill="1" applyBorder="1" applyAlignment="1" applyProtection="1">
      <alignment horizontal="center" vertical="center" wrapText="1"/>
    </xf>
    <xf numFmtId="0" fontId="9" fillId="0" borderId="20" xfId="0" applyNumberFormat="1" applyFont="1" applyFill="1" applyBorder="1" applyAlignment="1" applyProtection="1">
      <alignment horizontal="center" vertical="center" wrapText="1"/>
    </xf>
    <xf numFmtId="0" fontId="6" fillId="0" borderId="57" xfId="1" applyNumberFormat="1" applyFont="1" applyFill="1" applyBorder="1" applyAlignment="1" applyProtection="1">
      <alignment horizontal="center" vertical="center" wrapText="1"/>
    </xf>
    <xf numFmtId="0" fontId="6" fillId="0" borderId="58" xfId="1" applyNumberFormat="1" applyFont="1" applyFill="1" applyBorder="1" applyAlignment="1" applyProtection="1">
      <alignment horizontal="center" vertical="center" wrapText="1"/>
      <protection locked="0"/>
    </xf>
    <xf numFmtId="0" fontId="6" fillId="0" borderId="58" xfId="1" applyNumberFormat="1" applyFont="1" applyFill="1" applyBorder="1" applyAlignment="1" applyProtection="1">
      <alignment horizontal="center" vertical="center" wrapText="1"/>
    </xf>
    <xf numFmtId="0" fontId="6" fillId="0" borderId="58" xfId="1" applyNumberFormat="1" applyFont="1" applyFill="1" applyBorder="1" applyAlignment="1" applyProtection="1">
      <alignment horizontal="left" vertical="center" wrapText="1"/>
      <protection locked="0"/>
    </xf>
    <xf numFmtId="0" fontId="6" fillId="0" borderId="58" xfId="0" applyNumberFormat="1" applyFont="1" applyFill="1" applyBorder="1" applyAlignment="1" applyProtection="1">
      <alignment horizontal="left" vertical="center" wrapText="1"/>
      <protection locked="0"/>
    </xf>
    <xf numFmtId="0" fontId="20" fillId="0" borderId="58" xfId="1" applyNumberFormat="1" applyFont="1" applyFill="1" applyBorder="1" applyAlignment="1" applyProtection="1">
      <alignment horizontal="center" vertical="center" wrapText="1"/>
      <protection locked="0"/>
    </xf>
    <xf numFmtId="9" fontId="6" fillId="0" borderId="58" xfId="1" applyFont="1" applyFill="1" applyBorder="1" applyAlignment="1" applyProtection="1">
      <alignment horizontal="center" vertical="center" wrapText="1"/>
      <protection locked="0"/>
    </xf>
    <xf numFmtId="9" fontId="6" fillId="0" borderId="58" xfId="1" applyFont="1" applyFill="1" applyBorder="1" applyAlignment="1" applyProtection="1">
      <alignment horizontal="center" vertical="center" wrapText="1"/>
    </xf>
    <xf numFmtId="9" fontId="6" fillId="0" borderId="58" xfId="1" applyFont="1" applyFill="1" applyBorder="1" applyAlignment="1" applyProtection="1">
      <alignment horizontal="left" vertical="top" wrapText="1"/>
      <protection locked="0"/>
    </xf>
    <xf numFmtId="9" fontId="6" fillId="0" borderId="57" xfId="1" applyFont="1" applyFill="1" applyBorder="1" applyAlignment="1" applyProtection="1">
      <alignment horizontal="center" vertical="center" wrapText="1"/>
    </xf>
    <xf numFmtId="9" fontId="6" fillId="0" borderId="58" xfId="1" applyFont="1" applyFill="1" applyBorder="1" applyAlignment="1" applyProtection="1">
      <alignment horizontal="left" vertical="center" wrapText="1"/>
      <protection locked="0"/>
    </xf>
    <xf numFmtId="9" fontId="20" fillId="0" borderId="58" xfId="1" applyFont="1" applyFill="1" applyBorder="1" applyAlignment="1" applyProtection="1">
      <alignment horizontal="center" vertical="center" wrapText="1"/>
      <protection locked="0"/>
    </xf>
    <xf numFmtId="0" fontId="6" fillId="0" borderId="58" xfId="1" applyNumberFormat="1" applyFont="1" applyFill="1" applyBorder="1" applyAlignment="1" applyProtection="1">
      <alignment horizontal="left" vertical="top" wrapText="1"/>
      <protection locked="0"/>
    </xf>
    <xf numFmtId="0" fontId="6" fillId="0" borderId="60" xfId="0" applyFont="1" applyFill="1" applyBorder="1" applyAlignment="1" applyProtection="1">
      <alignment vertical="center" wrapText="1"/>
      <protection locked="0"/>
    </xf>
    <xf numFmtId="9" fontId="6" fillId="0" borderId="49" xfId="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top" wrapText="1"/>
      <protection locked="0"/>
    </xf>
    <xf numFmtId="1" fontId="27" fillId="0" borderId="0" xfId="0" applyNumberFormat="1" applyFont="1" applyFill="1" applyBorder="1" applyAlignment="1" applyProtection="1">
      <alignment vertical="center" wrapText="1"/>
    </xf>
    <xf numFmtId="1" fontId="10" fillId="0" borderId="0" xfId="0" applyNumberFormat="1" applyFont="1" applyAlignment="1" applyProtection="1">
      <alignment vertical="center" wrapText="1"/>
    </xf>
    <xf numFmtId="1" fontId="6" fillId="0" borderId="0" xfId="0" applyNumberFormat="1" applyFont="1" applyAlignment="1" applyProtection="1">
      <alignment vertical="center" wrapText="1"/>
    </xf>
    <xf numFmtId="1" fontId="20" fillId="0" borderId="0" xfId="0" applyNumberFormat="1" applyFont="1" applyAlignment="1" applyProtection="1">
      <alignment horizontal="center" vertical="center" wrapText="1"/>
    </xf>
    <xf numFmtId="9" fontId="6" fillId="0" borderId="58" xfId="0" applyNumberFormat="1" applyFont="1" applyFill="1" applyBorder="1" applyAlignment="1" applyProtection="1">
      <alignment horizontal="center" vertical="center" wrapText="1"/>
    </xf>
    <xf numFmtId="0" fontId="6" fillId="0" borderId="59" xfId="0" applyNumberFormat="1" applyFont="1" applyFill="1" applyBorder="1" applyAlignment="1" applyProtection="1">
      <alignment horizontal="center" vertical="center" wrapText="1"/>
    </xf>
    <xf numFmtId="9" fontId="6" fillId="0" borderId="60" xfId="0" applyNumberFormat="1" applyFont="1" applyFill="1" applyBorder="1" applyAlignment="1" applyProtection="1">
      <alignment horizontal="center" vertical="center" wrapText="1"/>
      <protection locked="0"/>
    </xf>
    <xf numFmtId="9" fontId="6" fillId="0" borderId="60" xfId="0" applyNumberFormat="1" applyFont="1" applyFill="1" applyBorder="1" applyAlignment="1" applyProtection="1">
      <alignment horizontal="center" vertical="center" wrapText="1"/>
    </xf>
    <xf numFmtId="9" fontId="6" fillId="0" borderId="60" xfId="0" applyNumberFormat="1" applyFont="1" applyFill="1" applyBorder="1" applyAlignment="1" applyProtection="1">
      <alignment horizontal="left" vertical="center" wrapText="1"/>
      <protection locked="0"/>
    </xf>
    <xf numFmtId="0" fontId="6" fillId="0" borderId="60" xfId="0" applyNumberFormat="1" applyFont="1" applyFill="1" applyBorder="1" applyAlignment="1" applyProtection="1">
      <alignment horizontal="center" vertical="center" wrapText="1"/>
    </xf>
    <xf numFmtId="9" fontId="20" fillId="0" borderId="60" xfId="0" applyNumberFormat="1" applyFont="1" applyFill="1" applyBorder="1" applyAlignment="1" applyProtection="1">
      <alignment horizontal="center" vertical="center" wrapText="1"/>
      <protection locked="0"/>
    </xf>
    <xf numFmtId="9" fontId="6" fillId="0" borderId="60" xfId="0" applyNumberFormat="1" applyFont="1" applyFill="1" applyBorder="1" applyAlignment="1" applyProtection="1">
      <alignment horizontal="left" vertical="top" wrapText="1"/>
      <protection locked="0"/>
    </xf>
    <xf numFmtId="9" fontId="6" fillId="0" borderId="53" xfId="0" applyNumberFormat="1" applyFont="1" applyFill="1" applyBorder="1" applyAlignment="1" applyProtection="1">
      <alignment horizontal="left" vertical="center" wrapText="1"/>
      <protection locked="0"/>
    </xf>
    <xf numFmtId="9" fontId="6" fillId="0" borderId="54" xfId="1" applyFont="1" applyFill="1" applyBorder="1" applyAlignment="1" applyProtection="1">
      <alignment horizontal="center" vertical="center" wrapText="1"/>
    </xf>
    <xf numFmtId="9" fontId="6" fillId="0" borderId="55" xfId="1" applyFont="1" applyFill="1" applyBorder="1" applyAlignment="1" applyProtection="1">
      <alignment horizontal="center" vertical="center" wrapText="1"/>
      <protection locked="0"/>
    </xf>
    <xf numFmtId="9" fontId="6" fillId="0" borderId="55" xfId="1" applyFont="1" applyFill="1" applyBorder="1" applyAlignment="1" applyProtection="1">
      <alignment horizontal="center" vertical="center" wrapText="1"/>
    </xf>
    <xf numFmtId="9" fontId="6" fillId="0" borderId="55" xfId="1" applyFont="1" applyFill="1" applyBorder="1" applyAlignment="1" applyProtection="1">
      <alignment horizontal="left" vertical="center" wrapText="1"/>
      <protection locked="0"/>
    </xf>
    <xf numFmtId="9" fontId="20" fillId="0" borderId="55" xfId="1" applyFont="1" applyFill="1" applyBorder="1" applyAlignment="1" applyProtection="1">
      <alignment horizontal="center" vertical="center" wrapText="1"/>
      <protection locked="0"/>
    </xf>
    <xf numFmtId="9" fontId="6" fillId="0" borderId="55" xfId="1" applyFont="1" applyFill="1" applyBorder="1" applyAlignment="1" applyProtection="1">
      <alignment horizontal="left" vertical="top" wrapText="1"/>
      <protection locked="0"/>
    </xf>
    <xf numFmtId="9" fontId="6" fillId="0" borderId="56" xfId="1" applyFont="1" applyFill="1" applyBorder="1" applyAlignment="1" applyProtection="1">
      <alignment horizontal="left" vertical="center" wrapText="1"/>
      <protection locked="0"/>
    </xf>
    <xf numFmtId="0" fontId="6" fillId="0" borderId="57" xfId="0" applyNumberFormat="1" applyFont="1" applyFill="1" applyBorder="1" applyAlignment="1" applyProtection="1">
      <alignment horizontal="center" vertical="center" wrapText="1"/>
    </xf>
    <xf numFmtId="0" fontId="6" fillId="0" borderId="58" xfId="0" applyNumberFormat="1" applyFont="1" applyFill="1" applyBorder="1" applyAlignment="1" applyProtection="1">
      <alignment horizontal="center" vertical="center" wrapText="1"/>
      <protection locked="0"/>
    </xf>
    <xf numFmtId="0" fontId="6" fillId="0" borderId="58" xfId="0" applyNumberFormat="1" applyFont="1" applyFill="1" applyBorder="1" applyAlignment="1" applyProtection="1">
      <alignment horizontal="center" vertical="center" wrapText="1"/>
    </xf>
    <xf numFmtId="0" fontId="20" fillId="0" borderId="58" xfId="0" applyNumberFormat="1" applyFont="1" applyFill="1" applyBorder="1" applyAlignment="1" applyProtection="1">
      <alignment horizontal="center" vertical="center" wrapText="1"/>
      <protection locked="0"/>
    </xf>
    <xf numFmtId="0" fontId="6" fillId="0" borderId="58" xfId="0" applyNumberFormat="1" applyFont="1" applyFill="1" applyBorder="1" applyAlignment="1" applyProtection="1">
      <alignment horizontal="left" vertical="top" wrapText="1"/>
      <protection locked="0"/>
    </xf>
    <xf numFmtId="0" fontId="6" fillId="0" borderId="49" xfId="0" applyNumberFormat="1" applyFont="1" applyFill="1" applyBorder="1" applyAlignment="1" applyProtection="1">
      <alignment horizontal="left" vertical="center" wrapText="1"/>
      <protection locked="0"/>
    </xf>
    <xf numFmtId="9" fontId="6" fillId="0" borderId="58" xfId="0" applyNumberFormat="1" applyFont="1" applyFill="1" applyBorder="1" applyAlignment="1" applyProtection="1">
      <alignment horizontal="center" vertical="center" wrapText="1"/>
      <protection locked="0"/>
    </xf>
    <xf numFmtId="9" fontId="6" fillId="0" borderId="58" xfId="0" applyNumberFormat="1" applyFont="1" applyFill="1" applyBorder="1" applyAlignment="1" applyProtection="1">
      <alignment horizontal="left" vertical="center" wrapText="1"/>
      <protection locked="0"/>
    </xf>
    <xf numFmtId="9" fontId="20" fillId="0" borderId="58" xfId="0" applyNumberFormat="1" applyFont="1" applyFill="1" applyBorder="1" applyAlignment="1" applyProtection="1">
      <alignment horizontal="center" vertical="center" wrapText="1"/>
      <protection locked="0"/>
    </xf>
    <xf numFmtId="9" fontId="6" fillId="0" borderId="58" xfId="0" applyNumberFormat="1" applyFont="1" applyFill="1" applyBorder="1" applyAlignment="1" applyProtection="1">
      <alignment horizontal="left" vertical="top" wrapText="1"/>
      <protection locked="0"/>
    </xf>
    <xf numFmtId="9" fontId="6" fillId="0" borderId="49" xfId="0" applyNumberFormat="1" applyFont="1" applyFill="1" applyBorder="1" applyAlignment="1" applyProtection="1">
      <alignment horizontal="left" vertical="center" wrapText="1"/>
      <protection locked="0"/>
    </xf>
    <xf numFmtId="1" fontId="6" fillId="0" borderId="57" xfId="1" applyNumberFormat="1" applyFont="1" applyFill="1" applyBorder="1" applyAlignment="1" applyProtection="1">
      <alignment horizontal="center" vertical="center" wrapText="1"/>
    </xf>
    <xf numFmtId="1" fontId="6" fillId="0" borderId="58" xfId="1" applyNumberFormat="1" applyFont="1" applyFill="1" applyBorder="1" applyAlignment="1" applyProtection="1">
      <alignment horizontal="center" vertical="center" wrapText="1"/>
      <protection locked="0"/>
    </xf>
    <xf numFmtId="1" fontId="6" fillId="0" borderId="58" xfId="1" applyNumberFormat="1" applyFont="1" applyFill="1" applyBorder="1" applyAlignment="1" applyProtection="1">
      <alignment horizontal="center" vertical="center" wrapText="1"/>
    </xf>
    <xf numFmtId="1" fontId="6" fillId="0" borderId="58" xfId="1" applyNumberFormat="1" applyFont="1" applyFill="1" applyBorder="1" applyAlignment="1" applyProtection="1">
      <alignment horizontal="left" vertical="center" wrapText="1"/>
      <protection locked="0"/>
    </xf>
    <xf numFmtId="1" fontId="20" fillId="0" borderId="58" xfId="1" applyNumberFormat="1" applyFont="1" applyFill="1" applyBorder="1" applyAlignment="1" applyProtection="1">
      <alignment horizontal="center" vertical="center" wrapText="1"/>
      <protection locked="0"/>
    </xf>
    <xf numFmtId="0" fontId="34" fillId="0" borderId="0" xfId="0" applyNumberFormat="1" applyFont="1" applyFill="1" applyBorder="1" applyAlignment="1" applyProtection="1">
      <alignment horizontal="center" vertical="center" wrapText="1"/>
    </xf>
    <xf numFmtId="1" fontId="30"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14" fontId="34" fillId="0" borderId="0" xfId="0" applyNumberFormat="1" applyFont="1" applyFill="1" applyBorder="1" applyAlignment="1" applyProtection="1">
      <alignment horizontal="center" vertical="center" wrapText="1"/>
    </xf>
    <xf numFmtId="0" fontId="35" fillId="0" borderId="0" xfId="0" applyFont="1" applyFill="1" applyBorder="1" applyAlignment="1" applyProtection="1">
      <alignment vertical="center" wrapText="1"/>
    </xf>
    <xf numFmtId="0" fontId="30" fillId="0" borderId="0" xfId="0" applyFont="1" applyFill="1" applyBorder="1" applyAlignment="1" applyProtection="1">
      <alignment horizontal="center" vertical="center" wrapText="1"/>
    </xf>
    <xf numFmtId="10" fontId="34" fillId="0" borderId="0" xfId="1"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9" fillId="0" borderId="55" xfId="0" applyFont="1" applyFill="1" applyBorder="1" applyAlignment="1" applyProtection="1">
      <alignment horizontal="left" vertical="center" wrapText="1"/>
    </xf>
    <xf numFmtId="14" fontId="9" fillId="0" borderId="55" xfId="0" applyNumberFormat="1" applyFont="1" applyFill="1" applyBorder="1" applyAlignment="1" applyProtection="1">
      <alignment horizontal="center" vertical="center" wrapText="1"/>
    </xf>
    <xf numFmtId="14" fontId="9" fillId="0" borderId="56" xfId="0" applyNumberFormat="1"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58" xfId="0" applyFont="1" applyFill="1" applyBorder="1" applyAlignment="1" applyProtection="1">
      <alignment horizontal="left" vertical="center" wrapText="1"/>
    </xf>
    <xf numFmtId="14" fontId="9" fillId="0" borderId="58" xfId="0" applyNumberFormat="1" applyFont="1" applyFill="1" applyBorder="1" applyAlignment="1" applyProtection="1">
      <alignment horizontal="center" vertical="center" wrapText="1"/>
    </xf>
    <xf numFmtId="14" fontId="9" fillId="0" borderId="49" xfId="0" applyNumberFormat="1" applyFont="1" applyFill="1" applyBorder="1" applyAlignment="1" applyProtection="1">
      <alignment horizontal="center" vertical="center" wrapText="1"/>
    </xf>
    <xf numFmtId="9" fontId="9" fillId="0" borderId="58" xfId="1"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9" fillId="0" borderId="60" xfId="0" applyFont="1" applyFill="1" applyBorder="1" applyAlignment="1" applyProtection="1">
      <alignment horizontal="left" vertical="center" wrapText="1"/>
    </xf>
    <xf numFmtId="14" fontId="9" fillId="0" borderId="60" xfId="0" applyNumberFormat="1" applyFont="1" applyFill="1" applyBorder="1" applyAlignment="1" applyProtection="1">
      <alignment horizontal="center" vertical="center" wrapText="1"/>
    </xf>
    <xf numFmtId="14" fontId="9" fillId="0" borderId="53" xfId="0" applyNumberFormat="1" applyFont="1" applyFill="1" applyBorder="1" applyAlignment="1" applyProtection="1">
      <alignment horizontal="center" vertical="center" wrapText="1"/>
    </xf>
    <xf numFmtId="0" fontId="6" fillId="3" borderId="54" xfId="0"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0" fontId="9" fillId="6" borderId="60" xfId="0" applyFont="1" applyFill="1" applyBorder="1" applyAlignment="1" applyProtection="1">
      <alignment horizontal="left" vertical="center" wrapText="1"/>
    </xf>
    <xf numFmtId="0" fontId="9" fillId="6" borderId="60" xfId="0" applyFont="1" applyFill="1" applyBorder="1" applyAlignment="1" applyProtection="1">
      <alignment horizontal="center" vertical="center" wrapText="1"/>
    </xf>
    <xf numFmtId="0" fontId="9" fillId="0" borderId="58" xfId="3" applyFont="1" applyFill="1" applyBorder="1" applyAlignment="1">
      <alignment horizontal="left" vertical="center" wrapText="1"/>
    </xf>
    <xf numFmtId="0" fontId="9" fillId="0" borderId="58" xfId="1" applyNumberFormat="1" applyFont="1" applyFill="1" applyBorder="1" applyAlignment="1" applyProtection="1">
      <alignment horizontal="center" vertical="center" wrapText="1"/>
    </xf>
    <xf numFmtId="14" fontId="9" fillId="0" borderId="49" xfId="3" applyNumberFormat="1" applyFont="1" applyFill="1" applyBorder="1" applyAlignment="1">
      <alignment horizontal="center" vertical="center" wrapText="1"/>
    </xf>
    <xf numFmtId="14" fontId="9" fillId="0" borderId="53" xfId="3" applyNumberFormat="1" applyFont="1" applyFill="1" applyBorder="1" applyAlignment="1">
      <alignment horizontal="center" vertical="center" wrapText="1"/>
    </xf>
    <xf numFmtId="14" fontId="9" fillId="7" borderId="58" xfId="0" applyNumberFormat="1" applyFont="1" applyFill="1" applyBorder="1" applyAlignment="1" applyProtection="1">
      <alignment horizontal="center" vertical="center" wrapText="1"/>
    </xf>
    <xf numFmtId="0" fontId="9" fillId="8" borderId="29" xfId="0" applyFont="1" applyFill="1" applyBorder="1" applyAlignment="1" applyProtection="1">
      <alignment horizontal="left" vertical="center" wrapText="1"/>
    </xf>
    <xf numFmtId="0" fontId="36" fillId="0" borderId="58" xfId="0" applyFont="1" applyFill="1" applyBorder="1" applyAlignment="1" applyProtection="1">
      <alignment horizontal="left" vertical="center" wrapText="1"/>
    </xf>
    <xf numFmtId="0" fontId="6" fillId="3" borderId="57" xfId="0"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10" fontId="21" fillId="0" borderId="45" xfId="1" applyNumberFormat="1" applyFont="1" applyFill="1" applyBorder="1" applyAlignment="1" applyProtection="1">
      <alignment horizontal="center" vertical="center" wrapText="1"/>
    </xf>
    <xf numFmtId="10" fontId="21" fillId="0" borderId="65" xfId="1" applyNumberFormat="1"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6"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6" fillId="3" borderId="54"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26" fillId="5" borderId="33" xfId="2" applyFont="1" applyFill="1" applyBorder="1" applyAlignment="1" applyProtection="1">
      <alignment horizontal="center" vertical="center" wrapText="1"/>
    </xf>
    <xf numFmtId="0" fontId="26" fillId="5" borderId="36" xfId="2" applyFont="1" applyFill="1" applyBorder="1" applyAlignment="1" applyProtection="1">
      <alignment horizontal="center" vertical="center" wrapText="1"/>
    </xf>
    <xf numFmtId="0" fontId="26" fillId="5" borderId="37" xfId="2" applyFont="1" applyFill="1" applyBorder="1" applyAlignment="1" applyProtection="1">
      <alignment horizontal="center" vertical="center" wrapText="1"/>
    </xf>
    <xf numFmtId="0" fontId="23" fillId="4" borderId="1"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16" fillId="0" borderId="0" xfId="0" applyFont="1" applyBorder="1" applyAlignment="1" applyProtection="1">
      <alignment horizontal="center" vertical="center" wrapText="1"/>
    </xf>
    <xf numFmtId="0" fontId="23" fillId="4" borderId="9" xfId="2" applyFont="1" applyFill="1" applyBorder="1" applyAlignment="1" applyProtection="1">
      <alignment horizontal="center" vertical="center" wrapText="1"/>
    </xf>
    <xf numFmtId="0" fontId="23" fillId="4" borderId="35" xfId="2" applyFont="1" applyFill="1" applyBorder="1" applyAlignment="1" applyProtection="1">
      <alignment horizontal="center" vertical="center" wrapText="1"/>
    </xf>
    <xf numFmtId="0" fontId="23" fillId="4" borderId="39" xfId="2"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xf>
    <xf numFmtId="0" fontId="19" fillId="2" borderId="63"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8" fillId="0" borderId="36" xfId="0" applyFont="1" applyBorder="1" applyAlignment="1" applyProtection="1">
      <alignment horizontal="left" vertical="center" wrapText="1"/>
    </xf>
    <xf numFmtId="10" fontId="21" fillId="0" borderId="8" xfId="1" applyNumberFormat="1"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10" fontId="21" fillId="0" borderId="63" xfId="1" applyNumberFormat="1" applyFont="1" applyFill="1" applyBorder="1" applyAlignment="1" applyProtection="1">
      <alignment horizontal="center" vertical="center" wrapText="1"/>
    </xf>
    <xf numFmtId="10" fontId="21" fillId="0" borderId="18" xfId="1" applyNumberFormat="1" applyFont="1" applyFill="1" applyBorder="1" applyAlignment="1" applyProtection="1">
      <alignment horizontal="center" vertical="center" wrapText="1"/>
    </xf>
  </cellXfs>
  <cellStyles count="5">
    <cellStyle name="Normal" xfId="0" builtinId="0"/>
    <cellStyle name="Normal 2" xfId="2"/>
    <cellStyle name="Normal 3" xfId="3"/>
    <cellStyle name="Porcentaje" xfId="1" builtinId="5"/>
    <cellStyle name="Porcentaje 2" xfId="4"/>
  </cellStyles>
  <dxfs count="26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U1007"/>
  <sheetViews>
    <sheetView tabSelected="1" topLeftCell="G2" zoomScale="68" zoomScaleNormal="68" zoomScaleSheetLayoutView="55" workbookViewId="0">
      <selection activeCell="W91" sqref="W91"/>
    </sheetView>
  </sheetViews>
  <sheetFormatPr baseColWidth="10" defaultColWidth="14.42578125" defaultRowHeight="15" zeroHeight="1" outlineLevelCol="2" x14ac:dyDescent="0.25"/>
  <cols>
    <col min="1" max="1" width="3" style="252" bestFit="1" customWidth="1"/>
    <col min="2" max="2" width="21.85546875" style="55" customWidth="1"/>
    <col min="3" max="3" width="5.7109375" style="55" customWidth="1"/>
    <col min="4" max="4" width="37.85546875" style="59" customWidth="1"/>
    <col min="5" max="5" width="12.85546875" style="155" customWidth="1"/>
    <col min="6" max="6" width="22.85546875" style="59" customWidth="1"/>
    <col min="7" max="7" width="6.28515625" style="59" customWidth="1"/>
    <col min="8" max="8" width="22.7109375" style="59" customWidth="1"/>
    <col min="9" max="9" width="20.7109375" style="59" customWidth="1"/>
    <col min="10" max="10" width="16.28515625" style="59" customWidth="1" outlineLevel="1"/>
    <col min="11" max="11" width="21.85546875" style="59" customWidth="1" outlineLevel="1"/>
    <col min="12" max="13" width="12.85546875" style="59" customWidth="1"/>
    <col min="14" max="14" width="1.85546875" style="180" customWidth="1"/>
    <col min="15" max="15" width="7.85546875" style="59" customWidth="1"/>
    <col min="16" max="19" width="5.7109375" style="59" customWidth="1" outlineLevel="2"/>
    <col min="20" max="20" width="6.140625" style="59" customWidth="1" outlineLevel="1"/>
    <col min="21" max="21" width="10.140625" style="59" customWidth="1" outlineLevel="1"/>
    <col min="22" max="22" width="58.140625" style="156" customWidth="1" outlineLevel="1"/>
    <col min="23" max="23" width="31.7109375" style="156" customWidth="1" outlineLevel="1"/>
    <col min="24" max="24" width="7.85546875" style="59" customWidth="1"/>
    <col min="25" max="28" width="3.5703125" style="77" hidden="1" customWidth="1" outlineLevel="2"/>
    <col min="29" max="29" width="6.140625" style="59" hidden="1" customWidth="1" outlineLevel="1" collapsed="1"/>
    <col min="30" max="30" width="10.140625" style="59" hidden="1" customWidth="1" outlineLevel="1"/>
    <col min="31" max="31" width="67.42578125" style="156" hidden="1" customWidth="1" outlineLevel="1"/>
    <col min="32" max="32" width="32.28515625" style="156" hidden="1" customWidth="1" outlineLevel="1"/>
    <col min="33" max="33" width="7.140625" style="59" customWidth="1" collapsed="1"/>
    <col min="34" max="37" width="5.140625" style="59" hidden="1" customWidth="1" outlineLevel="2"/>
    <col min="38" max="38" width="9.28515625" style="59" hidden="1" customWidth="1" outlineLevel="1" collapsed="1"/>
    <col min="39" max="39" width="10.140625" style="59" hidden="1" customWidth="1" outlineLevel="1"/>
    <col min="40" max="40" width="65.85546875" style="59" hidden="1" customWidth="1" outlineLevel="1"/>
    <col min="41" max="41" width="47.28515625" style="59" hidden="1" customWidth="1" outlineLevel="1"/>
    <col min="42" max="42" width="3.42578125" style="59" customWidth="1" collapsed="1"/>
    <col min="43" max="44" width="10.7109375" style="59" customWidth="1"/>
    <col min="45" max="45" width="10.85546875" style="59" customWidth="1"/>
    <col min="46" max="46" width="15.140625" style="157" customWidth="1"/>
    <col min="47" max="47" width="2.85546875" style="59" customWidth="1"/>
    <col min="48" max="16384" width="14.42578125" style="59"/>
  </cols>
  <sheetData>
    <row r="1" spans="1:47" s="203" customFormat="1" ht="24.75" hidden="1" customHeight="1" x14ac:dyDescent="0.25">
      <c r="A1" s="251"/>
      <c r="B1" s="204" t="s">
        <v>5</v>
      </c>
      <c r="C1" s="204" t="s">
        <v>156</v>
      </c>
      <c r="D1" s="204" t="s">
        <v>227</v>
      </c>
      <c r="E1" s="204" t="s">
        <v>33</v>
      </c>
      <c r="F1" s="204" t="s">
        <v>6</v>
      </c>
      <c r="G1" s="204" t="s">
        <v>7</v>
      </c>
      <c r="H1" s="204" t="s">
        <v>8</v>
      </c>
      <c r="I1" s="204" t="s">
        <v>9</v>
      </c>
      <c r="J1" s="204" t="s">
        <v>10</v>
      </c>
      <c r="K1" s="204" t="s">
        <v>11</v>
      </c>
      <c r="L1" s="205" t="s">
        <v>12</v>
      </c>
      <c r="M1" s="205" t="s">
        <v>13</v>
      </c>
      <c r="N1" s="206"/>
      <c r="O1" s="205" t="s">
        <v>97</v>
      </c>
      <c r="P1" s="205" t="s">
        <v>252</v>
      </c>
      <c r="Q1" s="205" t="s">
        <v>253</v>
      </c>
      <c r="R1" s="205" t="s">
        <v>254</v>
      </c>
      <c r="S1" s="205" t="s">
        <v>255</v>
      </c>
      <c r="T1" s="205" t="s">
        <v>250</v>
      </c>
      <c r="U1" s="205"/>
      <c r="V1" s="205" t="s">
        <v>251</v>
      </c>
      <c r="W1" s="205" t="s">
        <v>277</v>
      </c>
      <c r="X1" s="205" t="s">
        <v>322</v>
      </c>
      <c r="Y1" s="207" t="s">
        <v>256</v>
      </c>
      <c r="Z1" s="207" t="s">
        <v>257</v>
      </c>
      <c r="AA1" s="207" t="s">
        <v>258</v>
      </c>
      <c r="AB1" s="207" t="s">
        <v>259</v>
      </c>
      <c r="AC1" s="205" t="s">
        <v>250</v>
      </c>
      <c r="AD1" s="205"/>
      <c r="AE1" s="208" t="s">
        <v>251</v>
      </c>
      <c r="AF1" s="205" t="s">
        <v>277</v>
      </c>
      <c r="AG1" s="205" t="s">
        <v>322</v>
      </c>
      <c r="AH1" s="205" t="s">
        <v>260</v>
      </c>
      <c r="AI1" s="205" t="s">
        <v>261</v>
      </c>
      <c r="AJ1" s="205" t="s">
        <v>262</v>
      </c>
      <c r="AK1" s="205" t="s">
        <v>263</v>
      </c>
      <c r="AL1" s="205" t="s">
        <v>250</v>
      </c>
      <c r="AM1" s="205"/>
      <c r="AN1" s="205" t="s">
        <v>251</v>
      </c>
      <c r="AO1" s="205" t="s">
        <v>277</v>
      </c>
      <c r="AP1" s="209"/>
      <c r="AQ1" s="205" t="s">
        <v>249</v>
      </c>
      <c r="AR1" s="205" t="s">
        <v>250</v>
      </c>
      <c r="AS1" s="205" t="s">
        <v>280</v>
      </c>
      <c r="AT1" s="210" t="s">
        <v>278</v>
      </c>
    </row>
    <row r="2" spans="1:47" s="292" customFormat="1" ht="41.25" customHeight="1" x14ac:dyDescent="0.25">
      <c r="A2" s="288"/>
      <c r="B2" s="289" t="s">
        <v>5</v>
      </c>
      <c r="C2" s="289" t="s">
        <v>156</v>
      </c>
      <c r="D2" s="289" t="s">
        <v>419</v>
      </c>
      <c r="E2" s="289" t="s">
        <v>33</v>
      </c>
      <c r="F2" s="289" t="s">
        <v>6</v>
      </c>
      <c r="G2" s="289" t="s">
        <v>7</v>
      </c>
      <c r="H2" s="289" t="s">
        <v>8</v>
      </c>
      <c r="I2" s="294" t="s">
        <v>9</v>
      </c>
      <c r="J2" s="294" t="s">
        <v>10</v>
      </c>
      <c r="K2" s="289" t="s">
        <v>11</v>
      </c>
      <c r="L2" s="290" t="s">
        <v>12</v>
      </c>
      <c r="M2" s="290" t="s">
        <v>13</v>
      </c>
      <c r="N2" s="287"/>
      <c r="O2" s="289" t="s">
        <v>322</v>
      </c>
      <c r="P2" s="289" t="s">
        <v>252</v>
      </c>
      <c r="Q2" s="289" t="s">
        <v>253</v>
      </c>
      <c r="R2" s="289" t="s">
        <v>254</v>
      </c>
      <c r="S2" s="289" t="s">
        <v>255</v>
      </c>
      <c r="T2" s="289" t="s">
        <v>250</v>
      </c>
      <c r="U2" s="289" t="s">
        <v>437</v>
      </c>
      <c r="V2" s="289" t="s">
        <v>251</v>
      </c>
      <c r="W2" s="291"/>
      <c r="X2" s="289" t="s">
        <v>322</v>
      </c>
      <c r="Y2" s="292" t="s">
        <v>256</v>
      </c>
      <c r="Z2" s="292" t="s">
        <v>257</v>
      </c>
      <c r="AA2" s="292" t="s">
        <v>258</v>
      </c>
      <c r="AB2" s="292" t="s">
        <v>259</v>
      </c>
      <c r="AC2" s="289" t="s">
        <v>250</v>
      </c>
      <c r="AD2" s="289" t="s">
        <v>437</v>
      </c>
      <c r="AE2" s="289" t="s">
        <v>251</v>
      </c>
      <c r="AF2" s="291"/>
      <c r="AG2" s="289" t="s">
        <v>322</v>
      </c>
      <c r="AH2" s="289" t="s">
        <v>260</v>
      </c>
      <c r="AI2" s="289" t="s">
        <v>261</v>
      </c>
      <c r="AJ2" s="289" t="s">
        <v>262</v>
      </c>
      <c r="AK2" s="289" t="s">
        <v>263</v>
      </c>
      <c r="AL2" s="289" t="s">
        <v>250</v>
      </c>
      <c r="AM2" s="289" t="s">
        <v>437</v>
      </c>
      <c r="AN2" s="289" t="s">
        <v>251</v>
      </c>
      <c r="AO2" s="291"/>
      <c r="AQ2" s="289" t="s">
        <v>249</v>
      </c>
      <c r="AR2" s="289" t="s">
        <v>250</v>
      </c>
      <c r="AS2" s="289" t="s">
        <v>280</v>
      </c>
      <c r="AT2" s="293" t="s">
        <v>278</v>
      </c>
    </row>
    <row r="3" spans="1:47" ht="44.25" customHeight="1" x14ac:dyDescent="0.25">
      <c r="B3" s="331" t="s">
        <v>418</v>
      </c>
      <c r="C3" s="331"/>
      <c r="D3" s="331"/>
      <c r="E3" s="331"/>
      <c r="F3" s="331"/>
      <c r="G3" s="331"/>
      <c r="H3" s="331"/>
      <c r="I3" s="331"/>
      <c r="J3" s="331"/>
      <c r="K3" s="331"/>
      <c r="L3" s="331"/>
      <c r="M3" s="331"/>
      <c r="N3" s="167"/>
      <c r="O3" s="56"/>
      <c r="P3" s="56"/>
      <c r="Q3" s="56"/>
      <c r="R3" s="56"/>
      <c r="S3" s="56"/>
      <c r="T3" s="56"/>
      <c r="U3" s="56"/>
      <c r="V3" s="56"/>
      <c r="W3" s="56"/>
      <c r="X3" s="56"/>
      <c r="AC3" s="56"/>
      <c r="AD3" s="56"/>
      <c r="AE3" s="57"/>
      <c r="AF3" s="56"/>
      <c r="AG3" s="56"/>
      <c r="AH3" s="56"/>
      <c r="AI3" s="56"/>
      <c r="AJ3" s="56"/>
      <c r="AK3" s="56"/>
      <c r="AL3" s="56"/>
      <c r="AM3" s="56"/>
      <c r="AN3" s="56"/>
      <c r="AO3" s="56"/>
      <c r="AP3" s="56"/>
      <c r="AQ3" s="56"/>
      <c r="AR3" s="56"/>
      <c r="AS3" s="56"/>
      <c r="AT3" s="58"/>
      <c r="AU3" s="56"/>
    </row>
    <row r="4" spans="1:47" ht="15" customHeight="1" x14ac:dyDescent="0.25">
      <c r="B4" s="332" t="s">
        <v>264</v>
      </c>
      <c r="C4" s="332"/>
      <c r="D4" s="332"/>
      <c r="E4" s="332"/>
      <c r="F4" s="332"/>
      <c r="G4" s="332"/>
      <c r="H4" s="332"/>
      <c r="I4" s="332"/>
      <c r="J4" s="332"/>
      <c r="K4" s="332"/>
      <c r="L4" s="332"/>
      <c r="M4" s="332"/>
      <c r="N4" s="167"/>
      <c r="O4" s="56"/>
      <c r="P4" s="56"/>
      <c r="Q4" s="56"/>
      <c r="R4" s="56"/>
      <c r="S4" s="56"/>
      <c r="T4" s="56"/>
      <c r="U4" s="56"/>
      <c r="V4" s="56"/>
      <c r="W4" s="56"/>
      <c r="X4" s="56"/>
      <c r="AC4" s="56"/>
      <c r="AD4" s="56"/>
      <c r="AE4" s="57"/>
      <c r="AF4" s="56"/>
      <c r="AG4" s="56"/>
      <c r="AH4" s="56"/>
      <c r="AI4" s="56"/>
      <c r="AJ4" s="56"/>
      <c r="AK4" s="56"/>
      <c r="AL4" s="56"/>
      <c r="AM4" s="56"/>
      <c r="AN4" s="56"/>
      <c r="AO4" s="56"/>
      <c r="AP4" s="56"/>
      <c r="AQ4" s="56"/>
      <c r="AR4" s="56"/>
      <c r="AS4" s="56"/>
      <c r="AT4" s="58"/>
      <c r="AU4" s="56"/>
    </row>
    <row r="5" spans="1:47" ht="15.75" x14ac:dyDescent="0.25">
      <c r="C5" s="60"/>
      <c r="D5" s="61"/>
      <c r="E5" s="61"/>
      <c r="F5" s="61"/>
      <c r="G5" s="61"/>
      <c r="H5" s="61"/>
      <c r="I5" s="61"/>
      <c r="J5" s="62"/>
      <c r="K5" s="62"/>
      <c r="L5" s="62"/>
      <c r="M5" s="62"/>
      <c r="N5" s="168"/>
      <c r="O5" s="56"/>
      <c r="P5" s="56"/>
      <c r="Q5" s="56"/>
      <c r="R5" s="56"/>
      <c r="S5" s="56"/>
      <c r="T5" s="63"/>
      <c r="U5" s="63"/>
      <c r="V5" s="56"/>
      <c r="W5" s="56"/>
      <c r="X5" s="56"/>
      <c r="AC5" s="56"/>
      <c r="AD5" s="63"/>
      <c r="AE5" s="57"/>
      <c r="AF5" s="56"/>
      <c r="AG5" s="56"/>
      <c r="AH5" s="56"/>
      <c r="AI5" s="56"/>
      <c r="AJ5" s="56"/>
      <c r="AK5" s="56"/>
      <c r="AL5" s="56"/>
      <c r="AM5" s="63"/>
      <c r="AN5" s="56"/>
      <c r="AO5" s="56"/>
      <c r="AP5" s="56"/>
      <c r="AQ5" s="56"/>
      <c r="AR5" s="56"/>
      <c r="AS5" s="56"/>
      <c r="AT5" s="58"/>
      <c r="AU5" s="56"/>
    </row>
    <row r="6" spans="1:47" s="65" customFormat="1" ht="30.75" customHeight="1" x14ac:dyDescent="0.25">
      <c r="A6" s="253"/>
      <c r="B6" s="64" t="s">
        <v>1</v>
      </c>
      <c r="C6" s="337" t="s">
        <v>2</v>
      </c>
      <c r="D6" s="337"/>
      <c r="E6" s="337"/>
      <c r="F6" s="337"/>
      <c r="G6" s="337"/>
      <c r="H6" s="337"/>
      <c r="I6" s="337"/>
      <c r="J6" s="337"/>
      <c r="K6" s="337"/>
      <c r="L6" s="337"/>
      <c r="M6" s="337"/>
      <c r="N6" s="169"/>
      <c r="Y6" s="77"/>
      <c r="Z6" s="77"/>
      <c r="AA6" s="77"/>
      <c r="AB6" s="77"/>
      <c r="AE6" s="66"/>
      <c r="AT6" s="67"/>
    </row>
    <row r="7" spans="1:47" s="65" customFormat="1" ht="12" x14ac:dyDescent="0.25">
      <c r="A7" s="253"/>
      <c r="C7" s="64"/>
      <c r="D7" s="66"/>
      <c r="E7" s="66"/>
      <c r="F7" s="66"/>
      <c r="G7" s="66"/>
      <c r="H7" s="66"/>
      <c r="I7" s="66"/>
      <c r="J7" s="66"/>
      <c r="K7" s="66"/>
      <c r="L7" s="66"/>
      <c r="M7" s="66"/>
      <c r="N7" s="170"/>
      <c r="Y7" s="77"/>
      <c r="Z7" s="77"/>
      <c r="AA7" s="77"/>
      <c r="AB7" s="77"/>
      <c r="AE7" s="66"/>
      <c r="AT7" s="67"/>
    </row>
    <row r="8" spans="1:47" s="65" customFormat="1" ht="12" x14ac:dyDescent="0.25">
      <c r="A8" s="253"/>
      <c r="C8" s="64"/>
      <c r="D8" s="66"/>
      <c r="E8" s="66"/>
      <c r="F8" s="66"/>
      <c r="G8" s="66"/>
      <c r="H8" s="66"/>
      <c r="I8" s="66"/>
      <c r="J8" s="66"/>
      <c r="K8" s="66"/>
      <c r="L8" s="66"/>
      <c r="M8" s="66"/>
      <c r="N8" s="170"/>
      <c r="Y8" s="77"/>
      <c r="Z8" s="77"/>
      <c r="AA8" s="77"/>
      <c r="AB8" s="77"/>
      <c r="AE8" s="66"/>
      <c r="AT8" s="67"/>
    </row>
    <row r="9" spans="1:47" s="65" customFormat="1" ht="19.5" thickBot="1" x14ac:dyDescent="0.3">
      <c r="A9" s="253"/>
      <c r="B9" s="338" t="s">
        <v>223</v>
      </c>
      <c r="C9" s="338"/>
      <c r="D9" s="338"/>
      <c r="E9" s="338"/>
      <c r="F9" s="338"/>
      <c r="G9" s="338"/>
      <c r="H9" s="338"/>
      <c r="I9" s="338"/>
      <c r="J9" s="338"/>
      <c r="K9" s="338"/>
      <c r="L9" s="338"/>
      <c r="M9" s="338"/>
      <c r="N9" s="170"/>
      <c r="Y9" s="77"/>
      <c r="Z9" s="77"/>
      <c r="AA9" s="77"/>
      <c r="AB9" s="77"/>
      <c r="AE9" s="66"/>
      <c r="AT9" s="67"/>
    </row>
    <row r="10" spans="1:47" s="65" customFormat="1" ht="35.25" customHeight="1" thickBot="1" x14ac:dyDescent="0.3">
      <c r="A10" s="253"/>
      <c r="B10" s="69" t="s">
        <v>3</v>
      </c>
      <c r="C10" s="327" t="s">
        <v>4</v>
      </c>
      <c r="D10" s="327"/>
      <c r="E10" s="327"/>
      <c r="F10" s="327"/>
      <c r="G10" s="327"/>
      <c r="H10" s="327"/>
      <c r="I10" s="327"/>
      <c r="J10" s="327"/>
      <c r="K10" s="327"/>
      <c r="L10" s="327"/>
      <c r="M10" s="327"/>
      <c r="N10" s="171"/>
      <c r="O10" s="343" t="s">
        <v>267</v>
      </c>
      <c r="P10" s="344"/>
      <c r="Q10" s="344"/>
      <c r="R10" s="344"/>
      <c r="S10" s="344"/>
      <c r="T10" s="344"/>
      <c r="U10" s="344"/>
      <c r="V10" s="345"/>
      <c r="W10" s="346" t="s">
        <v>277</v>
      </c>
      <c r="X10" s="343" t="s">
        <v>266</v>
      </c>
      <c r="Y10" s="344"/>
      <c r="Z10" s="344"/>
      <c r="AA10" s="344"/>
      <c r="AB10" s="344"/>
      <c r="AC10" s="344"/>
      <c r="AD10" s="344"/>
      <c r="AE10" s="345"/>
      <c r="AF10" s="346" t="s">
        <v>277</v>
      </c>
      <c r="AG10" s="343" t="s">
        <v>268</v>
      </c>
      <c r="AH10" s="344"/>
      <c r="AI10" s="344"/>
      <c r="AJ10" s="344"/>
      <c r="AK10" s="344"/>
      <c r="AL10" s="344"/>
      <c r="AM10" s="344"/>
      <c r="AN10" s="345"/>
      <c r="AO10" s="346" t="s">
        <v>277</v>
      </c>
      <c r="AQ10" s="353" t="s">
        <v>265</v>
      </c>
      <c r="AR10" s="354"/>
      <c r="AS10" s="355"/>
      <c r="AT10" s="356"/>
    </row>
    <row r="11" spans="1:47" s="165" customFormat="1" ht="26.25" customHeight="1" thickBot="1" x14ac:dyDescent="0.3">
      <c r="A11" s="254"/>
      <c r="B11" s="70" t="s">
        <v>5</v>
      </c>
      <c r="C11" s="71" t="s">
        <v>156</v>
      </c>
      <c r="D11" s="72" t="s">
        <v>419</v>
      </c>
      <c r="E11" s="72" t="s">
        <v>33</v>
      </c>
      <c r="F11" s="72" t="s">
        <v>6</v>
      </c>
      <c r="G11" s="72" t="s">
        <v>7</v>
      </c>
      <c r="H11" s="72" t="s">
        <v>8</v>
      </c>
      <c r="I11" s="72" t="s">
        <v>9</v>
      </c>
      <c r="J11" s="72" t="s">
        <v>10</v>
      </c>
      <c r="K11" s="72" t="s">
        <v>11</v>
      </c>
      <c r="L11" s="73" t="s">
        <v>12</v>
      </c>
      <c r="M11" s="74" t="s">
        <v>13</v>
      </c>
      <c r="N11" s="172"/>
      <c r="O11" s="71" t="s">
        <v>322</v>
      </c>
      <c r="P11" s="72" t="s">
        <v>252</v>
      </c>
      <c r="Q11" s="72" t="s">
        <v>253</v>
      </c>
      <c r="R11" s="72" t="s">
        <v>254</v>
      </c>
      <c r="S11" s="72" t="s">
        <v>255</v>
      </c>
      <c r="T11" s="72" t="s">
        <v>250</v>
      </c>
      <c r="U11" s="212" t="s">
        <v>437</v>
      </c>
      <c r="V11" s="75" t="s">
        <v>251</v>
      </c>
      <c r="W11" s="347"/>
      <c r="X11" s="71" t="s">
        <v>322</v>
      </c>
      <c r="Y11" s="158" t="s">
        <v>256</v>
      </c>
      <c r="Z11" s="158" t="s">
        <v>257</v>
      </c>
      <c r="AA11" s="158" t="s">
        <v>258</v>
      </c>
      <c r="AB11" s="158" t="s">
        <v>259</v>
      </c>
      <c r="AC11" s="72" t="s">
        <v>250</v>
      </c>
      <c r="AD11" s="212" t="s">
        <v>437</v>
      </c>
      <c r="AE11" s="75" t="s">
        <v>251</v>
      </c>
      <c r="AF11" s="347"/>
      <c r="AG11" s="71" t="s">
        <v>322</v>
      </c>
      <c r="AH11" s="72" t="s">
        <v>260</v>
      </c>
      <c r="AI11" s="72" t="s">
        <v>261</v>
      </c>
      <c r="AJ11" s="72" t="s">
        <v>262</v>
      </c>
      <c r="AK11" s="72" t="s">
        <v>263</v>
      </c>
      <c r="AL11" s="72" t="s">
        <v>250</v>
      </c>
      <c r="AM11" s="212" t="s">
        <v>437</v>
      </c>
      <c r="AN11" s="75" t="s">
        <v>251</v>
      </c>
      <c r="AO11" s="347"/>
      <c r="AQ11" s="71" t="s">
        <v>249</v>
      </c>
      <c r="AR11" s="72" t="s">
        <v>250</v>
      </c>
      <c r="AS11" s="75" t="s">
        <v>280</v>
      </c>
      <c r="AT11" s="78" t="s">
        <v>278</v>
      </c>
    </row>
    <row r="12" spans="1:47" s="65" customFormat="1" ht="70.5" customHeight="1" x14ac:dyDescent="0.25">
      <c r="A12" s="253">
        <f>+G12-AQ12</f>
        <v>0</v>
      </c>
      <c r="B12" s="308" t="s">
        <v>303</v>
      </c>
      <c r="C12" s="295" t="s">
        <v>157</v>
      </c>
      <c r="D12" s="296" t="s">
        <v>420</v>
      </c>
      <c r="E12" s="295" t="s">
        <v>0</v>
      </c>
      <c r="F12" s="295" t="s">
        <v>421</v>
      </c>
      <c r="G12" s="295">
        <v>1</v>
      </c>
      <c r="H12" s="295" t="s">
        <v>426</v>
      </c>
      <c r="I12" s="295" t="s">
        <v>66</v>
      </c>
      <c r="J12" s="297" t="s">
        <v>463</v>
      </c>
      <c r="K12" s="297" t="s">
        <v>14</v>
      </c>
      <c r="L12" s="297">
        <v>43922</v>
      </c>
      <c r="M12" s="298">
        <v>44042</v>
      </c>
      <c r="N12" s="173"/>
      <c r="O12" s="213"/>
      <c r="P12" s="214"/>
      <c r="Q12" s="214"/>
      <c r="R12" s="214"/>
      <c r="S12" s="214"/>
      <c r="T12" s="215">
        <f>+SUM(P12:S12)</f>
        <v>0</v>
      </c>
      <c r="U12" s="216" t="str">
        <f>IFERROR(T12/O12,"")</f>
        <v/>
      </c>
      <c r="V12" s="217" t="s">
        <v>477</v>
      </c>
      <c r="W12" s="217" t="s">
        <v>494</v>
      </c>
      <c r="X12" s="215">
        <v>1</v>
      </c>
      <c r="Y12" s="218"/>
      <c r="Z12" s="218"/>
      <c r="AA12" s="218"/>
      <c r="AB12" s="218"/>
      <c r="AC12" s="215">
        <f t="shared" ref="AC12:AC21" si="0">+SUM(Y12:AB12)</f>
        <v>0</v>
      </c>
      <c r="AD12" s="216">
        <f>IFERROR(AC12/X12,"")</f>
        <v>0</v>
      </c>
      <c r="AE12" s="217"/>
      <c r="AF12" s="217"/>
      <c r="AG12" s="215"/>
      <c r="AH12" s="214"/>
      <c r="AI12" s="214"/>
      <c r="AJ12" s="214"/>
      <c r="AK12" s="214"/>
      <c r="AL12" s="215">
        <f t="shared" ref="AL12:AL21" si="1">+SUM(AH12:AK12)</f>
        <v>0</v>
      </c>
      <c r="AM12" s="216" t="str">
        <f>IFERROR(AL12/AG12,"")</f>
        <v/>
      </c>
      <c r="AN12" s="219"/>
      <c r="AO12" s="162"/>
      <c r="AQ12" s="80">
        <f>+SUM(O12,X12,AG12)</f>
        <v>1</v>
      </c>
      <c r="AR12" s="81">
        <f t="shared" ref="AR12:AR21" si="2">+SUM(T12,AC12,AL12)</f>
        <v>0</v>
      </c>
      <c r="AS12" s="82">
        <f t="shared" ref="AS12:AS21" si="3">IFERROR(AR12/AQ12,"")</f>
        <v>0</v>
      </c>
      <c r="AT12" s="83">
        <f>+AVERAGE(AS12)</f>
        <v>0</v>
      </c>
    </row>
    <row r="13" spans="1:47" s="65" customFormat="1" ht="68.25" customHeight="1" x14ac:dyDescent="0.25">
      <c r="A13" s="253">
        <f t="shared" ref="A13:A21" si="4">+G13-AQ13</f>
        <v>0</v>
      </c>
      <c r="B13" s="319" t="s">
        <v>304</v>
      </c>
      <c r="C13" s="299" t="s">
        <v>158</v>
      </c>
      <c r="D13" s="300" t="s">
        <v>372</v>
      </c>
      <c r="E13" s="299" t="s">
        <v>0</v>
      </c>
      <c r="F13" s="299" t="s">
        <v>325</v>
      </c>
      <c r="G13" s="299">
        <v>1</v>
      </c>
      <c r="H13" s="299" t="s">
        <v>326</v>
      </c>
      <c r="I13" s="299" t="s">
        <v>66</v>
      </c>
      <c r="J13" s="301" t="s">
        <v>463</v>
      </c>
      <c r="K13" s="301" t="s">
        <v>14</v>
      </c>
      <c r="L13" s="301">
        <v>43832</v>
      </c>
      <c r="M13" s="302">
        <v>43861</v>
      </c>
      <c r="N13" s="173"/>
      <c r="O13" s="220">
        <v>1</v>
      </c>
      <c r="P13" s="221">
        <v>1</v>
      </c>
      <c r="Q13" s="221"/>
      <c r="R13" s="221"/>
      <c r="S13" s="221"/>
      <c r="T13" s="222">
        <f>+SUM(P13:S13)</f>
        <v>1</v>
      </c>
      <c r="U13" s="223">
        <f t="shared" ref="U13:U21" si="5">IFERROR(T13/O13,"")</f>
        <v>1</v>
      </c>
      <c r="V13" s="224" t="s">
        <v>480</v>
      </c>
      <c r="W13" s="224" t="s">
        <v>503</v>
      </c>
      <c r="X13" s="222"/>
      <c r="Y13" s="225"/>
      <c r="Z13" s="225"/>
      <c r="AA13" s="225"/>
      <c r="AB13" s="225"/>
      <c r="AC13" s="222">
        <f t="shared" si="0"/>
        <v>0</v>
      </c>
      <c r="AD13" s="223" t="str">
        <f t="shared" ref="AD13:AD21" si="6">IFERROR(AC13/X13,"")</f>
        <v/>
      </c>
      <c r="AE13" s="224"/>
      <c r="AF13" s="224"/>
      <c r="AG13" s="222"/>
      <c r="AH13" s="221"/>
      <c r="AI13" s="221"/>
      <c r="AJ13" s="221"/>
      <c r="AK13" s="221"/>
      <c r="AL13" s="222">
        <f t="shared" si="1"/>
        <v>0</v>
      </c>
      <c r="AM13" s="223" t="str">
        <f t="shared" ref="AM13:AM21" si="7">IFERROR(AL13/AG13,"")</f>
        <v/>
      </c>
      <c r="AN13" s="226"/>
      <c r="AO13" s="164"/>
      <c r="AQ13" s="84">
        <f t="shared" ref="AQ13:AQ21" si="8">+SUM(O13,X13,AG13)</f>
        <v>1</v>
      </c>
      <c r="AR13" s="85">
        <f t="shared" si="2"/>
        <v>1</v>
      </c>
      <c r="AS13" s="86">
        <f t="shared" si="3"/>
        <v>1</v>
      </c>
      <c r="AT13" s="321">
        <f>+AVERAGE(AS13:AS14)</f>
        <v>1</v>
      </c>
    </row>
    <row r="14" spans="1:47" s="65" customFormat="1" ht="53.25" customHeight="1" x14ac:dyDescent="0.25">
      <c r="A14" s="253">
        <f t="shared" si="4"/>
        <v>0</v>
      </c>
      <c r="B14" s="319"/>
      <c r="C14" s="299" t="s">
        <v>324</v>
      </c>
      <c r="D14" s="300" t="s">
        <v>373</v>
      </c>
      <c r="E14" s="299" t="s">
        <v>0</v>
      </c>
      <c r="F14" s="299" t="s">
        <v>357</v>
      </c>
      <c r="G14" s="299">
        <v>1</v>
      </c>
      <c r="H14" s="299" t="s">
        <v>358</v>
      </c>
      <c r="I14" s="299" t="s">
        <v>66</v>
      </c>
      <c r="J14" s="301" t="s">
        <v>461</v>
      </c>
      <c r="K14" s="301" t="s">
        <v>14</v>
      </c>
      <c r="L14" s="301">
        <v>43857</v>
      </c>
      <c r="M14" s="302">
        <v>43861</v>
      </c>
      <c r="N14" s="173"/>
      <c r="O14" s="220">
        <v>1</v>
      </c>
      <c r="P14" s="221">
        <v>1</v>
      </c>
      <c r="Q14" s="221"/>
      <c r="R14" s="221"/>
      <c r="S14" s="221"/>
      <c r="T14" s="222">
        <f t="shared" ref="T14:T21" si="9">+SUM(P14:S14)</f>
        <v>1</v>
      </c>
      <c r="U14" s="223">
        <f t="shared" si="5"/>
        <v>1</v>
      </c>
      <c r="V14" s="224" t="s">
        <v>485</v>
      </c>
      <c r="W14" s="224" t="s">
        <v>494</v>
      </c>
      <c r="X14" s="222"/>
      <c r="Y14" s="225"/>
      <c r="Z14" s="225"/>
      <c r="AA14" s="225"/>
      <c r="AB14" s="225"/>
      <c r="AC14" s="222">
        <f t="shared" si="0"/>
        <v>0</v>
      </c>
      <c r="AD14" s="223" t="str">
        <f t="shared" si="6"/>
        <v/>
      </c>
      <c r="AE14" s="224"/>
      <c r="AF14" s="224"/>
      <c r="AG14" s="222"/>
      <c r="AH14" s="221"/>
      <c r="AI14" s="221"/>
      <c r="AJ14" s="221"/>
      <c r="AK14" s="221"/>
      <c r="AL14" s="222">
        <f t="shared" si="1"/>
        <v>0</v>
      </c>
      <c r="AM14" s="223" t="str">
        <f t="shared" si="7"/>
        <v/>
      </c>
      <c r="AN14" s="226"/>
      <c r="AO14" s="164"/>
      <c r="AQ14" s="84">
        <f>+SUM(O14,X14,AG14)</f>
        <v>1</v>
      </c>
      <c r="AR14" s="85">
        <f>+SUM(T14,AC14,AL14)</f>
        <v>1</v>
      </c>
      <c r="AS14" s="86">
        <f>IFERROR(AR14/AQ14,"")</f>
        <v>1</v>
      </c>
      <c r="AT14" s="322"/>
    </row>
    <row r="15" spans="1:47" s="65" customFormat="1" ht="63.75" x14ac:dyDescent="0.25">
      <c r="A15" s="253">
        <f t="shared" si="4"/>
        <v>0</v>
      </c>
      <c r="B15" s="319" t="s">
        <v>305</v>
      </c>
      <c r="C15" s="299" t="s">
        <v>159</v>
      </c>
      <c r="D15" s="300" t="s">
        <v>374</v>
      </c>
      <c r="E15" s="299" t="s">
        <v>43</v>
      </c>
      <c r="F15" s="299" t="s">
        <v>359</v>
      </c>
      <c r="G15" s="299">
        <v>2</v>
      </c>
      <c r="H15" s="299" t="s">
        <v>449</v>
      </c>
      <c r="I15" s="299" t="s">
        <v>66</v>
      </c>
      <c r="J15" s="301" t="s">
        <v>463</v>
      </c>
      <c r="K15" s="301" t="s">
        <v>143</v>
      </c>
      <c r="L15" s="301">
        <v>43891</v>
      </c>
      <c r="M15" s="302">
        <v>44073</v>
      </c>
      <c r="N15" s="173"/>
      <c r="O15" s="220">
        <v>1</v>
      </c>
      <c r="P15" s="221"/>
      <c r="Q15" s="221"/>
      <c r="R15" s="221"/>
      <c r="S15" s="221"/>
      <c r="T15" s="222">
        <f t="shared" si="9"/>
        <v>0</v>
      </c>
      <c r="U15" s="223">
        <f t="shared" si="5"/>
        <v>0</v>
      </c>
      <c r="V15" s="224" t="s">
        <v>478</v>
      </c>
      <c r="W15" s="224" t="s">
        <v>522</v>
      </c>
      <c r="X15" s="222">
        <v>1</v>
      </c>
      <c r="Y15" s="225"/>
      <c r="Z15" s="225"/>
      <c r="AA15" s="225"/>
      <c r="AB15" s="225"/>
      <c r="AC15" s="222">
        <f t="shared" si="0"/>
        <v>0</v>
      </c>
      <c r="AD15" s="223">
        <f t="shared" si="6"/>
        <v>0</v>
      </c>
      <c r="AE15" s="224"/>
      <c r="AF15" s="224"/>
      <c r="AG15" s="222"/>
      <c r="AH15" s="221"/>
      <c r="AI15" s="221"/>
      <c r="AJ15" s="221"/>
      <c r="AK15" s="221"/>
      <c r="AL15" s="222">
        <f t="shared" si="1"/>
        <v>0</v>
      </c>
      <c r="AM15" s="223" t="str">
        <f t="shared" si="7"/>
        <v/>
      </c>
      <c r="AN15" s="226"/>
      <c r="AO15" s="164"/>
      <c r="AQ15" s="84">
        <f>+SUM(O15,X15,AG15)</f>
        <v>2</v>
      </c>
      <c r="AR15" s="85">
        <f>+SUM(T15,AC15,AL15)</f>
        <v>0</v>
      </c>
      <c r="AS15" s="86">
        <f>IFERROR(AR15/AQ15,"")</f>
        <v>0</v>
      </c>
      <c r="AT15" s="321">
        <f>+AVERAGE(AS15:AS17)</f>
        <v>0.44444444444444442</v>
      </c>
    </row>
    <row r="16" spans="1:47" s="65" customFormat="1" ht="51" x14ac:dyDescent="0.25">
      <c r="A16" s="253">
        <f t="shared" si="4"/>
        <v>0</v>
      </c>
      <c r="B16" s="319"/>
      <c r="C16" s="299" t="s">
        <v>160</v>
      </c>
      <c r="D16" s="300" t="s">
        <v>350</v>
      </c>
      <c r="E16" s="299" t="s">
        <v>43</v>
      </c>
      <c r="F16" s="299" t="s">
        <v>352</v>
      </c>
      <c r="G16" s="299">
        <v>1</v>
      </c>
      <c r="H16" s="299" t="s">
        <v>450</v>
      </c>
      <c r="I16" s="299" t="s">
        <v>66</v>
      </c>
      <c r="J16" s="301" t="s">
        <v>461</v>
      </c>
      <c r="K16" s="301" t="s">
        <v>14</v>
      </c>
      <c r="L16" s="301">
        <v>43832</v>
      </c>
      <c r="M16" s="302">
        <v>44134</v>
      </c>
      <c r="N16" s="173"/>
      <c r="O16" s="220">
        <v>1</v>
      </c>
      <c r="P16" s="221">
        <v>1</v>
      </c>
      <c r="Q16" s="221"/>
      <c r="R16" s="221"/>
      <c r="S16" s="221"/>
      <c r="T16" s="222">
        <f t="shared" si="9"/>
        <v>1</v>
      </c>
      <c r="U16" s="223">
        <f t="shared" si="5"/>
        <v>1</v>
      </c>
      <c r="V16" s="224" t="s">
        <v>479</v>
      </c>
      <c r="W16" s="224" t="s">
        <v>494</v>
      </c>
      <c r="X16" s="222"/>
      <c r="Y16" s="225"/>
      <c r="Z16" s="225"/>
      <c r="AA16" s="225"/>
      <c r="AB16" s="225"/>
      <c r="AC16" s="222">
        <f t="shared" si="0"/>
        <v>0</v>
      </c>
      <c r="AD16" s="223" t="str">
        <f t="shared" si="6"/>
        <v/>
      </c>
      <c r="AE16" s="224"/>
      <c r="AF16" s="224"/>
      <c r="AG16" s="222"/>
      <c r="AH16" s="221"/>
      <c r="AI16" s="221"/>
      <c r="AJ16" s="221"/>
      <c r="AK16" s="221"/>
      <c r="AL16" s="222">
        <f t="shared" si="1"/>
        <v>0</v>
      </c>
      <c r="AM16" s="223" t="str">
        <f t="shared" si="7"/>
        <v/>
      </c>
      <c r="AN16" s="226"/>
      <c r="AO16" s="164"/>
      <c r="AQ16" s="84">
        <f>+SUM(O16,X16,AG16)</f>
        <v>1</v>
      </c>
      <c r="AR16" s="85">
        <f>+SUM(T16,AC16,AL16)</f>
        <v>1</v>
      </c>
      <c r="AS16" s="86">
        <f>IFERROR(AR16/AQ16,"")</f>
        <v>1</v>
      </c>
      <c r="AT16" s="349"/>
    </row>
    <row r="17" spans="1:47" s="65" customFormat="1" ht="76.5" x14ac:dyDescent="0.25">
      <c r="A17" s="253">
        <f t="shared" si="4"/>
        <v>0</v>
      </c>
      <c r="B17" s="319"/>
      <c r="C17" s="299" t="s">
        <v>482</v>
      </c>
      <c r="D17" s="300" t="s">
        <v>351</v>
      </c>
      <c r="E17" s="299" t="s">
        <v>43</v>
      </c>
      <c r="F17" s="299" t="s">
        <v>353</v>
      </c>
      <c r="G17" s="299">
        <v>3</v>
      </c>
      <c r="H17" s="299" t="s">
        <v>450</v>
      </c>
      <c r="I17" s="299" t="s">
        <v>66</v>
      </c>
      <c r="J17" s="301" t="s">
        <v>461</v>
      </c>
      <c r="K17" s="301" t="s">
        <v>14</v>
      </c>
      <c r="L17" s="301">
        <v>43832</v>
      </c>
      <c r="M17" s="302">
        <v>44134</v>
      </c>
      <c r="N17" s="173"/>
      <c r="O17" s="220">
        <v>1</v>
      </c>
      <c r="P17" s="221">
        <v>1</v>
      </c>
      <c r="Q17" s="221"/>
      <c r="R17" s="221"/>
      <c r="S17" s="221"/>
      <c r="T17" s="222">
        <f t="shared" si="9"/>
        <v>1</v>
      </c>
      <c r="U17" s="223">
        <f t="shared" si="5"/>
        <v>1</v>
      </c>
      <c r="V17" s="224" t="s">
        <v>481</v>
      </c>
      <c r="W17" s="224" t="s">
        <v>494</v>
      </c>
      <c r="X17" s="222">
        <v>1</v>
      </c>
      <c r="Y17" s="225"/>
      <c r="Z17" s="225"/>
      <c r="AA17" s="225"/>
      <c r="AB17" s="225"/>
      <c r="AC17" s="222">
        <f t="shared" si="0"/>
        <v>0</v>
      </c>
      <c r="AD17" s="223">
        <f t="shared" si="6"/>
        <v>0</v>
      </c>
      <c r="AE17" s="224"/>
      <c r="AF17" s="224"/>
      <c r="AG17" s="222">
        <v>1</v>
      </c>
      <c r="AH17" s="221"/>
      <c r="AI17" s="221"/>
      <c r="AJ17" s="221"/>
      <c r="AK17" s="221"/>
      <c r="AL17" s="222">
        <f t="shared" si="1"/>
        <v>0</v>
      </c>
      <c r="AM17" s="223">
        <f t="shared" si="7"/>
        <v>0</v>
      </c>
      <c r="AN17" s="226"/>
      <c r="AO17" s="164"/>
      <c r="AQ17" s="84">
        <f t="shared" si="8"/>
        <v>3</v>
      </c>
      <c r="AR17" s="85">
        <f t="shared" si="2"/>
        <v>1</v>
      </c>
      <c r="AS17" s="86">
        <f t="shared" si="3"/>
        <v>0.33333333333333331</v>
      </c>
      <c r="AT17" s="322"/>
    </row>
    <row r="18" spans="1:47" s="65" customFormat="1" ht="63.75" x14ac:dyDescent="0.25">
      <c r="A18" s="253">
        <f t="shared" si="4"/>
        <v>0</v>
      </c>
      <c r="B18" s="319" t="s">
        <v>306</v>
      </c>
      <c r="C18" s="299" t="s">
        <v>161</v>
      </c>
      <c r="D18" s="300" t="s">
        <v>440</v>
      </c>
      <c r="E18" s="299" t="s">
        <v>0</v>
      </c>
      <c r="F18" s="299" t="s">
        <v>138</v>
      </c>
      <c r="G18" s="299">
        <v>3</v>
      </c>
      <c r="H18" s="299" t="s">
        <v>451</v>
      </c>
      <c r="I18" s="299" t="s">
        <v>132</v>
      </c>
      <c r="J18" s="301" t="s">
        <v>240</v>
      </c>
      <c r="K18" s="301" t="s">
        <v>22</v>
      </c>
      <c r="L18" s="301">
        <v>43832</v>
      </c>
      <c r="M18" s="302">
        <v>44134</v>
      </c>
      <c r="N18" s="173"/>
      <c r="O18" s="220">
        <v>1</v>
      </c>
      <c r="P18" s="221">
        <v>1</v>
      </c>
      <c r="Q18" s="221"/>
      <c r="R18" s="221"/>
      <c r="S18" s="221"/>
      <c r="T18" s="222">
        <f t="shared" si="9"/>
        <v>1</v>
      </c>
      <c r="U18" s="223">
        <f t="shared" si="5"/>
        <v>1</v>
      </c>
      <c r="V18" s="224" t="s">
        <v>483</v>
      </c>
      <c r="W18" s="224" t="s">
        <v>494</v>
      </c>
      <c r="X18" s="222">
        <v>1</v>
      </c>
      <c r="Y18" s="225"/>
      <c r="Z18" s="225"/>
      <c r="AA18" s="225"/>
      <c r="AB18" s="225"/>
      <c r="AC18" s="222">
        <f t="shared" si="0"/>
        <v>0</v>
      </c>
      <c r="AD18" s="223">
        <f t="shared" si="6"/>
        <v>0</v>
      </c>
      <c r="AE18" s="224"/>
      <c r="AF18" s="224"/>
      <c r="AG18" s="222">
        <v>1</v>
      </c>
      <c r="AH18" s="221"/>
      <c r="AI18" s="221"/>
      <c r="AJ18" s="221"/>
      <c r="AK18" s="221"/>
      <c r="AL18" s="222">
        <f t="shared" si="1"/>
        <v>0</v>
      </c>
      <c r="AM18" s="223">
        <f t="shared" si="7"/>
        <v>0</v>
      </c>
      <c r="AN18" s="226"/>
      <c r="AO18" s="164"/>
      <c r="AQ18" s="84">
        <f t="shared" si="8"/>
        <v>3</v>
      </c>
      <c r="AR18" s="85">
        <f t="shared" si="2"/>
        <v>1</v>
      </c>
      <c r="AS18" s="86">
        <f t="shared" si="3"/>
        <v>0.33333333333333331</v>
      </c>
      <c r="AT18" s="321">
        <f>+AVERAGE(AS18:AS20)</f>
        <v>0.44444444444444442</v>
      </c>
    </row>
    <row r="19" spans="1:47" s="65" customFormat="1" ht="72" customHeight="1" x14ac:dyDescent="0.25">
      <c r="A19" s="253">
        <f t="shared" si="4"/>
        <v>0</v>
      </c>
      <c r="B19" s="319"/>
      <c r="C19" s="299" t="s">
        <v>162</v>
      </c>
      <c r="D19" s="318" t="s">
        <v>436</v>
      </c>
      <c r="E19" s="299" t="s">
        <v>0</v>
      </c>
      <c r="F19" s="299" t="s">
        <v>349</v>
      </c>
      <c r="G19" s="299">
        <v>3</v>
      </c>
      <c r="H19" s="299" t="s">
        <v>452</v>
      </c>
      <c r="I19" s="299" t="s">
        <v>66</v>
      </c>
      <c r="J19" s="301" t="s">
        <v>463</v>
      </c>
      <c r="K19" s="301" t="s">
        <v>14</v>
      </c>
      <c r="L19" s="301">
        <v>43832</v>
      </c>
      <c r="M19" s="302">
        <v>44134</v>
      </c>
      <c r="N19" s="173"/>
      <c r="O19" s="220">
        <v>1</v>
      </c>
      <c r="P19" s="221"/>
      <c r="Q19" s="221"/>
      <c r="R19" s="221"/>
      <c r="S19" s="221"/>
      <c r="T19" s="222">
        <f t="shared" si="9"/>
        <v>0</v>
      </c>
      <c r="U19" s="223">
        <f t="shared" si="5"/>
        <v>0</v>
      </c>
      <c r="V19" s="224" t="s">
        <v>499</v>
      </c>
      <c r="W19" s="224" t="s">
        <v>500</v>
      </c>
      <c r="X19" s="222">
        <v>1</v>
      </c>
      <c r="Y19" s="225"/>
      <c r="Z19" s="225"/>
      <c r="AA19" s="225"/>
      <c r="AB19" s="225"/>
      <c r="AC19" s="222">
        <f t="shared" si="0"/>
        <v>0</v>
      </c>
      <c r="AD19" s="223">
        <f t="shared" si="6"/>
        <v>0</v>
      </c>
      <c r="AE19" s="224"/>
      <c r="AF19" s="224"/>
      <c r="AG19" s="222">
        <v>1</v>
      </c>
      <c r="AH19" s="221"/>
      <c r="AI19" s="221"/>
      <c r="AJ19" s="221"/>
      <c r="AK19" s="221"/>
      <c r="AL19" s="222">
        <f t="shared" si="1"/>
        <v>0</v>
      </c>
      <c r="AM19" s="223">
        <f t="shared" si="7"/>
        <v>0</v>
      </c>
      <c r="AN19" s="226"/>
      <c r="AO19" s="164"/>
      <c r="AQ19" s="84">
        <f>+SUM(O19,X19,AG19)</f>
        <v>3</v>
      </c>
      <c r="AR19" s="85">
        <f>+SUM(T19,AC19,AL19)</f>
        <v>0</v>
      </c>
      <c r="AS19" s="86">
        <f>IFERROR(AR19/AQ19,"")</f>
        <v>0</v>
      </c>
      <c r="AT19" s="349"/>
    </row>
    <row r="20" spans="1:47" s="65" customFormat="1" ht="51" x14ac:dyDescent="0.25">
      <c r="A20" s="253">
        <f t="shared" si="4"/>
        <v>0</v>
      </c>
      <c r="B20" s="319"/>
      <c r="C20" s="299" t="s">
        <v>328</v>
      </c>
      <c r="D20" s="300" t="s">
        <v>354</v>
      </c>
      <c r="E20" s="299" t="s">
        <v>0</v>
      </c>
      <c r="F20" s="299" t="s">
        <v>355</v>
      </c>
      <c r="G20" s="299">
        <v>1</v>
      </c>
      <c r="H20" s="299" t="s">
        <v>356</v>
      </c>
      <c r="I20" s="299" t="s">
        <v>66</v>
      </c>
      <c r="J20" s="301" t="s">
        <v>461</v>
      </c>
      <c r="K20" s="301" t="s">
        <v>14</v>
      </c>
      <c r="L20" s="301">
        <v>43862</v>
      </c>
      <c r="M20" s="302">
        <v>43951</v>
      </c>
      <c r="N20" s="173"/>
      <c r="O20" s="220">
        <v>1</v>
      </c>
      <c r="P20" s="221">
        <v>1</v>
      </c>
      <c r="Q20" s="221"/>
      <c r="R20" s="221"/>
      <c r="S20" s="221"/>
      <c r="T20" s="222">
        <f t="shared" si="9"/>
        <v>1</v>
      </c>
      <c r="U20" s="223">
        <f t="shared" si="5"/>
        <v>1</v>
      </c>
      <c r="V20" s="224" t="s">
        <v>489</v>
      </c>
      <c r="W20" s="224" t="s">
        <v>507</v>
      </c>
      <c r="X20" s="222"/>
      <c r="Y20" s="225"/>
      <c r="Z20" s="225"/>
      <c r="AA20" s="225"/>
      <c r="AB20" s="225"/>
      <c r="AC20" s="222">
        <f t="shared" si="0"/>
        <v>0</v>
      </c>
      <c r="AD20" s="223" t="str">
        <f t="shared" si="6"/>
        <v/>
      </c>
      <c r="AE20" s="224"/>
      <c r="AF20" s="224"/>
      <c r="AG20" s="222"/>
      <c r="AH20" s="221"/>
      <c r="AI20" s="221"/>
      <c r="AJ20" s="221"/>
      <c r="AK20" s="221"/>
      <c r="AL20" s="222">
        <f t="shared" si="1"/>
        <v>0</v>
      </c>
      <c r="AM20" s="223" t="str">
        <f t="shared" si="7"/>
        <v/>
      </c>
      <c r="AN20" s="226"/>
      <c r="AO20" s="164"/>
      <c r="AQ20" s="84">
        <f t="shared" si="8"/>
        <v>1</v>
      </c>
      <c r="AR20" s="85">
        <f t="shared" si="2"/>
        <v>1</v>
      </c>
      <c r="AS20" s="86">
        <f t="shared" si="3"/>
        <v>1</v>
      </c>
      <c r="AT20" s="322"/>
    </row>
    <row r="21" spans="1:47" s="65" customFormat="1" ht="66.75" customHeight="1" thickBot="1" x14ac:dyDescent="0.3">
      <c r="A21" s="253">
        <f t="shared" si="4"/>
        <v>0</v>
      </c>
      <c r="B21" s="309" t="s">
        <v>307</v>
      </c>
      <c r="C21" s="304" t="s">
        <v>163</v>
      </c>
      <c r="D21" s="310" t="s">
        <v>327</v>
      </c>
      <c r="E21" s="311" t="s">
        <v>0</v>
      </c>
      <c r="F21" s="311" t="s">
        <v>154</v>
      </c>
      <c r="G21" s="311">
        <v>3</v>
      </c>
      <c r="H21" s="311" t="s">
        <v>453</v>
      </c>
      <c r="I21" s="304" t="s">
        <v>21</v>
      </c>
      <c r="J21" s="306" t="s">
        <v>462</v>
      </c>
      <c r="K21" s="306" t="s">
        <v>141</v>
      </c>
      <c r="L21" s="306">
        <v>43832</v>
      </c>
      <c r="M21" s="307">
        <v>44134</v>
      </c>
      <c r="N21" s="173"/>
      <c r="O21" s="227">
        <v>1</v>
      </c>
      <c r="P21" s="228">
        <v>1</v>
      </c>
      <c r="Q21" s="228"/>
      <c r="R21" s="228"/>
      <c r="S21" s="228"/>
      <c r="T21" s="229">
        <f t="shared" si="9"/>
        <v>1</v>
      </c>
      <c r="U21" s="230">
        <f t="shared" si="5"/>
        <v>1</v>
      </c>
      <c r="V21" s="231" t="s">
        <v>484</v>
      </c>
      <c r="W21" s="231" t="s">
        <v>494</v>
      </c>
      <c r="X21" s="229">
        <v>1</v>
      </c>
      <c r="Y21" s="232"/>
      <c r="Z21" s="232"/>
      <c r="AA21" s="232"/>
      <c r="AB21" s="232"/>
      <c r="AC21" s="229">
        <f t="shared" si="0"/>
        <v>0</v>
      </c>
      <c r="AD21" s="230">
        <f t="shared" si="6"/>
        <v>0</v>
      </c>
      <c r="AE21" s="231"/>
      <c r="AF21" s="231"/>
      <c r="AG21" s="229">
        <v>1</v>
      </c>
      <c r="AH21" s="228"/>
      <c r="AI21" s="228"/>
      <c r="AJ21" s="228"/>
      <c r="AK21" s="228"/>
      <c r="AL21" s="229">
        <f t="shared" si="1"/>
        <v>0</v>
      </c>
      <c r="AM21" s="230">
        <f t="shared" si="7"/>
        <v>0</v>
      </c>
      <c r="AN21" s="231"/>
      <c r="AO21" s="163"/>
      <c r="AQ21" s="97">
        <f t="shared" si="8"/>
        <v>3</v>
      </c>
      <c r="AR21" s="98">
        <f t="shared" si="2"/>
        <v>1</v>
      </c>
      <c r="AS21" s="99">
        <f t="shared" si="3"/>
        <v>0.33333333333333331</v>
      </c>
      <c r="AT21" s="100">
        <f>+AVERAGE(AS21)</f>
        <v>0.33333333333333331</v>
      </c>
    </row>
    <row r="22" spans="1:47" s="105" customFormat="1" ht="34.5" customHeight="1" thickBot="1" x14ac:dyDescent="0.3">
      <c r="A22" s="253"/>
      <c r="B22" s="101"/>
      <c r="C22" s="101"/>
      <c r="D22" s="68"/>
      <c r="E22" s="101"/>
      <c r="F22" s="101"/>
      <c r="G22" s="101"/>
      <c r="H22" s="101"/>
      <c r="I22" s="101"/>
      <c r="J22" s="102"/>
      <c r="K22" s="102"/>
      <c r="L22" s="102"/>
      <c r="M22" s="102"/>
      <c r="N22" s="173"/>
      <c r="O22" s="102"/>
      <c r="P22" s="102"/>
      <c r="Q22" s="102"/>
      <c r="R22" s="102"/>
      <c r="S22" s="102"/>
      <c r="T22" s="102"/>
      <c r="U22" s="102"/>
      <c r="V22" s="102"/>
      <c r="W22" s="102"/>
      <c r="X22" s="102"/>
      <c r="Y22" s="159"/>
      <c r="Z22" s="159"/>
      <c r="AA22" s="159"/>
      <c r="AB22" s="159"/>
      <c r="AC22" s="102"/>
      <c r="AD22" s="102"/>
      <c r="AE22" s="103"/>
      <c r="AF22" s="102"/>
      <c r="AG22" s="102"/>
      <c r="AH22" s="102"/>
      <c r="AI22" s="102"/>
      <c r="AJ22" s="102"/>
      <c r="AK22" s="102"/>
      <c r="AL22" s="102"/>
      <c r="AM22" s="102"/>
      <c r="AN22" s="102"/>
      <c r="AO22" s="79"/>
      <c r="AP22" s="65"/>
      <c r="AQ22" s="350" t="s">
        <v>279</v>
      </c>
      <c r="AR22" s="351"/>
      <c r="AS22" s="352"/>
      <c r="AT22" s="104">
        <f>AVERAGE(AT12:AT21)</f>
        <v>0.44444444444444448</v>
      </c>
    </row>
    <row r="23" spans="1:47" s="105" customFormat="1" ht="12" x14ac:dyDescent="0.25">
      <c r="A23" s="253"/>
      <c r="B23" s="101"/>
      <c r="C23" s="101"/>
      <c r="D23" s="68"/>
      <c r="E23" s="101"/>
      <c r="F23" s="101"/>
      <c r="G23" s="101"/>
      <c r="H23" s="101"/>
      <c r="I23" s="101"/>
      <c r="J23" s="79"/>
      <c r="K23" s="79"/>
      <c r="L23" s="79"/>
      <c r="M23" s="79"/>
      <c r="N23" s="173"/>
      <c r="O23" s="101"/>
      <c r="P23" s="101"/>
      <c r="Q23" s="101"/>
      <c r="R23" s="101"/>
      <c r="S23" s="101"/>
      <c r="T23" s="101"/>
      <c r="U23" s="101"/>
      <c r="V23" s="101"/>
      <c r="W23" s="101"/>
      <c r="X23" s="101"/>
      <c r="Y23" s="160"/>
      <c r="Z23" s="160"/>
      <c r="AA23" s="160"/>
      <c r="AB23" s="160"/>
      <c r="AC23" s="101"/>
      <c r="AD23" s="101"/>
      <c r="AE23" s="68"/>
      <c r="AF23" s="101"/>
      <c r="AG23" s="101"/>
      <c r="AH23" s="101"/>
      <c r="AI23" s="101"/>
      <c r="AJ23" s="101"/>
      <c r="AK23" s="101"/>
      <c r="AL23" s="101"/>
      <c r="AM23" s="101"/>
      <c r="AN23" s="101"/>
      <c r="AO23" s="101"/>
      <c r="AP23" s="65"/>
      <c r="AT23" s="106"/>
      <c r="AU23" s="65"/>
    </row>
    <row r="24" spans="1:47" s="105" customFormat="1" ht="31.5" customHeight="1" x14ac:dyDescent="0.25">
      <c r="A24" s="253"/>
      <c r="B24" s="339" t="s">
        <v>221</v>
      </c>
      <c r="C24" s="339"/>
      <c r="D24" s="339"/>
      <c r="E24" s="339"/>
      <c r="F24" s="339"/>
      <c r="G24" s="339"/>
      <c r="H24" s="339"/>
      <c r="I24" s="339"/>
      <c r="J24" s="339"/>
      <c r="K24" s="339"/>
      <c r="L24" s="339"/>
      <c r="M24" s="339"/>
      <c r="N24" s="174"/>
      <c r="O24" s="101"/>
      <c r="P24" s="101"/>
      <c r="Q24" s="101"/>
      <c r="R24" s="101"/>
      <c r="S24" s="101"/>
      <c r="T24" s="101"/>
      <c r="U24" s="101"/>
      <c r="V24" s="101"/>
      <c r="W24" s="101"/>
      <c r="X24" s="101"/>
      <c r="Y24" s="160"/>
      <c r="Z24" s="160"/>
      <c r="AA24" s="160"/>
      <c r="AB24" s="160"/>
      <c r="AC24" s="101"/>
      <c r="AD24" s="101"/>
      <c r="AE24" s="68"/>
      <c r="AF24" s="101"/>
      <c r="AG24" s="101"/>
      <c r="AH24" s="101"/>
      <c r="AI24" s="101"/>
      <c r="AJ24" s="101"/>
      <c r="AK24" s="101"/>
      <c r="AL24" s="101"/>
      <c r="AM24" s="101"/>
      <c r="AN24" s="101"/>
      <c r="AO24" s="101"/>
      <c r="AP24" s="65"/>
      <c r="AT24" s="106"/>
      <c r="AU24" s="65"/>
    </row>
    <row r="25" spans="1:47" s="105" customFormat="1" ht="31.5" customHeight="1" thickBot="1" x14ac:dyDescent="0.3">
      <c r="A25" s="253"/>
      <c r="B25" s="107" t="s">
        <v>3</v>
      </c>
      <c r="C25" s="327" t="s">
        <v>220</v>
      </c>
      <c r="D25" s="327"/>
      <c r="E25" s="327"/>
      <c r="F25" s="327"/>
      <c r="G25" s="327"/>
      <c r="H25" s="327"/>
      <c r="I25" s="327"/>
      <c r="J25" s="327"/>
      <c r="K25" s="327"/>
      <c r="L25" s="327"/>
      <c r="M25" s="327"/>
      <c r="N25" s="171"/>
      <c r="O25" s="101"/>
      <c r="P25" s="101"/>
      <c r="Q25" s="101"/>
      <c r="R25" s="101"/>
      <c r="S25" s="101"/>
      <c r="T25" s="101"/>
      <c r="U25" s="101"/>
      <c r="V25" s="101"/>
      <c r="W25" s="101"/>
      <c r="X25" s="101"/>
      <c r="Y25" s="160"/>
      <c r="Z25" s="160"/>
      <c r="AA25" s="160"/>
      <c r="AB25" s="160"/>
      <c r="AC25" s="101"/>
      <c r="AD25" s="101"/>
      <c r="AE25" s="68"/>
      <c r="AF25" s="101"/>
      <c r="AG25" s="101"/>
      <c r="AH25" s="101"/>
      <c r="AI25" s="101"/>
      <c r="AJ25" s="101"/>
      <c r="AK25" s="101"/>
      <c r="AL25" s="101"/>
      <c r="AM25" s="101"/>
      <c r="AN25" s="101"/>
      <c r="AO25" s="101"/>
      <c r="AP25" s="65"/>
      <c r="AT25" s="106"/>
      <c r="AU25" s="65"/>
    </row>
    <row r="26" spans="1:47" s="65" customFormat="1" ht="16.5" thickBot="1" x14ac:dyDescent="0.3">
      <c r="A26" s="253"/>
      <c r="B26" s="336" t="s">
        <v>212</v>
      </c>
      <c r="C26" s="336"/>
      <c r="D26" s="336"/>
      <c r="E26" s="336"/>
      <c r="F26" s="336"/>
      <c r="G26" s="336"/>
      <c r="H26" s="336"/>
      <c r="I26" s="336"/>
      <c r="J26" s="336"/>
      <c r="K26" s="336"/>
      <c r="L26" s="336"/>
      <c r="M26" s="336"/>
      <c r="N26" s="175"/>
      <c r="Y26" s="77"/>
      <c r="Z26" s="77"/>
      <c r="AA26" s="77"/>
      <c r="AB26" s="77"/>
      <c r="AE26" s="66"/>
      <c r="AT26" s="67"/>
    </row>
    <row r="27" spans="1:47" s="65" customFormat="1" ht="24.75" customHeight="1" thickBot="1" x14ac:dyDescent="0.3">
      <c r="A27" s="253"/>
      <c r="B27" s="108" t="s">
        <v>213</v>
      </c>
      <c r="C27" s="109" t="s">
        <v>214</v>
      </c>
      <c r="D27" s="186" t="s">
        <v>215</v>
      </c>
      <c r="E27" s="336" t="s">
        <v>216</v>
      </c>
      <c r="F27" s="336"/>
      <c r="G27" s="340" t="s">
        <v>217</v>
      </c>
      <c r="H27" s="341"/>
      <c r="I27" s="341"/>
      <c r="J27" s="342"/>
      <c r="K27" s="340" t="s">
        <v>218</v>
      </c>
      <c r="L27" s="341"/>
      <c r="M27" s="342"/>
      <c r="N27" s="175"/>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row>
    <row r="28" spans="1:47" s="65" customFormat="1" ht="69" customHeight="1" thickBot="1" x14ac:dyDescent="0.3">
      <c r="A28" s="253"/>
      <c r="B28" s="110" t="s">
        <v>219</v>
      </c>
      <c r="C28" s="333" t="s">
        <v>323</v>
      </c>
      <c r="D28" s="334"/>
      <c r="E28" s="334"/>
      <c r="F28" s="334"/>
      <c r="G28" s="334"/>
      <c r="H28" s="334"/>
      <c r="I28" s="334"/>
      <c r="J28" s="334"/>
      <c r="K28" s="334"/>
      <c r="L28" s="334"/>
      <c r="M28" s="335"/>
      <c r="N28" s="176"/>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row>
    <row r="29" spans="1:47" s="113" customFormat="1" ht="12" x14ac:dyDescent="0.25">
      <c r="A29" s="253"/>
      <c r="B29" s="111"/>
      <c r="C29" s="111"/>
      <c r="D29" s="112"/>
      <c r="E29" s="111"/>
      <c r="F29" s="111"/>
      <c r="G29" s="111"/>
      <c r="H29" s="111"/>
      <c r="I29" s="111"/>
      <c r="J29" s="102"/>
      <c r="K29" s="102"/>
      <c r="L29" s="102"/>
      <c r="M29" s="102"/>
      <c r="N29" s="173"/>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65"/>
      <c r="AT29" s="114"/>
      <c r="AU29" s="65"/>
    </row>
    <row r="30" spans="1:47" s="113" customFormat="1" ht="12" x14ac:dyDescent="0.25">
      <c r="A30" s="253"/>
      <c r="B30" s="101"/>
      <c r="C30" s="101"/>
      <c r="D30" s="68"/>
      <c r="E30" s="101"/>
      <c r="F30" s="101"/>
      <c r="G30" s="101"/>
      <c r="H30" s="101"/>
      <c r="I30" s="101"/>
      <c r="J30" s="79"/>
      <c r="K30" s="79"/>
      <c r="L30" s="79"/>
      <c r="M30" s="79"/>
      <c r="N30" s="173"/>
      <c r="O30" s="101"/>
      <c r="P30" s="101"/>
      <c r="Q30" s="101"/>
      <c r="R30" s="101"/>
      <c r="S30" s="101"/>
      <c r="T30" s="101"/>
      <c r="U30" s="101"/>
      <c r="V30" s="101"/>
      <c r="W30" s="101"/>
      <c r="X30" s="101"/>
      <c r="Y30" s="160"/>
      <c r="Z30" s="160"/>
      <c r="AA30" s="160"/>
      <c r="AB30" s="160"/>
      <c r="AC30" s="101"/>
      <c r="AD30" s="101"/>
      <c r="AE30" s="68"/>
      <c r="AF30" s="101"/>
      <c r="AG30" s="101"/>
      <c r="AH30" s="101"/>
      <c r="AI30" s="101"/>
      <c r="AJ30" s="101"/>
      <c r="AK30" s="101"/>
      <c r="AL30" s="101"/>
      <c r="AM30" s="101"/>
      <c r="AN30" s="101"/>
      <c r="AO30" s="101"/>
      <c r="AP30" s="65"/>
      <c r="AT30" s="114"/>
      <c r="AU30" s="65"/>
    </row>
    <row r="31" spans="1:47" s="113" customFormat="1" ht="18.75" customHeight="1" thickBot="1" x14ac:dyDescent="0.3">
      <c r="A31" s="253"/>
      <c r="B31" s="338" t="s">
        <v>222</v>
      </c>
      <c r="C31" s="338"/>
      <c r="D31" s="338"/>
      <c r="E31" s="338"/>
      <c r="F31" s="338"/>
      <c r="G31" s="338"/>
      <c r="H31" s="338"/>
      <c r="I31" s="338"/>
      <c r="J31" s="338"/>
      <c r="K31" s="338"/>
      <c r="L31" s="338"/>
      <c r="M31" s="338"/>
      <c r="N31" s="174"/>
      <c r="O31" s="101"/>
      <c r="P31" s="101"/>
      <c r="Q31" s="101"/>
      <c r="R31" s="101"/>
      <c r="S31" s="101"/>
      <c r="T31" s="101"/>
      <c r="U31" s="101"/>
      <c r="V31" s="101"/>
      <c r="W31" s="101"/>
      <c r="X31" s="101"/>
      <c r="Y31" s="160"/>
      <c r="Z31" s="160"/>
      <c r="AA31" s="160"/>
      <c r="AB31" s="160"/>
      <c r="AC31" s="101"/>
      <c r="AD31" s="101"/>
      <c r="AE31" s="68"/>
      <c r="AF31" s="101"/>
      <c r="AG31" s="101"/>
      <c r="AH31" s="101"/>
      <c r="AI31" s="101"/>
      <c r="AJ31" s="101"/>
      <c r="AK31" s="101"/>
      <c r="AL31" s="101"/>
      <c r="AM31" s="101"/>
      <c r="AN31" s="101"/>
      <c r="AO31" s="101"/>
      <c r="AP31" s="65"/>
      <c r="AT31" s="114"/>
      <c r="AU31" s="65"/>
    </row>
    <row r="32" spans="1:47" s="113" customFormat="1" ht="16.5" customHeight="1" thickBot="1" x14ac:dyDescent="0.3">
      <c r="A32" s="253"/>
      <c r="B32" s="69" t="s">
        <v>3</v>
      </c>
      <c r="C32" s="348" t="s">
        <v>15</v>
      </c>
      <c r="D32" s="348"/>
      <c r="E32" s="348"/>
      <c r="F32" s="348"/>
      <c r="G32" s="348"/>
      <c r="H32" s="348"/>
      <c r="I32" s="348"/>
      <c r="J32" s="348"/>
      <c r="K32" s="348"/>
      <c r="L32" s="348"/>
      <c r="M32" s="348"/>
      <c r="N32" s="171"/>
      <c r="O32" s="343" t="s">
        <v>267</v>
      </c>
      <c r="P32" s="344"/>
      <c r="Q32" s="344"/>
      <c r="R32" s="344"/>
      <c r="S32" s="344"/>
      <c r="T32" s="344"/>
      <c r="U32" s="344"/>
      <c r="V32" s="345"/>
      <c r="W32" s="346" t="s">
        <v>277</v>
      </c>
      <c r="X32" s="343" t="s">
        <v>266</v>
      </c>
      <c r="Y32" s="344"/>
      <c r="Z32" s="344"/>
      <c r="AA32" s="344"/>
      <c r="AB32" s="344"/>
      <c r="AC32" s="344"/>
      <c r="AD32" s="344"/>
      <c r="AE32" s="345"/>
      <c r="AF32" s="346" t="s">
        <v>277</v>
      </c>
      <c r="AG32" s="343" t="s">
        <v>268</v>
      </c>
      <c r="AH32" s="344"/>
      <c r="AI32" s="344"/>
      <c r="AJ32" s="344"/>
      <c r="AK32" s="344"/>
      <c r="AL32" s="344"/>
      <c r="AM32" s="344"/>
      <c r="AN32" s="345"/>
      <c r="AO32" s="346" t="s">
        <v>277</v>
      </c>
      <c r="AP32" s="65"/>
      <c r="AQ32" s="353" t="s">
        <v>265</v>
      </c>
      <c r="AR32" s="354"/>
      <c r="AS32" s="355"/>
      <c r="AT32" s="356"/>
    </row>
    <row r="33" spans="1:46" s="77" customFormat="1" ht="23.25" thickBot="1" x14ac:dyDescent="0.3">
      <c r="A33" s="253"/>
      <c r="B33" s="70" t="s">
        <v>5</v>
      </c>
      <c r="C33" s="71" t="s">
        <v>156</v>
      </c>
      <c r="D33" s="72" t="s">
        <v>227</v>
      </c>
      <c r="E33" s="72" t="s">
        <v>33</v>
      </c>
      <c r="F33" s="72" t="s">
        <v>6</v>
      </c>
      <c r="G33" s="72" t="s">
        <v>7</v>
      </c>
      <c r="H33" s="72" t="s">
        <v>8</v>
      </c>
      <c r="I33" s="72" t="s">
        <v>9</v>
      </c>
      <c r="J33" s="72" t="s">
        <v>10</v>
      </c>
      <c r="K33" s="72" t="s">
        <v>11</v>
      </c>
      <c r="L33" s="73" t="s">
        <v>12</v>
      </c>
      <c r="M33" s="74" t="s">
        <v>13</v>
      </c>
      <c r="N33" s="172"/>
      <c r="O33" s="71" t="s">
        <v>322</v>
      </c>
      <c r="P33" s="72" t="s">
        <v>252</v>
      </c>
      <c r="Q33" s="72" t="s">
        <v>253</v>
      </c>
      <c r="R33" s="72" t="s">
        <v>254</v>
      </c>
      <c r="S33" s="72" t="s">
        <v>255</v>
      </c>
      <c r="T33" s="72" t="s">
        <v>250</v>
      </c>
      <c r="U33" s="212" t="s">
        <v>437</v>
      </c>
      <c r="V33" s="75" t="s">
        <v>251</v>
      </c>
      <c r="W33" s="347"/>
      <c r="X33" s="71" t="s">
        <v>322</v>
      </c>
      <c r="Y33" s="158" t="s">
        <v>256</v>
      </c>
      <c r="Z33" s="158" t="s">
        <v>257</v>
      </c>
      <c r="AA33" s="158" t="s">
        <v>258</v>
      </c>
      <c r="AB33" s="158" t="s">
        <v>259</v>
      </c>
      <c r="AC33" s="72" t="s">
        <v>250</v>
      </c>
      <c r="AD33" s="212" t="s">
        <v>437</v>
      </c>
      <c r="AE33" s="76" t="s">
        <v>251</v>
      </c>
      <c r="AF33" s="347"/>
      <c r="AG33" s="71" t="s">
        <v>322</v>
      </c>
      <c r="AH33" s="72" t="s">
        <v>260</v>
      </c>
      <c r="AI33" s="72" t="s">
        <v>261</v>
      </c>
      <c r="AJ33" s="72" t="s">
        <v>262</v>
      </c>
      <c r="AK33" s="72" t="s">
        <v>263</v>
      </c>
      <c r="AL33" s="72" t="s">
        <v>250</v>
      </c>
      <c r="AM33" s="212" t="s">
        <v>437</v>
      </c>
      <c r="AN33" s="75" t="s">
        <v>251</v>
      </c>
      <c r="AO33" s="347"/>
      <c r="AQ33" s="71" t="s">
        <v>249</v>
      </c>
      <c r="AR33" s="72" t="s">
        <v>250</v>
      </c>
      <c r="AS33" s="75" t="s">
        <v>280</v>
      </c>
      <c r="AT33" s="78" t="s">
        <v>278</v>
      </c>
    </row>
    <row r="34" spans="1:46" s="65" customFormat="1" ht="77.25" customHeight="1" x14ac:dyDescent="0.25">
      <c r="A34" s="253">
        <f t="shared" ref="A34:A45" si="10">+G34-AQ34</f>
        <v>0</v>
      </c>
      <c r="B34" s="330" t="s">
        <v>308</v>
      </c>
      <c r="C34" s="295" t="s">
        <v>164</v>
      </c>
      <c r="D34" s="296" t="s">
        <v>427</v>
      </c>
      <c r="E34" s="295" t="s">
        <v>43</v>
      </c>
      <c r="F34" s="295" t="s">
        <v>335</v>
      </c>
      <c r="G34" s="295">
        <v>1</v>
      </c>
      <c r="H34" s="295" t="s">
        <v>336</v>
      </c>
      <c r="I34" s="295" t="s">
        <v>66</v>
      </c>
      <c r="J34" s="297" t="s">
        <v>464</v>
      </c>
      <c r="K34" s="297" t="s">
        <v>144</v>
      </c>
      <c r="L34" s="297">
        <v>43845</v>
      </c>
      <c r="M34" s="298">
        <v>43861</v>
      </c>
      <c r="N34" s="173"/>
      <c r="O34" s="213">
        <v>1</v>
      </c>
      <c r="P34" s="214">
        <v>1</v>
      </c>
      <c r="Q34" s="214"/>
      <c r="R34" s="214"/>
      <c r="S34" s="214"/>
      <c r="T34" s="215">
        <f t="shared" ref="T34:T45" si="11">+SUM(P34:S34)</f>
        <v>1</v>
      </c>
      <c r="U34" s="216">
        <f>IFERROR(T34/O34,"")</f>
        <v>1</v>
      </c>
      <c r="V34" s="217" t="s">
        <v>470</v>
      </c>
      <c r="W34" s="217" t="s">
        <v>503</v>
      </c>
      <c r="X34" s="215"/>
      <c r="Y34" s="218"/>
      <c r="Z34" s="218"/>
      <c r="AA34" s="218"/>
      <c r="AB34" s="218"/>
      <c r="AC34" s="215">
        <f t="shared" ref="AC34:AC45" si="12">+SUM(Y34:AB34)</f>
        <v>0</v>
      </c>
      <c r="AD34" s="216" t="str">
        <f>IFERROR(AC34/X34,"")</f>
        <v/>
      </c>
      <c r="AE34" s="217"/>
      <c r="AF34" s="217"/>
      <c r="AG34" s="215"/>
      <c r="AH34" s="214"/>
      <c r="AI34" s="214"/>
      <c r="AJ34" s="214"/>
      <c r="AK34" s="214"/>
      <c r="AL34" s="215">
        <f t="shared" ref="AL34:AL45" si="13">+SUM(AH34:AK34)</f>
        <v>0</v>
      </c>
      <c r="AM34" s="216" t="str">
        <f>IFERROR(AL34/AG34,"")</f>
        <v/>
      </c>
      <c r="AN34" s="219"/>
      <c r="AO34" s="162"/>
      <c r="AQ34" s="116">
        <f>+SUM(O34,X34,AG34)</f>
        <v>1</v>
      </c>
      <c r="AR34" s="117">
        <f t="shared" ref="AR34:AR45" si="14">+SUM(T34,AC34,AL34)</f>
        <v>1</v>
      </c>
      <c r="AS34" s="118">
        <f t="shared" ref="AS34:AS45" si="15">IFERROR(AR34/AQ34,"")</f>
        <v>1</v>
      </c>
      <c r="AT34" s="321">
        <f>+AVERAGE(AS34:AS35)</f>
        <v>0.5</v>
      </c>
    </row>
    <row r="35" spans="1:46" s="65" customFormat="1" ht="75.75" customHeight="1" x14ac:dyDescent="0.25">
      <c r="A35" s="253">
        <f t="shared" si="10"/>
        <v>0</v>
      </c>
      <c r="B35" s="319"/>
      <c r="C35" s="299" t="s">
        <v>165</v>
      </c>
      <c r="D35" s="312" t="s">
        <v>428</v>
      </c>
      <c r="E35" s="299" t="s">
        <v>0</v>
      </c>
      <c r="F35" s="299" t="s">
        <v>360</v>
      </c>
      <c r="G35" s="299">
        <v>1</v>
      </c>
      <c r="H35" s="299" t="s">
        <v>361</v>
      </c>
      <c r="I35" s="299" t="s">
        <v>66</v>
      </c>
      <c r="J35" s="301" t="s">
        <v>464</v>
      </c>
      <c r="K35" s="301" t="s">
        <v>144</v>
      </c>
      <c r="L35" s="301">
        <v>44105</v>
      </c>
      <c r="M35" s="302">
        <v>44196</v>
      </c>
      <c r="N35" s="173"/>
      <c r="O35" s="220"/>
      <c r="P35" s="221"/>
      <c r="Q35" s="221"/>
      <c r="R35" s="221"/>
      <c r="S35" s="221"/>
      <c r="T35" s="222">
        <f t="shared" si="11"/>
        <v>0</v>
      </c>
      <c r="U35" s="223" t="str">
        <f t="shared" ref="U35:U45" si="16">IFERROR(T35/O35,"")</f>
        <v/>
      </c>
      <c r="V35" s="224" t="s">
        <v>474</v>
      </c>
      <c r="W35" s="224" t="s">
        <v>503</v>
      </c>
      <c r="X35" s="222"/>
      <c r="Y35" s="225"/>
      <c r="Z35" s="225"/>
      <c r="AA35" s="225"/>
      <c r="AB35" s="225"/>
      <c r="AC35" s="222">
        <f t="shared" si="12"/>
        <v>0</v>
      </c>
      <c r="AD35" s="223" t="str">
        <f t="shared" ref="AD35:AD45" si="17">IFERROR(AC35/X35,"")</f>
        <v/>
      </c>
      <c r="AE35" s="224"/>
      <c r="AF35" s="224"/>
      <c r="AG35" s="222">
        <v>1</v>
      </c>
      <c r="AH35" s="221"/>
      <c r="AI35" s="221"/>
      <c r="AJ35" s="221"/>
      <c r="AK35" s="221"/>
      <c r="AL35" s="222">
        <f t="shared" si="13"/>
        <v>0</v>
      </c>
      <c r="AM35" s="223">
        <f t="shared" ref="AM35:AM45" si="18">IFERROR(AL35/AG35,"")</f>
        <v>0</v>
      </c>
      <c r="AN35" s="226"/>
      <c r="AO35" s="164"/>
      <c r="AQ35" s="84">
        <f t="shared" ref="AQ35:AQ45" si="19">+SUM(O35,X35,AG35)</f>
        <v>1</v>
      </c>
      <c r="AR35" s="85">
        <f t="shared" si="14"/>
        <v>0</v>
      </c>
      <c r="AS35" s="86">
        <f t="shared" si="15"/>
        <v>0</v>
      </c>
      <c r="AT35" s="322"/>
    </row>
    <row r="36" spans="1:46" s="65" customFormat="1" ht="98.25" customHeight="1" x14ac:dyDescent="0.25">
      <c r="A36" s="253">
        <f t="shared" si="10"/>
        <v>0</v>
      </c>
      <c r="B36" s="319" t="s">
        <v>309</v>
      </c>
      <c r="C36" s="299" t="s">
        <v>166</v>
      </c>
      <c r="D36" s="300" t="s">
        <v>334</v>
      </c>
      <c r="E36" s="299" t="s">
        <v>0</v>
      </c>
      <c r="F36" s="299" t="s">
        <v>329</v>
      </c>
      <c r="G36" s="299">
        <v>1</v>
      </c>
      <c r="H36" s="299" t="s">
        <v>330</v>
      </c>
      <c r="I36" s="299" t="s">
        <v>66</v>
      </c>
      <c r="J36" s="301" t="s">
        <v>473</v>
      </c>
      <c r="K36" s="301" t="s">
        <v>28</v>
      </c>
      <c r="L36" s="301">
        <v>43832</v>
      </c>
      <c r="M36" s="302">
        <v>43951</v>
      </c>
      <c r="N36" s="173"/>
      <c r="O36" s="220">
        <v>1</v>
      </c>
      <c r="P36" s="221"/>
      <c r="Q36" s="221"/>
      <c r="R36" s="221"/>
      <c r="S36" s="221"/>
      <c r="T36" s="222">
        <f t="shared" si="11"/>
        <v>0</v>
      </c>
      <c r="U36" s="223">
        <f t="shared" si="16"/>
        <v>0</v>
      </c>
      <c r="V36" s="224" t="s">
        <v>476</v>
      </c>
      <c r="W36" s="224" t="s">
        <v>522</v>
      </c>
      <c r="X36" s="222"/>
      <c r="Y36" s="225"/>
      <c r="Z36" s="225"/>
      <c r="AA36" s="225"/>
      <c r="AB36" s="225"/>
      <c r="AC36" s="222">
        <f t="shared" si="12"/>
        <v>0</v>
      </c>
      <c r="AD36" s="223" t="str">
        <f t="shared" si="17"/>
        <v/>
      </c>
      <c r="AE36" s="224"/>
      <c r="AF36" s="224"/>
      <c r="AG36" s="222"/>
      <c r="AH36" s="221"/>
      <c r="AI36" s="221"/>
      <c r="AJ36" s="221"/>
      <c r="AK36" s="221"/>
      <c r="AL36" s="222">
        <f t="shared" si="13"/>
        <v>0</v>
      </c>
      <c r="AM36" s="223" t="str">
        <f t="shared" si="18"/>
        <v/>
      </c>
      <c r="AN36" s="226"/>
      <c r="AO36" s="164"/>
      <c r="AQ36" s="84">
        <f t="shared" si="19"/>
        <v>1</v>
      </c>
      <c r="AR36" s="85">
        <f t="shared" si="14"/>
        <v>0</v>
      </c>
      <c r="AS36" s="86">
        <f t="shared" si="15"/>
        <v>0</v>
      </c>
      <c r="AT36" s="321">
        <f>+AVERAGE(AS36:AS41)</f>
        <v>8.3333333333333329E-2</v>
      </c>
    </row>
    <row r="37" spans="1:46" s="65" customFormat="1" ht="45" customHeight="1" x14ac:dyDescent="0.25">
      <c r="A37" s="253">
        <f t="shared" si="10"/>
        <v>0</v>
      </c>
      <c r="B37" s="319"/>
      <c r="C37" s="299" t="s">
        <v>167</v>
      </c>
      <c r="D37" s="300" t="s">
        <v>375</v>
      </c>
      <c r="E37" s="299" t="s">
        <v>0</v>
      </c>
      <c r="F37" s="299" t="s">
        <v>340</v>
      </c>
      <c r="G37" s="299">
        <v>3</v>
      </c>
      <c r="H37" s="299" t="s">
        <v>454</v>
      </c>
      <c r="I37" s="299" t="s">
        <v>66</v>
      </c>
      <c r="J37" s="301" t="s">
        <v>473</v>
      </c>
      <c r="K37" s="301" t="s">
        <v>24</v>
      </c>
      <c r="L37" s="301">
        <v>43863</v>
      </c>
      <c r="M37" s="302">
        <v>44196</v>
      </c>
      <c r="N37" s="173"/>
      <c r="O37" s="220">
        <v>1</v>
      </c>
      <c r="P37" s="221"/>
      <c r="Q37" s="221"/>
      <c r="R37" s="221"/>
      <c r="S37" s="221"/>
      <c r="T37" s="222">
        <f t="shared" si="11"/>
        <v>0</v>
      </c>
      <c r="U37" s="223">
        <f t="shared" si="16"/>
        <v>0</v>
      </c>
      <c r="V37" s="224" t="s">
        <v>471</v>
      </c>
      <c r="W37" s="224" t="s">
        <v>523</v>
      </c>
      <c r="X37" s="222">
        <v>1</v>
      </c>
      <c r="Y37" s="225"/>
      <c r="Z37" s="225"/>
      <c r="AA37" s="225"/>
      <c r="AB37" s="225"/>
      <c r="AC37" s="222">
        <f t="shared" si="12"/>
        <v>0</v>
      </c>
      <c r="AD37" s="223">
        <f t="shared" si="17"/>
        <v>0</v>
      </c>
      <c r="AE37" s="224"/>
      <c r="AF37" s="224"/>
      <c r="AG37" s="222">
        <v>1</v>
      </c>
      <c r="AH37" s="221"/>
      <c r="AI37" s="221"/>
      <c r="AJ37" s="221"/>
      <c r="AK37" s="221"/>
      <c r="AL37" s="222">
        <f t="shared" si="13"/>
        <v>0</v>
      </c>
      <c r="AM37" s="223">
        <f t="shared" si="18"/>
        <v>0</v>
      </c>
      <c r="AN37" s="226"/>
      <c r="AO37" s="164"/>
      <c r="AQ37" s="84">
        <f t="shared" si="19"/>
        <v>3</v>
      </c>
      <c r="AR37" s="85">
        <f t="shared" si="14"/>
        <v>0</v>
      </c>
      <c r="AS37" s="86">
        <f t="shared" si="15"/>
        <v>0</v>
      </c>
      <c r="AT37" s="349"/>
    </row>
    <row r="38" spans="1:46" s="65" customFormat="1" ht="102" x14ac:dyDescent="0.25">
      <c r="A38" s="253">
        <f t="shared" si="10"/>
        <v>0</v>
      </c>
      <c r="B38" s="319"/>
      <c r="C38" s="299" t="s">
        <v>169</v>
      </c>
      <c r="D38" s="300" t="s">
        <v>376</v>
      </c>
      <c r="E38" s="299" t="s">
        <v>0</v>
      </c>
      <c r="F38" s="299" t="s">
        <v>378</v>
      </c>
      <c r="G38" s="313">
        <v>1</v>
      </c>
      <c r="H38" s="299" t="s">
        <v>377</v>
      </c>
      <c r="I38" s="299" t="s">
        <v>235</v>
      </c>
      <c r="J38" s="301" t="s">
        <v>509</v>
      </c>
      <c r="K38" s="301" t="s">
        <v>29</v>
      </c>
      <c r="L38" s="301">
        <v>43832</v>
      </c>
      <c r="M38" s="302">
        <v>44196</v>
      </c>
      <c r="N38" s="173"/>
      <c r="O38" s="235"/>
      <c r="P38" s="236"/>
      <c r="Q38" s="236"/>
      <c r="R38" s="236"/>
      <c r="S38" s="236"/>
      <c r="T38" s="237">
        <f t="shared" si="11"/>
        <v>0</v>
      </c>
      <c r="U38" s="223" t="str">
        <f t="shared" si="16"/>
        <v/>
      </c>
      <c r="V38" s="224" t="s">
        <v>475</v>
      </c>
      <c r="W38" s="239" t="s">
        <v>503</v>
      </c>
      <c r="X38" s="237">
        <v>1</v>
      </c>
      <c r="Y38" s="240"/>
      <c r="Z38" s="240"/>
      <c r="AA38" s="240"/>
      <c r="AB38" s="240"/>
      <c r="AC38" s="237">
        <f t="shared" si="12"/>
        <v>0</v>
      </c>
      <c r="AD38" s="223">
        <f t="shared" si="17"/>
        <v>0</v>
      </c>
      <c r="AE38" s="238"/>
      <c r="AF38" s="239"/>
      <c r="AG38" s="237"/>
      <c r="AH38" s="241"/>
      <c r="AI38" s="241"/>
      <c r="AJ38" s="241"/>
      <c r="AK38" s="241"/>
      <c r="AL38" s="242">
        <f t="shared" si="13"/>
        <v>0</v>
      </c>
      <c r="AM38" s="223" t="str">
        <f t="shared" si="18"/>
        <v/>
      </c>
      <c r="AN38" s="243"/>
      <c r="AO38" s="164"/>
      <c r="AQ38" s="184">
        <f>+SUM(O38,X38,AG38)</f>
        <v>1</v>
      </c>
      <c r="AR38" s="185">
        <f>+SUM(T38,AC38,AL38)</f>
        <v>0</v>
      </c>
      <c r="AS38" s="86">
        <f>IFERROR(AR38/AQ38,"")</f>
        <v>0</v>
      </c>
      <c r="AT38" s="349"/>
    </row>
    <row r="39" spans="1:46" s="65" customFormat="1" ht="144" x14ac:dyDescent="0.25">
      <c r="A39" s="253">
        <f t="shared" si="10"/>
        <v>0</v>
      </c>
      <c r="B39" s="319"/>
      <c r="C39" s="299" t="s">
        <v>170</v>
      </c>
      <c r="D39" s="300" t="s">
        <v>343</v>
      </c>
      <c r="E39" s="299" t="s">
        <v>43</v>
      </c>
      <c r="F39" s="299" t="s">
        <v>342</v>
      </c>
      <c r="G39" s="299">
        <v>2</v>
      </c>
      <c r="H39" s="299" t="s">
        <v>455</v>
      </c>
      <c r="I39" s="299" t="s">
        <v>66</v>
      </c>
      <c r="J39" s="301" t="s">
        <v>509</v>
      </c>
      <c r="K39" s="301" t="s">
        <v>28</v>
      </c>
      <c r="L39" s="301">
        <v>43862</v>
      </c>
      <c r="M39" s="302">
        <v>44073</v>
      </c>
      <c r="N39" s="173"/>
      <c r="O39" s="220">
        <v>1</v>
      </c>
      <c r="P39" s="221"/>
      <c r="Q39" s="221"/>
      <c r="R39" s="221"/>
      <c r="S39" s="221">
        <v>1</v>
      </c>
      <c r="T39" s="222">
        <f t="shared" si="11"/>
        <v>1</v>
      </c>
      <c r="U39" s="223">
        <f t="shared" si="16"/>
        <v>1</v>
      </c>
      <c r="V39" s="224" t="s">
        <v>501</v>
      </c>
      <c r="W39" s="224" t="s">
        <v>508</v>
      </c>
      <c r="X39" s="222">
        <v>1</v>
      </c>
      <c r="Y39" s="225"/>
      <c r="Z39" s="225"/>
      <c r="AA39" s="225"/>
      <c r="AB39" s="225"/>
      <c r="AC39" s="222">
        <f t="shared" si="12"/>
        <v>0</v>
      </c>
      <c r="AD39" s="223">
        <f t="shared" si="17"/>
        <v>0</v>
      </c>
      <c r="AE39" s="224"/>
      <c r="AF39" s="224"/>
      <c r="AG39" s="222"/>
      <c r="AH39" s="221"/>
      <c r="AI39" s="221"/>
      <c r="AJ39" s="221"/>
      <c r="AK39" s="221"/>
      <c r="AL39" s="222">
        <f t="shared" si="13"/>
        <v>0</v>
      </c>
      <c r="AM39" s="223" t="str">
        <f t="shared" si="18"/>
        <v/>
      </c>
      <c r="AN39" s="226"/>
      <c r="AO39" s="164"/>
      <c r="AQ39" s="84">
        <f t="shared" si="19"/>
        <v>2</v>
      </c>
      <c r="AR39" s="85">
        <f t="shared" si="14"/>
        <v>1</v>
      </c>
      <c r="AS39" s="86">
        <f t="shared" si="15"/>
        <v>0.5</v>
      </c>
      <c r="AT39" s="349"/>
    </row>
    <row r="40" spans="1:46" s="65" customFormat="1" ht="38.25" customHeight="1" x14ac:dyDescent="0.25">
      <c r="A40" s="253">
        <f t="shared" si="10"/>
        <v>0</v>
      </c>
      <c r="B40" s="319"/>
      <c r="C40" s="299" t="s">
        <v>171</v>
      </c>
      <c r="D40" s="312" t="s">
        <v>331</v>
      </c>
      <c r="E40" s="299" t="s">
        <v>92</v>
      </c>
      <c r="F40" s="299" t="s">
        <v>332</v>
      </c>
      <c r="G40" s="299">
        <v>1</v>
      </c>
      <c r="H40" s="299" t="s">
        <v>333</v>
      </c>
      <c r="I40" s="299" t="s">
        <v>66</v>
      </c>
      <c r="J40" s="301" t="s">
        <v>473</v>
      </c>
      <c r="K40" s="301" t="s">
        <v>98</v>
      </c>
      <c r="L40" s="301">
        <v>44105</v>
      </c>
      <c r="M40" s="302">
        <v>44196</v>
      </c>
      <c r="N40" s="173"/>
      <c r="O40" s="220"/>
      <c r="P40" s="221"/>
      <c r="Q40" s="221"/>
      <c r="R40" s="221"/>
      <c r="S40" s="221"/>
      <c r="T40" s="222">
        <f t="shared" si="11"/>
        <v>0</v>
      </c>
      <c r="U40" s="223" t="str">
        <f t="shared" si="16"/>
        <v/>
      </c>
      <c r="V40" s="224" t="s">
        <v>474</v>
      </c>
      <c r="W40" s="224" t="s">
        <v>503</v>
      </c>
      <c r="X40" s="222"/>
      <c r="Y40" s="225"/>
      <c r="Z40" s="225"/>
      <c r="AA40" s="225"/>
      <c r="AB40" s="225"/>
      <c r="AC40" s="222">
        <f t="shared" si="12"/>
        <v>0</v>
      </c>
      <c r="AD40" s="223" t="str">
        <f t="shared" si="17"/>
        <v/>
      </c>
      <c r="AE40" s="224"/>
      <c r="AF40" s="224"/>
      <c r="AG40" s="222">
        <v>1</v>
      </c>
      <c r="AH40" s="221"/>
      <c r="AI40" s="221"/>
      <c r="AJ40" s="221"/>
      <c r="AK40" s="221"/>
      <c r="AL40" s="222">
        <f t="shared" si="13"/>
        <v>0</v>
      </c>
      <c r="AM40" s="223">
        <f t="shared" si="18"/>
        <v>0</v>
      </c>
      <c r="AN40" s="243"/>
      <c r="AO40" s="164"/>
      <c r="AQ40" s="84">
        <f t="shared" si="19"/>
        <v>1</v>
      </c>
      <c r="AR40" s="85">
        <f t="shared" si="14"/>
        <v>0</v>
      </c>
      <c r="AS40" s="86">
        <f t="shared" si="15"/>
        <v>0</v>
      </c>
      <c r="AT40" s="349"/>
    </row>
    <row r="41" spans="1:46" s="65" customFormat="1" ht="79.5" customHeight="1" x14ac:dyDescent="0.25">
      <c r="A41" s="253">
        <f t="shared" si="10"/>
        <v>0</v>
      </c>
      <c r="B41" s="319"/>
      <c r="C41" s="299" t="s">
        <v>172</v>
      </c>
      <c r="D41" s="300" t="s">
        <v>344</v>
      </c>
      <c r="E41" s="299" t="s">
        <v>0</v>
      </c>
      <c r="F41" s="299" t="s">
        <v>346</v>
      </c>
      <c r="G41" s="303">
        <v>1</v>
      </c>
      <c r="H41" s="299" t="s">
        <v>345</v>
      </c>
      <c r="I41" s="299" t="s">
        <v>66</v>
      </c>
      <c r="J41" s="301" t="s">
        <v>473</v>
      </c>
      <c r="K41" s="301" t="s">
        <v>124</v>
      </c>
      <c r="L41" s="301">
        <v>44105</v>
      </c>
      <c r="M41" s="314">
        <v>44196</v>
      </c>
      <c r="N41" s="173"/>
      <c r="O41" s="244"/>
      <c r="P41" s="241"/>
      <c r="Q41" s="241"/>
      <c r="R41" s="241"/>
      <c r="S41" s="241"/>
      <c r="T41" s="222">
        <f t="shared" si="11"/>
        <v>0</v>
      </c>
      <c r="U41" s="223" t="str">
        <f t="shared" si="16"/>
        <v/>
      </c>
      <c r="V41" s="245" t="s">
        <v>474</v>
      </c>
      <c r="W41" s="245" t="s">
        <v>503</v>
      </c>
      <c r="X41" s="242"/>
      <c r="Y41" s="246"/>
      <c r="Z41" s="246"/>
      <c r="AA41" s="246"/>
      <c r="AB41" s="246"/>
      <c r="AC41" s="242">
        <f t="shared" si="12"/>
        <v>0</v>
      </c>
      <c r="AD41" s="223" t="str">
        <f t="shared" si="17"/>
        <v/>
      </c>
      <c r="AE41" s="224"/>
      <c r="AF41" s="245"/>
      <c r="AG41" s="222">
        <v>1</v>
      </c>
      <c r="AH41" s="241"/>
      <c r="AI41" s="241"/>
      <c r="AJ41" s="241"/>
      <c r="AK41" s="241"/>
      <c r="AL41" s="242">
        <f t="shared" si="13"/>
        <v>0</v>
      </c>
      <c r="AM41" s="223">
        <f t="shared" si="18"/>
        <v>0</v>
      </c>
      <c r="AN41" s="243"/>
      <c r="AO41" s="249"/>
      <c r="AQ41" s="84">
        <f t="shared" si="19"/>
        <v>1</v>
      </c>
      <c r="AR41" s="85">
        <f t="shared" si="14"/>
        <v>0</v>
      </c>
      <c r="AS41" s="86">
        <f t="shared" si="15"/>
        <v>0</v>
      </c>
      <c r="AT41" s="322"/>
    </row>
    <row r="42" spans="1:46" s="65" customFormat="1" ht="81" customHeight="1" x14ac:dyDescent="0.25">
      <c r="A42" s="253">
        <f t="shared" si="10"/>
        <v>0</v>
      </c>
      <c r="B42" s="319" t="s">
        <v>310</v>
      </c>
      <c r="C42" s="299" t="s">
        <v>173</v>
      </c>
      <c r="D42" s="300" t="s">
        <v>429</v>
      </c>
      <c r="E42" s="299" t="s">
        <v>43</v>
      </c>
      <c r="F42" s="299" t="s">
        <v>430</v>
      </c>
      <c r="G42" s="313">
        <v>11</v>
      </c>
      <c r="H42" s="299" t="s">
        <v>431</v>
      </c>
      <c r="I42" s="299" t="s">
        <v>30</v>
      </c>
      <c r="J42" s="301" t="s">
        <v>465</v>
      </c>
      <c r="K42" s="301" t="s">
        <v>31</v>
      </c>
      <c r="L42" s="301">
        <v>43862</v>
      </c>
      <c r="M42" s="302">
        <v>44196</v>
      </c>
      <c r="N42" s="173"/>
      <c r="O42" s="235">
        <v>3</v>
      </c>
      <c r="P42" s="236"/>
      <c r="Q42" s="236">
        <v>1</v>
      </c>
      <c r="R42" s="236">
        <v>1</v>
      </c>
      <c r="S42" s="236">
        <v>1</v>
      </c>
      <c r="T42" s="237">
        <f t="shared" si="11"/>
        <v>3</v>
      </c>
      <c r="U42" s="223">
        <f t="shared" si="16"/>
        <v>1</v>
      </c>
      <c r="V42" s="238" t="s">
        <v>510</v>
      </c>
      <c r="W42" s="238" t="s">
        <v>503</v>
      </c>
      <c r="X42" s="237">
        <v>4</v>
      </c>
      <c r="Y42" s="240"/>
      <c r="Z42" s="240"/>
      <c r="AA42" s="240"/>
      <c r="AB42" s="240"/>
      <c r="AC42" s="237">
        <f t="shared" si="12"/>
        <v>0</v>
      </c>
      <c r="AD42" s="223">
        <f t="shared" si="17"/>
        <v>0</v>
      </c>
      <c r="AE42" s="238"/>
      <c r="AF42" s="238"/>
      <c r="AG42" s="237">
        <v>4</v>
      </c>
      <c r="AH42" s="236"/>
      <c r="AI42" s="236"/>
      <c r="AJ42" s="236"/>
      <c r="AK42" s="236"/>
      <c r="AL42" s="237">
        <f t="shared" si="13"/>
        <v>0</v>
      </c>
      <c r="AM42" s="223">
        <f t="shared" si="18"/>
        <v>0</v>
      </c>
      <c r="AN42" s="247"/>
      <c r="AO42" s="194"/>
      <c r="AP42" s="181"/>
      <c r="AQ42" s="182">
        <f t="shared" si="19"/>
        <v>11</v>
      </c>
      <c r="AR42" s="183">
        <f t="shared" si="14"/>
        <v>3</v>
      </c>
      <c r="AS42" s="86">
        <f t="shared" si="15"/>
        <v>0.27272727272727271</v>
      </c>
      <c r="AT42" s="321">
        <f>+AVERAGE(AS42:AS43)</f>
        <v>0.13636363636363635</v>
      </c>
    </row>
    <row r="43" spans="1:46" s="65" customFormat="1" ht="51" customHeight="1" x14ac:dyDescent="0.25">
      <c r="A43" s="253">
        <f t="shared" si="10"/>
        <v>0</v>
      </c>
      <c r="B43" s="319"/>
      <c r="C43" s="299" t="s">
        <v>174</v>
      </c>
      <c r="D43" s="300" t="s">
        <v>362</v>
      </c>
      <c r="E43" s="299" t="s">
        <v>0</v>
      </c>
      <c r="F43" s="299" t="s">
        <v>341</v>
      </c>
      <c r="G43" s="313">
        <v>3</v>
      </c>
      <c r="H43" s="299" t="s">
        <v>456</v>
      </c>
      <c r="I43" s="299" t="s">
        <v>66</v>
      </c>
      <c r="J43" s="301" t="s">
        <v>473</v>
      </c>
      <c r="K43" s="301" t="s">
        <v>24</v>
      </c>
      <c r="L43" s="301">
        <v>43832</v>
      </c>
      <c r="M43" s="302">
        <v>44196</v>
      </c>
      <c r="N43" s="173"/>
      <c r="O43" s="235">
        <v>1</v>
      </c>
      <c r="P43" s="236"/>
      <c r="Q43" s="236"/>
      <c r="R43" s="236"/>
      <c r="S43" s="236"/>
      <c r="T43" s="237">
        <f t="shared" si="11"/>
        <v>0</v>
      </c>
      <c r="U43" s="223">
        <f t="shared" si="16"/>
        <v>0</v>
      </c>
      <c r="V43" s="238" t="s">
        <v>472</v>
      </c>
      <c r="W43" s="238" t="s">
        <v>503</v>
      </c>
      <c r="X43" s="237">
        <v>1</v>
      </c>
      <c r="Y43" s="240"/>
      <c r="Z43" s="240"/>
      <c r="AA43" s="240"/>
      <c r="AB43" s="240"/>
      <c r="AC43" s="237">
        <f t="shared" si="12"/>
        <v>0</v>
      </c>
      <c r="AD43" s="223">
        <f t="shared" si="17"/>
        <v>0</v>
      </c>
      <c r="AE43" s="238"/>
      <c r="AF43" s="238"/>
      <c r="AG43" s="237">
        <v>1</v>
      </c>
      <c r="AH43" s="236"/>
      <c r="AI43" s="236"/>
      <c r="AJ43" s="236"/>
      <c r="AK43" s="236"/>
      <c r="AL43" s="237">
        <f t="shared" si="13"/>
        <v>0</v>
      </c>
      <c r="AM43" s="223">
        <f t="shared" si="18"/>
        <v>0</v>
      </c>
      <c r="AN43" s="247"/>
      <c r="AO43" s="194"/>
      <c r="AP43" s="181"/>
      <c r="AQ43" s="191">
        <f>+SUM(O43,X43,AG43)</f>
        <v>3</v>
      </c>
      <c r="AR43" s="192">
        <f>+SUM(T43,AC43,AL43)</f>
        <v>0</v>
      </c>
      <c r="AS43" s="193">
        <f>IFERROR(AR43/AQ43,"")</f>
        <v>0</v>
      </c>
      <c r="AT43" s="349"/>
    </row>
    <row r="44" spans="1:46" s="65" customFormat="1" ht="51" customHeight="1" x14ac:dyDescent="0.25">
      <c r="A44" s="253">
        <f t="shared" si="10"/>
        <v>0</v>
      </c>
      <c r="B44" s="319" t="s">
        <v>311</v>
      </c>
      <c r="C44" s="299" t="s">
        <v>175</v>
      </c>
      <c r="D44" s="300" t="s">
        <v>412</v>
      </c>
      <c r="E44" s="299" t="s">
        <v>0</v>
      </c>
      <c r="F44" s="299" t="s">
        <v>380</v>
      </c>
      <c r="G44" s="313">
        <v>1</v>
      </c>
      <c r="H44" s="299" t="s">
        <v>381</v>
      </c>
      <c r="I44" s="299" t="s">
        <v>66</v>
      </c>
      <c r="J44" s="316" t="s">
        <v>473</v>
      </c>
      <c r="K44" s="301" t="s">
        <v>24</v>
      </c>
      <c r="L44" s="301">
        <v>43832</v>
      </c>
      <c r="M44" s="302">
        <v>44196</v>
      </c>
      <c r="N44" s="173"/>
      <c r="O44" s="235"/>
      <c r="P44" s="236"/>
      <c r="Q44" s="236"/>
      <c r="R44" s="236"/>
      <c r="S44" s="236"/>
      <c r="T44" s="237">
        <f t="shared" si="11"/>
        <v>0</v>
      </c>
      <c r="U44" s="223" t="str">
        <f t="shared" si="16"/>
        <v/>
      </c>
      <c r="V44" s="238" t="s">
        <v>474</v>
      </c>
      <c r="W44" s="238" t="s">
        <v>503</v>
      </c>
      <c r="X44" s="237"/>
      <c r="Y44" s="240"/>
      <c r="Z44" s="240"/>
      <c r="AA44" s="240"/>
      <c r="AB44" s="240"/>
      <c r="AC44" s="237">
        <f t="shared" si="12"/>
        <v>0</v>
      </c>
      <c r="AD44" s="223" t="str">
        <f t="shared" si="17"/>
        <v/>
      </c>
      <c r="AE44" s="238"/>
      <c r="AF44" s="238"/>
      <c r="AG44" s="237">
        <v>1</v>
      </c>
      <c r="AH44" s="236"/>
      <c r="AI44" s="236"/>
      <c r="AJ44" s="236"/>
      <c r="AK44" s="236"/>
      <c r="AL44" s="237">
        <f t="shared" si="13"/>
        <v>0</v>
      </c>
      <c r="AM44" s="223">
        <f t="shared" si="18"/>
        <v>0</v>
      </c>
      <c r="AN44" s="247"/>
      <c r="AO44" s="194"/>
      <c r="AP44" s="181"/>
      <c r="AQ44" s="182">
        <f>+SUM(O44,X44,AG44)</f>
        <v>1</v>
      </c>
      <c r="AR44" s="183">
        <f>+SUM(T44,AC44,AL44)</f>
        <v>0</v>
      </c>
      <c r="AS44" s="86">
        <f>IFERROR(AR44/AQ44,"")</f>
        <v>0</v>
      </c>
      <c r="AT44" s="321">
        <f>+AVERAGE(AS44:AS45)</f>
        <v>0</v>
      </c>
    </row>
    <row r="45" spans="1:46" s="65" customFormat="1" ht="51" customHeight="1" thickBot="1" x14ac:dyDescent="0.3">
      <c r="A45" s="253">
        <f t="shared" si="10"/>
        <v>0</v>
      </c>
      <c r="B45" s="320"/>
      <c r="C45" s="304" t="s">
        <v>379</v>
      </c>
      <c r="D45" s="305" t="s">
        <v>338</v>
      </c>
      <c r="E45" s="304" t="s">
        <v>0</v>
      </c>
      <c r="F45" s="304" t="s">
        <v>339</v>
      </c>
      <c r="G45" s="304">
        <v>1</v>
      </c>
      <c r="H45" s="304" t="s">
        <v>382</v>
      </c>
      <c r="I45" s="304" t="s">
        <v>21</v>
      </c>
      <c r="J45" s="306" t="s">
        <v>462</v>
      </c>
      <c r="K45" s="306" t="s">
        <v>142</v>
      </c>
      <c r="L45" s="306">
        <v>44105</v>
      </c>
      <c r="M45" s="315">
        <v>44196</v>
      </c>
      <c r="N45" s="173"/>
      <c r="O45" s="227"/>
      <c r="P45" s="228"/>
      <c r="Q45" s="228"/>
      <c r="R45" s="228"/>
      <c r="S45" s="228"/>
      <c r="T45" s="229">
        <f t="shared" si="11"/>
        <v>0</v>
      </c>
      <c r="U45" s="230" t="str">
        <f t="shared" si="16"/>
        <v/>
      </c>
      <c r="V45" s="248" t="s">
        <v>474</v>
      </c>
      <c r="W45" s="248" t="s">
        <v>503</v>
      </c>
      <c r="X45" s="229"/>
      <c r="Y45" s="232"/>
      <c r="Z45" s="232"/>
      <c r="AA45" s="232"/>
      <c r="AB45" s="232"/>
      <c r="AC45" s="229">
        <f t="shared" si="12"/>
        <v>0</v>
      </c>
      <c r="AD45" s="230" t="str">
        <f t="shared" si="17"/>
        <v/>
      </c>
      <c r="AE45" s="231"/>
      <c r="AF45" s="248"/>
      <c r="AG45" s="229">
        <v>1</v>
      </c>
      <c r="AH45" s="228"/>
      <c r="AI45" s="228"/>
      <c r="AJ45" s="228"/>
      <c r="AK45" s="228"/>
      <c r="AL45" s="229">
        <f t="shared" si="13"/>
        <v>0</v>
      </c>
      <c r="AM45" s="230">
        <f t="shared" si="18"/>
        <v>0</v>
      </c>
      <c r="AN45" s="250"/>
      <c r="AO45" s="196"/>
      <c r="AQ45" s="84">
        <f t="shared" si="19"/>
        <v>1</v>
      </c>
      <c r="AR45" s="85">
        <f t="shared" si="14"/>
        <v>0</v>
      </c>
      <c r="AS45" s="86">
        <f t="shared" si="15"/>
        <v>0</v>
      </c>
      <c r="AT45" s="322"/>
    </row>
    <row r="46" spans="1:46" s="113" customFormat="1" ht="20.25" customHeight="1" thickBot="1" x14ac:dyDescent="0.3">
      <c r="A46" s="253"/>
      <c r="B46" s="101"/>
      <c r="C46" s="101"/>
      <c r="D46" s="68"/>
      <c r="E46" s="101"/>
      <c r="F46" s="101"/>
      <c r="G46" s="101"/>
      <c r="H46" s="101"/>
      <c r="I46" s="101"/>
      <c r="J46" s="79"/>
      <c r="K46" s="79"/>
      <c r="L46" s="79"/>
      <c r="M46" s="79"/>
      <c r="N46" s="173"/>
      <c r="O46" s="101"/>
      <c r="P46" s="101"/>
      <c r="Q46" s="101"/>
      <c r="R46" s="101"/>
      <c r="S46" s="101"/>
      <c r="T46" s="101"/>
      <c r="U46" s="79"/>
      <c r="V46" s="101"/>
      <c r="W46" s="101"/>
      <c r="X46" s="101"/>
      <c r="Y46" s="160"/>
      <c r="Z46" s="160"/>
      <c r="AA46" s="160"/>
      <c r="AB46" s="160"/>
      <c r="AC46" s="101"/>
      <c r="AD46" s="79"/>
      <c r="AE46" s="68"/>
      <c r="AF46" s="101"/>
      <c r="AG46" s="101"/>
      <c r="AH46" s="101"/>
      <c r="AI46" s="101"/>
      <c r="AJ46" s="101"/>
      <c r="AK46" s="101"/>
      <c r="AL46" s="101"/>
      <c r="AM46" s="79"/>
      <c r="AN46" s="101"/>
      <c r="AO46" s="101"/>
      <c r="AP46" s="65"/>
      <c r="AQ46" s="350" t="s">
        <v>279</v>
      </c>
      <c r="AR46" s="351"/>
      <c r="AS46" s="352"/>
      <c r="AT46" s="131">
        <f>AVERAGE(AT34:AT45)</f>
        <v>0.17992424242424243</v>
      </c>
    </row>
    <row r="47" spans="1:46" s="113" customFormat="1" ht="12" x14ac:dyDescent="0.25">
      <c r="A47" s="253"/>
      <c r="B47" s="101"/>
      <c r="C47" s="101"/>
      <c r="D47" s="68"/>
      <c r="E47" s="101"/>
      <c r="F47" s="101"/>
      <c r="G47" s="101"/>
      <c r="H47" s="101"/>
      <c r="I47" s="101"/>
      <c r="J47" s="79"/>
      <c r="K47" s="79"/>
      <c r="L47" s="79"/>
      <c r="M47" s="79"/>
      <c r="N47" s="173"/>
      <c r="O47" s="101"/>
      <c r="P47" s="101"/>
      <c r="Q47" s="101"/>
      <c r="R47" s="101"/>
      <c r="S47" s="101"/>
      <c r="T47" s="101"/>
      <c r="U47" s="101"/>
      <c r="V47" s="101"/>
      <c r="W47" s="101"/>
      <c r="X47" s="101"/>
      <c r="Y47" s="160"/>
      <c r="Z47" s="160"/>
      <c r="AA47" s="160"/>
      <c r="AB47" s="160"/>
      <c r="AC47" s="101"/>
      <c r="AD47" s="101"/>
      <c r="AE47" s="68"/>
      <c r="AF47" s="101"/>
      <c r="AG47" s="101"/>
      <c r="AH47" s="101"/>
      <c r="AI47" s="101"/>
      <c r="AJ47" s="101"/>
      <c r="AK47" s="101"/>
      <c r="AL47" s="101"/>
      <c r="AM47" s="101"/>
      <c r="AN47" s="101"/>
      <c r="AO47" s="101"/>
      <c r="AP47" s="65"/>
      <c r="AT47" s="114"/>
    </row>
    <row r="48" spans="1:46" s="113" customFormat="1" ht="19.5" thickBot="1" x14ac:dyDescent="0.3">
      <c r="A48" s="253"/>
      <c r="B48" s="326" t="s">
        <v>224</v>
      </c>
      <c r="C48" s="326"/>
      <c r="D48" s="326"/>
      <c r="E48" s="326"/>
      <c r="F48" s="326"/>
      <c r="G48" s="326"/>
      <c r="H48" s="326"/>
      <c r="I48" s="326"/>
      <c r="J48" s="326"/>
      <c r="K48" s="326"/>
      <c r="L48" s="326"/>
      <c r="M48" s="326"/>
      <c r="N48" s="174"/>
      <c r="O48" s="101"/>
      <c r="P48" s="101"/>
      <c r="Q48" s="101"/>
      <c r="R48" s="101"/>
      <c r="S48" s="101"/>
      <c r="T48" s="101"/>
      <c r="U48" s="101"/>
      <c r="V48" s="101"/>
      <c r="W48" s="101"/>
      <c r="X48" s="101"/>
      <c r="Y48" s="160"/>
      <c r="Z48" s="160"/>
      <c r="AA48" s="160"/>
      <c r="AB48" s="160"/>
      <c r="AC48" s="101"/>
      <c r="AD48" s="101"/>
      <c r="AE48" s="68"/>
      <c r="AF48" s="101"/>
      <c r="AG48" s="101"/>
      <c r="AH48" s="101"/>
      <c r="AI48" s="101"/>
      <c r="AJ48" s="101"/>
      <c r="AK48" s="101"/>
      <c r="AL48" s="101"/>
      <c r="AM48" s="101"/>
      <c r="AN48" s="101"/>
      <c r="AO48" s="101"/>
      <c r="AP48" s="65"/>
      <c r="AT48" s="114"/>
    </row>
    <row r="49" spans="1:46" s="113" customFormat="1" ht="16.5" customHeight="1" thickBot="1" x14ac:dyDescent="0.3">
      <c r="A49" s="253"/>
      <c r="B49" s="107" t="s">
        <v>3</v>
      </c>
      <c r="C49" s="327" t="s">
        <v>246</v>
      </c>
      <c r="D49" s="327"/>
      <c r="E49" s="327"/>
      <c r="F49" s="327"/>
      <c r="G49" s="327"/>
      <c r="H49" s="327"/>
      <c r="I49" s="327"/>
      <c r="J49" s="327"/>
      <c r="K49" s="327"/>
      <c r="L49" s="327"/>
      <c r="M49" s="327"/>
      <c r="N49" s="173"/>
      <c r="O49" s="343" t="s">
        <v>267</v>
      </c>
      <c r="P49" s="344"/>
      <c r="Q49" s="344"/>
      <c r="R49" s="344"/>
      <c r="S49" s="344"/>
      <c r="T49" s="344"/>
      <c r="U49" s="344"/>
      <c r="V49" s="345"/>
      <c r="W49" s="346" t="s">
        <v>277</v>
      </c>
      <c r="X49" s="343" t="s">
        <v>266</v>
      </c>
      <c r="Y49" s="344"/>
      <c r="Z49" s="344"/>
      <c r="AA49" s="344"/>
      <c r="AB49" s="344"/>
      <c r="AC49" s="344"/>
      <c r="AD49" s="344"/>
      <c r="AE49" s="345"/>
      <c r="AF49" s="346" t="s">
        <v>277</v>
      </c>
      <c r="AG49" s="343" t="s">
        <v>268</v>
      </c>
      <c r="AH49" s="344"/>
      <c r="AI49" s="344"/>
      <c r="AJ49" s="344"/>
      <c r="AK49" s="344"/>
      <c r="AL49" s="344"/>
      <c r="AM49" s="344"/>
      <c r="AN49" s="345"/>
      <c r="AO49" s="346" t="s">
        <v>277</v>
      </c>
      <c r="AP49" s="65"/>
      <c r="AQ49" s="353" t="s">
        <v>265</v>
      </c>
      <c r="AR49" s="354"/>
      <c r="AS49" s="355"/>
      <c r="AT49" s="356"/>
    </row>
    <row r="50" spans="1:46" s="77" customFormat="1" ht="23.25" thickBot="1" x14ac:dyDescent="0.3">
      <c r="A50" s="253"/>
      <c r="B50" s="70" t="s">
        <v>5</v>
      </c>
      <c r="C50" s="71" t="s">
        <v>156</v>
      </c>
      <c r="D50" s="72" t="s">
        <v>227</v>
      </c>
      <c r="E50" s="72" t="s">
        <v>33</v>
      </c>
      <c r="F50" s="72" t="s">
        <v>6</v>
      </c>
      <c r="G50" s="72" t="s">
        <v>7</v>
      </c>
      <c r="H50" s="72" t="s">
        <v>8</v>
      </c>
      <c r="I50" s="72" t="s">
        <v>9</v>
      </c>
      <c r="J50" s="72" t="s">
        <v>10</v>
      </c>
      <c r="K50" s="72" t="s">
        <v>11</v>
      </c>
      <c r="L50" s="73" t="s">
        <v>12</v>
      </c>
      <c r="M50" s="74" t="s">
        <v>13</v>
      </c>
      <c r="N50" s="172"/>
      <c r="O50" s="71" t="s">
        <v>322</v>
      </c>
      <c r="P50" s="72" t="s">
        <v>252</v>
      </c>
      <c r="Q50" s="72" t="s">
        <v>253</v>
      </c>
      <c r="R50" s="72" t="s">
        <v>254</v>
      </c>
      <c r="S50" s="72" t="s">
        <v>255</v>
      </c>
      <c r="T50" s="72" t="s">
        <v>250</v>
      </c>
      <c r="U50" s="212" t="s">
        <v>437</v>
      </c>
      <c r="V50" s="75" t="s">
        <v>251</v>
      </c>
      <c r="W50" s="347"/>
      <c r="X50" s="71" t="s">
        <v>322</v>
      </c>
      <c r="Y50" s="158" t="s">
        <v>256</v>
      </c>
      <c r="Z50" s="158" t="s">
        <v>257</v>
      </c>
      <c r="AA50" s="158" t="s">
        <v>258</v>
      </c>
      <c r="AB50" s="158" t="s">
        <v>259</v>
      </c>
      <c r="AC50" s="72" t="s">
        <v>250</v>
      </c>
      <c r="AD50" s="212" t="s">
        <v>437</v>
      </c>
      <c r="AE50" s="76" t="s">
        <v>251</v>
      </c>
      <c r="AF50" s="347"/>
      <c r="AG50" s="71" t="s">
        <v>322</v>
      </c>
      <c r="AH50" s="72" t="s">
        <v>260</v>
      </c>
      <c r="AI50" s="72" t="s">
        <v>261</v>
      </c>
      <c r="AJ50" s="72" t="s">
        <v>262</v>
      </c>
      <c r="AK50" s="72" t="s">
        <v>263</v>
      </c>
      <c r="AL50" s="72" t="s">
        <v>250</v>
      </c>
      <c r="AM50" s="212" t="s">
        <v>437</v>
      </c>
      <c r="AN50" s="75" t="s">
        <v>251</v>
      </c>
      <c r="AO50" s="347"/>
      <c r="AQ50" s="71" t="s">
        <v>249</v>
      </c>
      <c r="AR50" s="72" t="s">
        <v>250</v>
      </c>
      <c r="AS50" s="75" t="s">
        <v>280</v>
      </c>
      <c r="AT50" s="78" t="s">
        <v>278</v>
      </c>
    </row>
    <row r="51" spans="1:46" s="65" customFormat="1" ht="99" customHeight="1" x14ac:dyDescent="0.25">
      <c r="A51" s="253">
        <f t="shared" ref="A51:A64" si="20">+G51-AQ51</f>
        <v>0</v>
      </c>
      <c r="B51" s="330" t="s">
        <v>312</v>
      </c>
      <c r="C51" s="295" t="s">
        <v>176</v>
      </c>
      <c r="D51" s="296" t="s">
        <v>438</v>
      </c>
      <c r="E51" s="295" t="s">
        <v>0</v>
      </c>
      <c r="F51" s="295" t="s">
        <v>370</v>
      </c>
      <c r="G51" s="295">
        <v>4</v>
      </c>
      <c r="H51" s="295" t="s">
        <v>445</v>
      </c>
      <c r="I51" s="295" t="s">
        <v>25</v>
      </c>
      <c r="J51" s="297" t="s">
        <v>466</v>
      </c>
      <c r="K51" s="297" t="s">
        <v>26</v>
      </c>
      <c r="L51" s="297">
        <v>43862</v>
      </c>
      <c r="M51" s="298">
        <v>44165</v>
      </c>
      <c r="N51" s="173"/>
      <c r="O51" s="213"/>
      <c r="P51" s="214"/>
      <c r="Q51" s="214">
        <v>1</v>
      </c>
      <c r="R51" s="214"/>
      <c r="S51" s="214"/>
      <c r="T51" s="215">
        <f t="shared" ref="T51:T64" si="21">+SUM(P51:S51)</f>
        <v>1</v>
      </c>
      <c r="U51" s="216" t="str">
        <f>IFERROR(T51/O51,"")</f>
        <v/>
      </c>
      <c r="V51" s="217" t="s">
        <v>486</v>
      </c>
      <c r="W51" s="217" t="s">
        <v>504</v>
      </c>
      <c r="X51" s="215">
        <v>2</v>
      </c>
      <c r="Y51" s="218"/>
      <c r="Z51" s="218"/>
      <c r="AA51" s="218"/>
      <c r="AB51" s="218"/>
      <c r="AC51" s="215">
        <f t="shared" ref="AC51:AC64" si="22">+SUM(Y51:AB51)</f>
        <v>0</v>
      </c>
      <c r="AD51" s="216">
        <f>IFERROR(AC51/X51,"")</f>
        <v>0</v>
      </c>
      <c r="AE51" s="217"/>
      <c r="AF51" s="217"/>
      <c r="AG51" s="215">
        <v>2</v>
      </c>
      <c r="AH51" s="214"/>
      <c r="AI51" s="214"/>
      <c r="AJ51" s="214"/>
      <c r="AK51" s="214"/>
      <c r="AL51" s="215">
        <f t="shared" ref="AL51:AL64" si="23">+SUM(AH51:AK51)</f>
        <v>0</v>
      </c>
      <c r="AM51" s="216">
        <f>IFERROR(AL51/AG51,"")</f>
        <v>0</v>
      </c>
      <c r="AN51" s="219"/>
      <c r="AO51" s="162"/>
      <c r="AQ51" s="116">
        <f>+SUM(O51,X51,AG51)</f>
        <v>4</v>
      </c>
      <c r="AR51" s="117">
        <f t="shared" ref="AR51:AR64" si="24">+SUM(T51,AC51,AL51)</f>
        <v>1</v>
      </c>
      <c r="AS51" s="118">
        <f t="shared" ref="AS51:AS64" si="25">IFERROR(AR51/AQ51,"")</f>
        <v>0.25</v>
      </c>
      <c r="AT51" s="321">
        <f>+AVERAGE(AS51:AS52)</f>
        <v>0.125</v>
      </c>
    </row>
    <row r="52" spans="1:46" s="65" customFormat="1" ht="79.5" customHeight="1" x14ac:dyDescent="0.25">
      <c r="A52" s="253">
        <f t="shared" si="20"/>
        <v>0</v>
      </c>
      <c r="B52" s="319"/>
      <c r="C52" s="299" t="s">
        <v>177</v>
      </c>
      <c r="D52" s="300" t="s">
        <v>383</v>
      </c>
      <c r="E52" s="299" t="s">
        <v>0</v>
      </c>
      <c r="F52" s="299" t="s">
        <v>371</v>
      </c>
      <c r="G52" s="299">
        <v>2</v>
      </c>
      <c r="H52" s="299" t="s">
        <v>441</v>
      </c>
      <c r="I52" s="299" t="s">
        <v>25</v>
      </c>
      <c r="J52" s="301" t="s">
        <v>466</v>
      </c>
      <c r="K52" s="301" t="s">
        <v>26</v>
      </c>
      <c r="L52" s="301">
        <v>43862</v>
      </c>
      <c r="M52" s="302">
        <v>44180</v>
      </c>
      <c r="N52" s="173"/>
      <c r="O52" s="220"/>
      <c r="P52" s="221"/>
      <c r="Q52" s="221"/>
      <c r="R52" s="221"/>
      <c r="S52" s="221"/>
      <c r="T52" s="222">
        <f t="shared" si="21"/>
        <v>0</v>
      </c>
      <c r="U52" s="223" t="str">
        <f t="shared" ref="U52:U64" si="26">IFERROR(T52/O52,"")</f>
        <v/>
      </c>
      <c r="V52" s="245" t="s">
        <v>475</v>
      </c>
      <c r="W52" s="224" t="s">
        <v>503</v>
      </c>
      <c r="X52" s="222">
        <v>1</v>
      </c>
      <c r="Y52" s="225"/>
      <c r="Z52" s="225"/>
      <c r="AA52" s="225"/>
      <c r="AB52" s="225"/>
      <c r="AC52" s="222">
        <f t="shared" si="22"/>
        <v>0</v>
      </c>
      <c r="AD52" s="223">
        <f t="shared" ref="AD52:AD64" si="27">IFERROR(AC52/X52,"")</f>
        <v>0</v>
      </c>
      <c r="AE52" s="224"/>
      <c r="AF52" s="224"/>
      <c r="AG52" s="222">
        <v>1</v>
      </c>
      <c r="AH52" s="221"/>
      <c r="AI52" s="221"/>
      <c r="AJ52" s="221"/>
      <c r="AK52" s="221"/>
      <c r="AL52" s="222">
        <f t="shared" si="23"/>
        <v>0</v>
      </c>
      <c r="AM52" s="223">
        <f t="shared" ref="AM52:AM64" si="28">IFERROR(AL52/AG52,"")</f>
        <v>0</v>
      </c>
      <c r="AN52" s="226"/>
      <c r="AO52" s="164"/>
      <c r="AQ52" s="84">
        <f t="shared" ref="AQ52:AQ64" si="29">+SUM(O52,X52,AG52)</f>
        <v>2</v>
      </c>
      <c r="AR52" s="85">
        <f t="shared" si="24"/>
        <v>0</v>
      </c>
      <c r="AS52" s="86">
        <f t="shared" si="25"/>
        <v>0</v>
      </c>
      <c r="AT52" s="322"/>
    </row>
    <row r="53" spans="1:46" s="65" customFormat="1" ht="90.75" customHeight="1" x14ac:dyDescent="0.25">
      <c r="A53" s="253">
        <f t="shared" si="20"/>
        <v>0</v>
      </c>
      <c r="B53" s="319" t="s">
        <v>313</v>
      </c>
      <c r="C53" s="299" t="s">
        <v>178</v>
      </c>
      <c r="D53" s="300" t="s">
        <v>384</v>
      </c>
      <c r="E53" s="299" t="s">
        <v>0</v>
      </c>
      <c r="F53" s="299" t="s">
        <v>385</v>
      </c>
      <c r="G53" s="299">
        <v>12</v>
      </c>
      <c r="H53" s="299" t="s">
        <v>41</v>
      </c>
      <c r="I53" s="299" t="s">
        <v>25</v>
      </c>
      <c r="J53" s="301" t="s">
        <v>466</v>
      </c>
      <c r="K53" s="301" t="s">
        <v>26</v>
      </c>
      <c r="L53" s="301">
        <v>43832</v>
      </c>
      <c r="M53" s="302">
        <v>44196</v>
      </c>
      <c r="N53" s="173"/>
      <c r="O53" s="220">
        <v>4</v>
      </c>
      <c r="P53" s="221">
        <v>1</v>
      </c>
      <c r="Q53" s="221">
        <v>1</v>
      </c>
      <c r="R53" s="221">
        <v>1</v>
      </c>
      <c r="S53" s="221">
        <v>1</v>
      </c>
      <c r="T53" s="222">
        <f t="shared" si="21"/>
        <v>4</v>
      </c>
      <c r="U53" s="223">
        <f t="shared" si="26"/>
        <v>1</v>
      </c>
      <c r="V53" s="224" t="s">
        <v>511</v>
      </c>
      <c r="W53" s="224" t="s">
        <v>503</v>
      </c>
      <c r="X53" s="222">
        <v>4</v>
      </c>
      <c r="Y53" s="225"/>
      <c r="Z53" s="225"/>
      <c r="AA53" s="225"/>
      <c r="AB53" s="225"/>
      <c r="AC53" s="222">
        <f t="shared" si="22"/>
        <v>0</v>
      </c>
      <c r="AD53" s="223">
        <f t="shared" si="27"/>
        <v>0</v>
      </c>
      <c r="AE53" s="224"/>
      <c r="AF53" s="224"/>
      <c r="AG53" s="222">
        <v>4</v>
      </c>
      <c r="AH53" s="221"/>
      <c r="AI53" s="221"/>
      <c r="AJ53" s="221"/>
      <c r="AK53" s="221"/>
      <c r="AL53" s="222">
        <f t="shared" si="23"/>
        <v>0</v>
      </c>
      <c r="AM53" s="223">
        <f t="shared" si="28"/>
        <v>0</v>
      </c>
      <c r="AN53" s="226"/>
      <c r="AO53" s="164"/>
      <c r="AQ53" s="84">
        <f t="shared" si="29"/>
        <v>12</v>
      </c>
      <c r="AR53" s="85">
        <f t="shared" si="24"/>
        <v>4</v>
      </c>
      <c r="AS53" s="86">
        <f t="shared" si="25"/>
        <v>0.33333333333333331</v>
      </c>
      <c r="AT53" s="321">
        <f>+AVERAGE(AS53:AS55)</f>
        <v>0.22222222222222221</v>
      </c>
    </row>
    <row r="54" spans="1:46" s="65" customFormat="1" ht="63" customHeight="1" x14ac:dyDescent="0.25">
      <c r="A54" s="253">
        <f t="shared" si="20"/>
        <v>0</v>
      </c>
      <c r="B54" s="319"/>
      <c r="C54" s="299" t="s">
        <v>179</v>
      </c>
      <c r="D54" s="300" t="s">
        <v>386</v>
      </c>
      <c r="E54" s="299" t="s">
        <v>0</v>
      </c>
      <c r="F54" s="299" t="s">
        <v>387</v>
      </c>
      <c r="G54" s="299">
        <v>1</v>
      </c>
      <c r="H54" s="299" t="s">
        <v>38</v>
      </c>
      <c r="I54" s="299" t="s">
        <v>25</v>
      </c>
      <c r="J54" s="301" t="s">
        <v>467</v>
      </c>
      <c r="K54" s="301" t="s">
        <v>40</v>
      </c>
      <c r="L54" s="301">
        <v>44013</v>
      </c>
      <c r="M54" s="302">
        <v>44196</v>
      </c>
      <c r="N54" s="173"/>
      <c r="O54" s="220"/>
      <c r="P54" s="221"/>
      <c r="Q54" s="221"/>
      <c r="R54" s="221"/>
      <c r="S54" s="221"/>
      <c r="T54" s="222">
        <f t="shared" si="21"/>
        <v>0</v>
      </c>
      <c r="U54" s="223" t="str">
        <f t="shared" si="26"/>
        <v/>
      </c>
      <c r="V54" s="224" t="s">
        <v>474</v>
      </c>
      <c r="W54" s="224" t="s">
        <v>503</v>
      </c>
      <c r="X54" s="222"/>
      <c r="Y54" s="225"/>
      <c r="Z54" s="225"/>
      <c r="AA54" s="225"/>
      <c r="AB54" s="225"/>
      <c r="AC54" s="222">
        <f t="shared" si="22"/>
        <v>0</v>
      </c>
      <c r="AD54" s="223" t="str">
        <f t="shared" si="27"/>
        <v/>
      </c>
      <c r="AE54" s="224"/>
      <c r="AF54" s="224"/>
      <c r="AG54" s="222">
        <v>1</v>
      </c>
      <c r="AH54" s="221"/>
      <c r="AI54" s="221"/>
      <c r="AJ54" s="221"/>
      <c r="AK54" s="221"/>
      <c r="AL54" s="222">
        <f t="shared" si="23"/>
        <v>0</v>
      </c>
      <c r="AM54" s="223">
        <f t="shared" si="28"/>
        <v>0</v>
      </c>
      <c r="AN54" s="226"/>
      <c r="AO54" s="164"/>
      <c r="AQ54" s="84">
        <f t="shared" si="29"/>
        <v>1</v>
      </c>
      <c r="AR54" s="85">
        <f t="shared" si="24"/>
        <v>0</v>
      </c>
      <c r="AS54" s="86">
        <f t="shared" si="25"/>
        <v>0</v>
      </c>
      <c r="AT54" s="349"/>
    </row>
    <row r="55" spans="1:46" s="65" customFormat="1" ht="96" x14ac:dyDescent="0.25">
      <c r="A55" s="253">
        <f t="shared" si="20"/>
        <v>-2</v>
      </c>
      <c r="B55" s="319"/>
      <c r="C55" s="299" t="s">
        <v>180</v>
      </c>
      <c r="D55" s="300" t="s">
        <v>388</v>
      </c>
      <c r="E55" s="299" t="s">
        <v>0</v>
      </c>
      <c r="F55" s="299" t="s">
        <v>439</v>
      </c>
      <c r="G55" s="303">
        <v>1</v>
      </c>
      <c r="H55" s="299" t="s">
        <v>101</v>
      </c>
      <c r="I55" s="299" t="s">
        <v>25</v>
      </c>
      <c r="J55" s="301" t="s">
        <v>466</v>
      </c>
      <c r="K55" s="301" t="s">
        <v>40</v>
      </c>
      <c r="L55" s="301">
        <v>43862</v>
      </c>
      <c r="M55" s="302">
        <v>44196</v>
      </c>
      <c r="N55" s="173"/>
      <c r="O55" s="220">
        <v>1</v>
      </c>
      <c r="P55" s="221"/>
      <c r="Q55" s="221"/>
      <c r="R55" s="221">
        <v>1</v>
      </c>
      <c r="S55" s="221"/>
      <c r="T55" s="222">
        <f t="shared" si="21"/>
        <v>1</v>
      </c>
      <c r="U55" s="223">
        <f t="shared" si="26"/>
        <v>1</v>
      </c>
      <c r="V55" s="224" t="s">
        <v>487</v>
      </c>
      <c r="W55" s="224" t="s">
        <v>512</v>
      </c>
      <c r="X55" s="222">
        <v>1</v>
      </c>
      <c r="Y55" s="225"/>
      <c r="Z55" s="225"/>
      <c r="AA55" s="225"/>
      <c r="AB55" s="225"/>
      <c r="AC55" s="222">
        <f t="shared" si="22"/>
        <v>0</v>
      </c>
      <c r="AD55" s="223">
        <f t="shared" si="27"/>
        <v>0</v>
      </c>
      <c r="AE55" s="224"/>
      <c r="AF55" s="224"/>
      <c r="AG55" s="222">
        <v>1</v>
      </c>
      <c r="AH55" s="221"/>
      <c r="AI55" s="221"/>
      <c r="AJ55" s="221"/>
      <c r="AK55" s="221"/>
      <c r="AL55" s="222">
        <f t="shared" si="23"/>
        <v>0</v>
      </c>
      <c r="AM55" s="223">
        <f t="shared" si="28"/>
        <v>0</v>
      </c>
      <c r="AN55" s="226"/>
      <c r="AO55" s="164"/>
      <c r="AQ55" s="84">
        <f t="shared" si="29"/>
        <v>3</v>
      </c>
      <c r="AR55" s="85">
        <f t="shared" si="24"/>
        <v>1</v>
      </c>
      <c r="AS55" s="86">
        <f t="shared" si="25"/>
        <v>0.33333333333333331</v>
      </c>
      <c r="AT55" s="322"/>
    </row>
    <row r="56" spans="1:46" s="65" customFormat="1" ht="76.5" x14ac:dyDescent="0.25">
      <c r="A56" s="253">
        <f t="shared" si="20"/>
        <v>0</v>
      </c>
      <c r="B56" s="319" t="s">
        <v>314</v>
      </c>
      <c r="C56" s="299" t="s">
        <v>181</v>
      </c>
      <c r="D56" s="300" t="s">
        <v>389</v>
      </c>
      <c r="E56" s="299" t="s">
        <v>0</v>
      </c>
      <c r="F56" s="299" t="s">
        <v>391</v>
      </c>
      <c r="G56" s="299">
        <v>4</v>
      </c>
      <c r="H56" s="299" t="s">
        <v>445</v>
      </c>
      <c r="I56" s="299" t="s">
        <v>25</v>
      </c>
      <c r="J56" s="301" t="s">
        <v>466</v>
      </c>
      <c r="K56" s="301" t="s">
        <v>26</v>
      </c>
      <c r="L56" s="301">
        <v>43862</v>
      </c>
      <c r="M56" s="302">
        <v>44196</v>
      </c>
      <c r="N56" s="173"/>
      <c r="O56" s="220">
        <v>1</v>
      </c>
      <c r="P56" s="221"/>
      <c r="Q56" s="221">
        <v>1</v>
      </c>
      <c r="R56" s="221"/>
      <c r="S56" s="221"/>
      <c r="T56" s="222">
        <f t="shared" si="21"/>
        <v>1</v>
      </c>
      <c r="U56" s="223">
        <f t="shared" si="26"/>
        <v>1</v>
      </c>
      <c r="V56" s="224" t="s">
        <v>488</v>
      </c>
      <c r="W56" s="224" t="s">
        <v>503</v>
      </c>
      <c r="X56" s="222">
        <v>2</v>
      </c>
      <c r="Y56" s="225"/>
      <c r="Z56" s="225"/>
      <c r="AA56" s="225"/>
      <c r="AB56" s="225"/>
      <c r="AC56" s="222">
        <f t="shared" si="22"/>
        <v>0</v>
      </c>
      <c r="AD56" s="223">
        <f t="shared" si="27"/>
        <v>0</v>
      </c>
      <c r="AE56" s="224"/>
      <c r="AF56" s="224"/>
      <c r="AG56" s="222">
        <v>1</v>
      </c>
      <c r="AH56" s="221"/>
      <c r="AI56" s="221"/>
      <c r="AJ56" s="221"/>
      <c r="AK56" s="221"/>
      <c r="AL56" s="222">
        <f t="shared" si="23"/>
        <v>0</v>
      </c>
      <c r="AM56" s="223">
        <f t="shared" si="28"/>
        <v>0</v>
      </c>
      <c r="AN56" s="226"/>
      <c r="AO56" s="164"/>
      <c r="AQ56" s="84">
        <f t="shared" si="29"/>
        <v>4</v>
      </c>
      <c r="AR56" s="85">
        <f t="shared" si="24"/>
        <v>1</v>
      </c>
      <c r="AS56" s="86">
        <f t="shared" si="25"/>
        <v>0.25</v>
      </c>
      <c r="AT56" s="321">
        <f>+AVERAGE(AS56:AS57)</f>
        <v>0.29166666666666663</v>
      </c>
    </row>
    <row r="57" spans="1:46" s="65" customFormat="1" ht="136.5" customHeight="1" x14ac:dyDescent="0.25">
      <c r="A57" s="253">
        <f t="shared" si="20"/>
        <v>0</v>
      </c>
      <c r="B57" s="319"/>
      <c r="C57" s="299" t="s">
        <v>182</v>
      </c>
      <c r="D57" s="300" t="s">
        <v>390</v>
      </c>
      <c r="E57" s="299" t="s">
        <v>0</v>
      </c>
      <c r="F57" s="299" t="s">
        <v>392</v>
      </c>
      <c r="G57" s="299">
        <v>3</v>
      </c>
      <c r="H57" s="299" t="s">
        <v>445</v>
      </c>
      <c r="I57" s="299" t="s">
        <v>25</v>
      </c>
      <c r="J57" s="301" t="s">
        <v>466</v>
      </c>
      <c r="K57" s="301" t="s">
        <v>26</v>
      </c>
      <c r="L57" s="301">
        <v>43862</v>
      </c>
      <c r="M57" s="302">
        <v>44165</v>
      </c>
      <c r="N57" s="173"/>
      <c r="O57" s="220">
        <v>1</v>
      </c>
      <c r="P57" s="221"/>
      <c r="Q57" s="221"/>
      <c r="R57" s="221">
        <v>1</v>
      </c>
      <c r="S57" s="221"/>
      <c r="T57" s="222">
        <f t="shared" si="21"/>
        <v>1</v>
      </c>
      <c r="U57" s="223">
        <f t="shared" si="26"/>
        <v>1</v>
      </c>
      <c r="V57" s="224" t="s">
        <v>490</v>
      </c>
      <c r="W57" s="224" t="s">
        <v>503</v>
      </c>
      <c r="X57" s="222">
        <v>1</v>
      </c>
      <c r="Y57" s="225"/>
      <c r="Z57" s="225"/>
      <c r="AA57" s="225"/>
      <c r="AB57" s="225"/>
      <c r="AC57" s="222">
        <f t="shared" si="22"/>
        <v>0</v>
      </c>
      <c r="AD57" s="223">
        <f t="shared" si="27"/>
        <v>0</v>
      </c>
      <c r="AE57" s="224"/>
      <c r="AF57" s="224"/>
      <c r="AG57" s="222">
        <v>1</v>
      </c>
      <c r="AH57" s="221"/>
      <c r="AI57" s="221"/>
      <c r="AJ57" s="221"/>
      <c r="AK57" s="221"/>
      <c r="AL57" s="222">
        <f t="shared" si="23"/>
        <v>0</v>
      </c>
      <c r="AM57" s="223">
        <f t="shared" si="28"/>
        <v>0</v>
      </c>
      <c r="AN57" s="224"/>
      <c r="AO57" s="164"/>
      <c r="AQ57" s="84">
        <f t="shared" si="29"/>
        <v>3</v>
      </c>
      <c r="AR57" s="85">
        <f t="shared" si="24"/>
        <v>1</v>
      </c>
      <c r="AS57" s="86">
        <f t="shared" si="25"/>
        <v>0.33333333333333331</v>
      </c>
      <c r="AT57" s="322"/>
    </row>
    <row r="58" spans="1:46" s="65" customFormat="1" ht="76.5" x14ac:dyDescent="0.25">
      <c r="A58" s="253">
        <f t="shared" si="20"/>
        <v>0</v>
      </c>
      <c r="B58" s="319" t="s">
        <v>315</v>
      </c>
      <c r="C58" s="299" t="s">
        <v>183</v>
      </c>
      <c r="D58" s="300" t="s">
        <v>432</v>
      </c>
      <c r="E58" s="299" t="s">
        <v>0</v>
      </c>
      <c r="F58" s="299" t="s">
        <v>433</v>
      </c>
      <c r="G58" s="299">
        <v>1</v>
      </c>
      <c r="H58" s="299" t="s">
        <v>434</v>
      </c>
      <c r="I58" s="299" t="s">
        <v>66</v>
      </c>
      <c r="J58" s="301" t="s">
        <v>468</v>
      </c>
      <c r="K58" s="301" t="s">
        <v>435</v>
      </c>
      <c r="L58" s="301">
        <v>43952</v>
      </c>
      <c r="M58" s="302">
        <v>44073</v>
      </c>
      <c r="N58" s="173"/>
      <c r="O58" s="220"/>
      <c r="P58" s="221"/>
      <c r="Q58" s="221"/>
      <c r="R58" s="221"/>
      <c r="S58" s="221"/>
      <c r="T58" s="222">
        <f t="shared" si="21"/>
        <v>0</v>
      </c>
      <c r="U58" s="223" t="str">
        <f t="shared" si="26"/>
        <v/>
      </c>
      <c r="V58" s="224" t="s">
        <v>475</v>
      </c>
      <c r="W58" s="224" t="s">
        <v>503</v>
      </c>
      <c r="X58" s="222">
        <v>1</v>
      </c>
      <c r="Y58" s="225"/>
      <c r="Z58" s="225"/>
      <c r="AA58" s="225"/>
      <c r="AB58" s="225"/>
      <c r="AC58" s="222">
        <f t="shared" si="22"/>
        <v>0</v>
      </c>
      <c r="AD58" s="223">
        <f t="shared" si="27"/>
        <v>0</v>
      </c>
      <c r="AE58" s="224"/>
      <c r="AF58" s="224"/>
      <c r="AG58" s="222"/>
      <c r="AH58" s="221"/>
      <c r="AI58" s="221"/>
      <c r="AJ58" s="221"/>
      <c r="AK58" s="221"/>
      <c r="AL58" s="222">
        <f t="shared" si="23"/>
        <v>0</v>
      </c>
      <c r="AM58" s="223" t="str">
        <f t="shared" si="28"/>
        <v/>
      </c>
      <c r="AN58" s="224"/>
      <c r="AO58" s="164"/>
      <c r="AQ58" s="84">
        <f t="shared" si="29"/>
        <v>1</v>
      </c>
      <c r="AR58" s="85">
        <f t="shared" si="24"/>
        <v>0</v>
      </c>
      <c r="AS58" s="86">
        <f t="shared" si="25"/>
        <v>0</v>
      </c>
      <c r="AT58" s="321">
        <f>+AVERAGE(AS58:AS60)</f>
        <v>0</v>
      </c>
    </row>
    <row r="59" spans="1:46" s="65" customFormat="1" ht="63.75" x14ac:dyDescent="0.25">
      <c r="A59" s="253">
        <f t="shared" si="20"/>
        <v>0</v>
      </c>
      <c r="B59" s="319"/>
      <c r="C59" s="299" t="s">
        <v>184</v>
      </c>
      <c r="D59" s="300" t="s">
        <v>422</v>
      </c>
      <c r="E59" s="299" t="s">
        <v>43</v>
      </c>
      <c r="F59" s="299" t="s">
        <v>337</v>
      </c>
      <c r="G59" s="299">
        <v>2</v>
      </c>
      <c r="H59" s="299" t="s">
        <v>457</v>
      </c>
      <c r="I59" s="299" t="s">
        <v>66</v>
      </c>
      <c r="J59" s="301" t="s">
        <v>468</v>
      </c>
      <c r="K59" s="301" t="s">
        <v>24</v>
      </c>
      <c r="L59" s="301">
        <v>43862</v>
      </c>
      <c r="M59" s="302">
        <v>44012</v>
      </c>
      <c r="N59" s="173"/>
      <c r="O59" s="220"/>
      <c r="P59" s="221"/>
      <c r="Q59" s="221"/>
      <c r="R59" s="221"/>
      <c r="S59" s="221"/>
      <c r="T59" s="222">
        <f t="shared" si="21"/>
        <v>0</v>
      </c>
      <c r="U59" s="223" t="str">
        <f t="shared" si="26"/>
        <v/>
      </c>
      <c r="V59" s="224" t="s">
        <v>475</v>
      </c>
      <c r="W59" s="224" t="s">
        <v>503</v>
      </c>
      <c r="X59" s="222">
        <v>2</v>
      </c>
      <c r="Y59" s="225"/>
      <c r="Z59" s="225"/>
      <c r="AA59" s="225"/>
      <c r="AB59" s="225"/>
      <c r="AC59" s="222">
        <f t="shared" si="22"/>
        <v>0</v>
      </c>
      <c r="AD59" s="223">
        <f t="shared" si="27"/>
        <v>0</v>
      </c>
      <c r="AE59" s="224"/>
      <c r="AF59" s="224"/>
      <c r="AG59" s="222"/>
      <c r="AH59" s="221"/>
      <c r="AI59" s="221"/>
      <c r="AJ59" s="221"/>
      <c r="AK59" s="221"/>
      <c r="AL59" s="222">
        <f t="shared" si="23"/>
        <v>0</v>
      </c>
      <c r="AM59" s="223" t="str">
        <f t="shared" si="28"/>
        <v/>
      </c>
      <c r="AN59" s="224"/>
      <c r="AO59" s="164"/>
      <c r="AQ59" s="84">
        <f t="shared" si="29"/>
        <v>2</v>
      </c>
      <c r="AR59" s="85">
        <f t="shared" si="24"/>
        <v>0</v>
      </c>
      <c r="AS59" s="86">
        <f t="shared" si="25"/>
        <v>0</v>
      </c>
      <c r="AT59" s="349"/>
    </row>
    <row r="60" spans="1:46" s="65" customFormat="1" ht="102" x14ac:dyDescent="0.25">
      <c r="A60" s="253">
        <f t="shared" si="20"/>
        <v>0</v>
      </c>
      <c r="B60" s="319"/>
      <c r="C60" s="299" t="s">
        <v>185</v>
      </c>
      <c r="D60" s="300" t="s">
        <v>423</v>
      </c>
      <c r="E60" s="299" t="s">
        <v>0</v>
      </c>
      <c r="F60" s="299" t="s">
        <v>347</v>
      </c>
      <c r="G60" s="299">
        <v>3</v>
      </c>
      <c r="H60" s="299" t="s">
        <v>458</v>
      </c>
      <c r="I60" s="299" t="s">
        <v>66</v>
      </c>
      <c r="J60" s="301" t="s">
        <v>468</v>
      </c>
      <c r="K60" s="301" t="s">
        <v>24</v>
      </c>
      <c r="L60" s="301">
        <v>43862</v>
      </c>
      <c r="M60" s="302">
        <v>44073</v>
      </c>
      <c r="N60" s="173"/>
      <c r="O60" s="282"/>
      <c r="P60" s="283"/>
      <c r="Q60" s="283"/>
      <c r="R60" s="283"/>
      <c r="S60" s="283"/>
      <c r="T60" s="284">
        <f t="shared" si="21"/>
        <v>0</v>
      </c>
      <c r="U60" s="223" t="str">
        <f t="shared" si="26"/>
        <v/>
      </c>
      <c r="V60" s="285" t="s">
        <v>475</v>
      </c>
      <c r="W60" s="285" t="s">
        <v>503</v>
      </c>
      <c r="X60" s="284">
        <v>3</v>
      </c>
      <c r="Y60" s="286"/>
      <c r="Z60" s="286"/>
      <c r="AA60" s="286"/>
      <c r="AB60" s="286"/>
      <c r="AC60" s="284">
        <f t="shared" si="22"/>
        <v>0</v>
      </c>
      <c r="AD60" s="223">
        <f t="shared" si="27"/>
        <v>0</v>
      </c>
      <c r="AE60" s="285"/>
      <c r="AF60" s="285"/>
      <c r="AG60" s="284"/>
      <c r="AH60" s="236"/>
      <c r="AI60" s="236"/>
      <c r="AJ60" s="236"/>
      <c r="AK60" s="236"/>
      <c r="AL60" s="237">
        <f t="shared" si="23"/>
        <v>0</v>
      </c>
      <c r="AM60" s="223" t="str">
        <f t="shared" si="28"/>
        <v/>
      </c>
      <c r="AN60" s="239"/>
      <c r="AO60" s="194"/>
      <c r="AP60" s="181"/>
      <c r="AQ60" s="184">
        <f t="shared" si="29"/>
        <v>3</v>
      </c>
      <c r="AR60" s="185">
        <f t="shared" si="24"/>
        <v>0</v>
      </c>
      <c r="AS60" s="86">
        <f t="shared" si="25"/>
        <v>0</v>
      </c>
      <c r="AT60" s="349"/>
    </row>
    <row r="61" spans="1:46" s="65" customFormat="1" ht="63" customHeight="1" x14ac:dyDescent="0.25">
      <c r="A61" s="253">
        <f t="shared" si="20"/>
        <v>0</v>
      </c>
      <c r="B61" s="319" t="s">
        <v>316</v>
      </c>
      <c r="C61" s="299" t="s">
        <v>188</v>
      </c>
      <c r="D61" s="300" t="s">
        <v>365</v>
      </c>
      <c r="E61" s="299" t="s">
        <v>0</v>
      </c>
      <c r="F61" s="299" t="s">
        <v>363</v>
      </c>
      <c r="G61" s="299">
        <v>1</v>
      </c>
      <c r="H61" s="299" t="s">
        <v>364</v>
      </c>
      <c r="I61" s="299" t="s">
        <v>66</v>
      </c>
      <c r="J61" s="301" t="s">
        <v>509</v>
      </c>
      <c r="K61" s="301" t="s">
        <v>57</v>
      </c>
      <c r="L61" s="301">
        <v>43983</v>
      </c>
      <c r="M61" s="302">
        <v>44196</v>
      </c>
      <c r="N61" s="173"/>
      <c r="O61" s="220"/>
      <c r="P61" s="221"/>
      <c r="Q61" s="221"/>
      <c r="R61" s="221"/>
      <c r="S61" s="221"/>
      <c r="T61" s="222">
        <f t="shared" si="21"/>
        <v>0</v>
      </c>
      <c r="U61" s="223" t="str">
        <f t="shared" si="26"/>
        <v/>
      </c>
      <c r="V61" s="224" t="s">
        <v>474</v>
      </c>
      <c r="W61" s="224" t="s">
        <v>503</v>
      </c>
      <c r="X61" s="222"/>
      <c r="Y61" s="225"/>
      <c r="Z61" s="225"/>
      <c r="AA61" s="225"/>
      <c r="AB61" s="225"/>
      <c r="AC61" s="222">
        <f t="shared" si="22"/>
        <v>0</v>
      </c>
      <c r="AD61" s="223" t="str">
        <f t="shared" si="27"/>
        <v/>
      </c>
      <c r="AE61" s="224"/>
      <c r="AF61" s="224"/>
      <c r="AG61" s="222">
        <v>1</v>
      </c>
      <c r="AH61" s="221"/>
      <c r="AI61" s="221"/>
      <c r="AJ61" s="221"/>
      <c r="AK61" s="221"/>
      <c r="AL61" s="222">
        <f t="shared" si="23"/>
        <v>0</v>
      </c>
      <c r="AM61" s="223">
        <f t="shared" si="28"/>
        <v>0</v>
      </c>
      <c r="AN61" s="226"/>
      <c r="AO61" s="164"/>
      <c r="AQ61" s="84">
        <f t="shared" si="29"/>
        <v>1</v>
      </c>
      <c r="AR61" s="85">
        <f t="shared" si="24"/>
        <v>0</v>
      </c>
      <c r="AS61" s="86">
        <f t="shared" si="25"/>
        <v>0</v>
      </c>
      <c r="AT61" s="321">
        <f>+AVERAGE(AS61:AS64)</f>
        <v>0.25</v>
      </c>
    </row>
    <row r="62" spans="1:46" s="65" customFormat="1" ht="78" customHeight="1" x14ac:dyDescent="0.25">
      <c r="A62" s="253">
        <f t="shared" si="20"/>
        <v>0</v>
      </c>
      <c r="B62" s="319"/>
      <c r="C62" s="299" t="s">
        <v>189</v>
      </c>
      <c r="D62" s="300" t="s">
        <v>393</v>
      </c>
      <c r="E62" s="299" t="s">
        <v>0</v>
      </c>
      <c r="F62" s="299" t="s">
        <v>417</v>
      </c>
      <c r="G62" s="299">
        <v>2</v>
      </c>
      <c r="H62" s="299" t="s">
        <v>447</v>
      </c>
      <c r="I62" s="299" t="s">
        <v>25</v>
      </c>
      <c r="J62" s="301" t="s">
        <v>466</v>
      </c>
      <c r="K62" s="301" t="s">
        <v>26</v>
      </c>
      <c r="L62" s="301">
        <v>43862</v>
      </c>
      <c r="M62" s="302">
        <v>43982</v>
      </c>
      <c r="N62" s="173"/>
      <c r="O62" s="220">
        <v>1</v>
      </c>
      <c r="P62" s="221"/>
      <c r="Q62" s="221">
        <v>1</v>
      </c>
      <c r="R62" s="221"/>
      <c r="S62" s="221"/>
      <c r="T62" s="222">
        <f t="shared" si="21"/>
        <v>1</v>
      </c>
      <c r="U62" s="223">
        <f t="shared" si="26"/>
        <v>1</v>
      </c>
      <c r="V62" s="224" t="s">
        <v>513</v>
      </c>
      <c r="W62" s="224" t="s">
        <v>503</v>
      </c>
      <c r="X62" s="222">
        <v>1</v>
      </c>
      <c r="Y62" s="225"/>
      <c r="Z62" s="225"/>
      <c r="AA62" s="225"/>
      <c r="AB62" s="225"/>
      <c r="AC62" s="222">
        <f t="shared" si="22"/>
        <v>0</v>
      </c>
      <c r="AD62" s="223">
        <f t="shared" si="27"/>
        <v>0</v>
      </c>
      <c r="AE62" s="224"/>
      <c r="AF62" s="224"/>
      <c r="AG62" s="222"/>
      <c r="AH62" s="221"/>
      <c r="AI62" s="221"/>
      <c r="AJ62" s="221"/>
      <c r="AK62" s="221"/>
      <c r="AL62" s="222">
        <f t="shared" si="23"/>
        <v>0</v>
      </c>
      <c r="AM62" s="223" t="str">
        <f t="shared" si="28"/>
        <v/>
      </c>
      <c r="AN62" s="226"/>
      <c r="AO62" s="164"/>
      <c r="AQ62" s="84">
        <f t="shared" si="29"/>
        <v>2</v>
      </c>
      <c r="AR62" s="85">
        <f t="shared" si="24"/>
        <v>1</v>
      </c>
      <c r="AS62" s="86">
        <f t="shared" si="25"/>
        <v>0.5</v>
      </c>
      <c r="AT62" s="349"/>
    </row>
    <row r="63" spans="1:46" s="65" customFormat="1" ht="63.75" x14ac:dyDescent="0.25">
      <c r="A63" s="253">
        <f t="shared" si="20"/>
        <v>0</v>
      </c>
      <c r="B63" s="319"/>
      <c r="C63" s="299" t="s">
        <v>190</v>
      </c>
      <c r="D63" s="300" t="s">
        <v>145</v>
      </c>
      <c r="E63" s="299" t="s">
        <v>0</v>
      </c>
      <c r="F63" s="299" t="s">
        <v>416</v>
      </c>
      <c r="G63" s="299">
        <v>4</v>
      </c>
      <c r="H63" s="299" t="s">
        <v>447</v>
      </c>
      <c r="I63" s="299" t="s">
        <v>25</v>
      </c>
      <c r="J63" s="301" t="s">
        <v>466</v>
      </c>
      <c r="K63" s="301" t="s">
        <v>26</v>
      </c>
      <c r="L63" s="301">
        <v>43845</v>
      </c>
      <c r="M63" s="302">
        <v>44135</v>
      </c>
      <c r="N63" s="173"/>
      <c r="O63" s="220">
        <v>2</v>
      </c>
      <c r="P63" s="221">
        <v>1</v>
      </c>
      <c r="Q63" s="221"/>
      <c r="R63" s="221"/>
      <c r="S63" s="221">
        <v>1</v>
      </c>
      <c r="T63" s="222">
        <f t="shared" si="21"/>
        <v>2</v>
      </c>
      <c r="U63" s="223">
        <f t="shared" si="26"/>
        <v>1</v>
      </c>
      <c r="V63" s="224" t="s">
        <v>491</v>
      </c>
      <c r="W63" s="224" t="s">
        <v>503</v>
      </c>
      <c r="X63" s="222">
        <v>1</v>
      </c>
      <c r="Y63" s="225"/>
      <c r="Z63" s="225"/>
      <c r="AA63" s="225"/>
      <c r="AB63" s="225"/>
      <c r="AC63" s="222">
        <f t="shared" si="22"/>
        <v>0</v>
      </c>
      <c r="AD63" s="223">
        <f t="shared" si="27"/>
        <v>0</v>
      </c>
      <c r="AE63" s="224"/>
      <c r="AF63" s="224"/>
      <c r="AG63" s="222">
        <v>1</v>
      </c>
      <c r="AH63" s="221"/>
      <c r="AI63" s="221"/>
      <c r="AJ63" s="221"/>
      <c r="AK63" s="221"/>
      <c r="AL63" s="222">
        <f t="shared" si="23"/>
        <v>0</v>
      </c>
      <c r="AM63" s="223">
        <f t="shared" si="28"/>
        <v>0</v>
      </c>
      <c r="AN63" s="226"/>
      <c r="AO63" s="164"/>
      <c r="AQ63" s="84">
        <f t="shared" si="29"/>
        <v>4</v>
      </c>
      <c r="AR63" s="85">
        <f t="shared" si="24"/>
        <v>2</v>
      </c>
      <c r="AS63" s="86">
        <f t="shared" si="25"/>
        <v>0.5</v>
      </c>
      <c r="AT63" s="349"/>
    </row>
    <row r="64" spans="1:46" s="65" customFormat="1" ht="75" customHeight="1" thickBot="1" x14ac:dyDescent="0.3">
      <c r="A64" s="253">
        <f t="shared" si="20"/>
        <v>0</v>
      </c>
      <c r="B64" s="320"/>
      <c r="C64" s="304" t="s">
        <v>191</v>
      </c>
      <c r="D64" s="305" t="s">
        <v>147</v>
      </c>
      <c r="E64" s="304" t="s">
        <v>0</v>
      </c>
      <c r="F64" s="304" t="s">
        <v>149</v>
      </c>
      <c r="G64" s="304">
        <v>2</v>
      </c>
      <c r="H64" s="304" t="s">
        <v>459</v>
      </c>
      <c r="I64" s="304" t="s">
        <v>25</v>
      </c>
      <c r="J64" s="306" t="s">
        <v>466</v>
      </c>
      <c r="K64" s="306" t="s">
        <v>125</v>
      </c>
      <c r="L64" s="306">
        <v>44002</v>
      </c>
      <c r="M64" s="307">
        <v>44185</v>
      </c>
      <c r="N64" s="173"/>
      <c r="O64" s="227"/>
      <c r="P64" s="228"/>
      <c r="Q64" s="228"/>
      <c r="R64" s="228"/>
      <c r="S64" s="228"/>
      <c r="T64" s="229">
        <f t="shared" si="21"/>
        <v>0</v>
      </c>
      <c r="U64" s="230" t="str">
        <f t="shared" si="26"/>
        <v/>
      </c>
      <c r="V64" s="224" t="s">
        <v>475</v>
      </c>
      <c r="W64" s="231" t="s">
        <v>503</v>
      </c>
      <c r="X64" s="229">
        <v>1</v>
      </c>
      <c r="Y64" s="232"/>
      <c r="Z64" s="232"/>
      <c r="AA64" s="232"/>
      <c r="AB64" s="232"/>
      <c r="AC64" s="229">
        <f t="shared" si="22"/>
        <v>0</v>
      </c>
      <c r="AD64" s="230">
        <f t="shared" si="27"/>
        <v>0</v>
      </c>
      <c r="AE64" s="231"/>
      <c r="AF64" s="231"/>
      <c r="AG64" s="229">
        <v>1</v>
      </c>
      <c r="AH64" s="228"/>
      <c r="AI64" s="228"/>
      <c r="AJ64" s="228"/>
      <c r="AK64" s="228"/>
      <c r="AL64" s="229">
        <f t="shared" si="23"/>
        <v>0</v>
      </c>
      <c r="AM64" s="230">
        <f t="shared" si="28"/>
        <v>0</v>
      </c>
      <c r="AN64" s="250"/>
      <c r="AO64" s="163"/>
      <c r="AQ64" s="97">
        <f t="shared" si="29"/>
        <v>2</v>
      </c>
      <c r="AR64" s="98">
        <f t="shared" si="24"/>
        <v>0</v>
      </c>
      <c r="AS64" s="99">
        <f t="shared" si="25"/>
        <v>0</v>
      </c>
      <c r="AT64" s="322"/>
    </row>
    <row r="65" spans="1:46" s="113" customFormat="1" ht="13.5" thickBot="1" x14ac:dyDescent="0.3">
      <c r="A65" s="253"/>
      <c r="B65" s="101"/>
      <c r="C65" s="101"/>
      <c r="D65" s="68"/>
      <c r="E65" s="101"/>
      <c r="F65" s="101"/>
      <c r="G65" s="101"/>
      <c r="H65" s="101"/>
      <c r="I65" s="101"/>
      <c r="J65" s="79"/>
      <c r="K65" s="79"/>
      <c r="L65" s="79"/>
      <c r="M65" s="79"/>
      <c r="N65" s="173"/>
      <c r="O65" s="101"/>
      <c r="P65" s="101"/>
      <c r="Q65" s="101"/>
      <c r="R65" s="101"/>
      <c r="S65" s="101"/>
      <c r="T65" s="101"/>
      <c r="U65" s="102"/>
      <c r="V65" s="133"/>
      <c r="W65" s="133"/>
      <c r="X65" s="111"/>
      <c r="Y65" s="161"/>
      <c r="Z65" s="161"/>
      <c r="AA65" s="161"/>
      <c r="AB65" s="161"/>
      <c r="AC65" s="111"/>
      <c r="AD65" s="102"/>
      <c r="AE65" s="112"/>
      <c r="AF65" s="133"/>
      <c r="AG65" s="101"/>
      <c r="AH65" s="101"/>
      <c r="AI65" s="101"/>
      <c r="AJ65" s="101"/>
      <c r="AK65" s="101"/>
      <c r="AL65" s="101"/>
      <c r="AM65" s="102"/>
      <c r="AN65" s="101"/>
      <c r="AO65" s="101"/>
      <c r="AP65" s="65"/>
      <c r="AQ65" s="350" t="s">
        <v>279</v>
      </c>
      <c r="AR65" s="351"/>
      <c r="AS65" s="352"/>
      <c r="AT65" s="131">
        <f>AVERAGE(AT51:AT64)</f>
        <v>0.17777777777777776</v>
      </c>
    </row>
    <row r="66" spans="1:46" s="113" customFormat="1" ht="12" x14ac:dyDescent="0.25">
      <c r="A66" s="253"/>
      <c r="B66" s="101"/>
      <c r="C66" s="101"/>
      <c r="D66" s="68"/>
      <c r="E66" s="101"/>
      <c r="F66" s="101"/>
      <c r="G66" s="101"/>
      <c r="H66" s="101"/>
      <c r="I66" s="101"/>
      <c r="J66" s="79"/>
      <c r="K66" s="79"/>
      <c r="L66" s="79"/>
      <c r="M66" s="79"/>
      <c r="N66" s="173"/>
      <c r="O66" s="101"/>
      <c r="P66" s="101"/>
      <c r="Q66" s="101"/>
      <c r="R66" s="101"/>
      <c r="S66" s="101"/>
      <c r="T66" s="101"/>
      <c r="U66" s="101"/>
      <c r="V66" s="101"/>
      <c r="W66" s="101"/>
      <c r="X66" s="101"/>
      <c r="Y66" s="160"/>
      <c r="Z66" s="160"/>
      <c r="AA66" s="160"/>
      <c r="AB66" s="160"/>
      <c r="AC66" s="101"/>
      <c r="AD66" s="101"/>
      <c r="AE66" s="68"/>
      <c r="AF66" s="101"/>
      <c r="AG66" s="101"/>
      <c r="AH66" s="101"/>
      <c r="AI66" s="101"/>
      <c r="AJ66" s="101"/>
      <c r="AK66" s="101"/>
      <c r="AL66" s="101"/>
      <c r="AM66" s="101"/>
      <c r="AN66" s="101"/>
      <c r="AO66" s="101"/>
      <c r="AP66" s="65"/>
      <c r="AT66" s="114"/>
    </row>
    <row r="67" spans="1:46" s="113" customFormat="1" ht="19.5" thickBot="1" x14ac:dyDescent="0.3">
      <c r="A67" s="253"/>
      <c r="B67" s="326" t="s">
        <v>225</v>
      </c>
      <c r="C67" s="326"/>
      <c r="D67" s="326"/>
      <c r="E67" s="326"/>
      <c r="F67" s="326"/>
      <c r="G67" s="326"/>
      <c r="H67" s="326"/>
      <c r="I67" s="326"/>
      <c r="J67" s="326"/>
      <c r="K67" s="326"/>
      <c r="L67" s="326"/>
      <c r="M67" s="326"/>
      <c r="N67" s="174"/>
      <c r="O67" s="101"/>
      <c r="P67" s="101"/>
      <c r="Q67" s="101"/>
      <c r="R67" s="101"/>
      <c r="S67" s="101"/>
      <c r="T67" s="101"/>
      <c r="U67" s="101"/>
      <c r="V67" s="101"/>
      <c r="W67" s="101"/>
      <c r="X67" s="101"/>
      <c r="Y67" s="160"/>
      <c r="Z67" s="160"/>
      <c r="AA67" s="160"/>
      <c r="AB67" s="160"/>
      <c r="AC67" s="101"/>
      <c r="AD67" s="101"/>
      <c r="AE67" s="68"/>
      <c r="AF67" s="101"/>
      <c r="AG67" s="101"/>
      <c r="AH67" s="101"/>
      <c r="AI67" s="101"/>
      <c r="AJ67" s="101"/>
      <c r="AK67" s="101"/>
      <c r="AL67" s="101"/>
      <c r="AM67" s="101"/>
      <c r="AN67" s="101"/>
      <c r="AO67" s="101"/>
      <c r="AP67" s="65"/>
      <c r="AT67" s="114"/>
    </row>
    <row r="68" spans="1:46" s="113" customFormat="1" ht="16.5" customHeight="1" thickBot="1" x14ac:dyDescent="0.3">
      <c r="A68" s="253"/>
      <c r="B68" s="107" t="s">
        <v>3</v>
      </c>
      <c r="C68" s="327" t="s">
        <v>16</v>
      </c>
      <c r="D68" s="327"/>
      <c r="E68" s="327"/>
      <c r="F68" s="327"/>
      <c r="G68" s="327"/>
      <c r="H68" s="327"/>
      <c r="I68" s="327"/>
      <c r="J68" s="327"/>
      <c r="K68" s="327"/>
      <c r="L68" s="327"/>
      <c r="M68" s="327"/>
      <c r="N68" s="177"/>
      <c r="O68" s="343" t="s">
        <v>267</v>
      </c>
      <c r="P68" s="344"/>
      <c r="Q68" s="344"/>
      <c r="R68" s="344"/>
      <c r="S68" s="344"/>
      <c r="T68" s="344"/>
      <c r="U68" s="344"/>
      <c r="V68" s="345"/>
      <c r="W68" s="346" t="s">
        <v>277</v>
      </c>
      <c r="X68" s="343" t="s">
        <v>266</v>
      </c>
      <c r="Y68" s="344"/>
      <c r="Z68" s="344"/>
      <c r="AA68" s="344"/>
      <c r="AB68" s="344"/>
      <c r="AC68" s="344"/>
      <c r="AD68" s="344"/>
      <c r="AE68" s="345"/>
      <c r="AF68" s="346" t="s">
        <v>277</v>
      </c>
      <c r="AG68" s="343" t="s">
        <v>268</v>
      </c>
      <c r="AH68" s="344"/>
      <c r="AI68" s="344"/>
      <c r="AJ68" s="344"/>
      <c r="AK68" s="344"/>
      <c r="AL68" s="344"/>
      <c r="AM68" s="344"/>
      <c r="AN68" s="345"/>
      <c r="AO68" s="346" t="s">
        <v>277</v>
      </c>
      <c r="AP68" s="65"/>
      <c r="AQ68" s="353" t="s">
        <v>265</v>
      </c>
      <c r="AR68" s="354"/>
      <c r="AS68" s="355"/>
      <c r="AT68" s="356"/>
    </row>
    <row r="69" spans="1:46" s="77" customFormat="1" ht="23.25" thickBot="1" x14ac:dyDescent="0.3">
      <c r="A69" s="253"/>
      <c r="B69" s="70" t="s">
        <v>5</v>
      </c>
      <c r="C69" s="71" t="s">
        <v>156</v>
      </c>
      <c r="D69" s="72" t="s">
        <v>227</v>
      </c>
      <c r="E69" s="72" t="s">
        <v>33</v>
      </c>
      <c r="F69" s="72" t="s">
        <v>6</v>
      </c>
      <c r="G69" s="72" t="s">
        <v>7</v>
      </c>
      <c r="H69" s="72" t="s">
        <v>8</v>
      </c>
      <c r="I69" s="72" t="s">
        <v>9</v>
      </c>
      <c r="J69" s="72" t="s">
        <v>10</v>
      </c>
      <c r="K69" s="72" t="s">
        <v>11</v>
      </c>
      <c r="L69" s="73" t="s">
        <v>12</v>
      </c>
      <c r="M69" s="74" t="s">
        <v>13</v>
      </c>
      <c r="N69" s="172"/>
      <c r="O69" s="71" t="s">
        <v>322</v>
      </c>
      <c r="P69" s="72" t="s">
        <v>252</v>
      </c>
      <c r="Q69" s="72" t="s">
        <v>253</v>
      </c>
      <c r="R69" s="72" t="s">
        <v>254</v>
      </c>
      <c r="S69" s="72" t="s">
        <v>255</v>
      </c>
      <c r="T69" s="72" t="s">
        <v>250</v>
      </c>
      <c r="U69" s="212"/>
      <c r="V69" s="75" t="s">
        <v>251</v>
      </c>
      <c r="W69" s="347"/>
      <c r="X69" s="71" t="s">
        <v>322</v>
      </c>
      <c r="Y69" s="158" t="s">
        <v>256</v>
      </c>
      <c r="Z69" s="158" t="s">
        <v>257</v>
      </c>
      <c r="AA69" s="158" t="s">
        <v>258</v>
      </c>
      <c r="AB69" s="158" t="s">
        <v>259</v>
      </c>
      <c r="AC69" s="72" t="s">
        <v>250</v>
      </c>
      <c r="AD69" s="212"/>
      <c r="AE69" s="76" t="s">
        <v>251</v>
      </c>
      <c r="AF69" s="347"/>
      <c r="AG69" s="71" t="s">
        <v>322</v>
      </c>
      <c r="AH69" s="72" t="s">
        <v>260</v>
      </c>
      <c r="AI69" s="72" t="s">
        <v>261</v>
      </c>
      <c r="AJ69" s="72" t="s">
        <v>262</v>
      </c>
      <c r="AK69" s="72" t="s">
        <v>263</v>
      </c>
      <c r="AL69" s="72" t="s">
        <v>250</v>
      </c>
      <c r="AM69" s="212"/>
      <c r="AN69" s="75" t="s">
        <v>251</v>
      </c>
      <c r="AO69" s="347"/>
      <c r="AQ69" s="71" t="s">
        <v>249</v>
      </c>
      <c r="AR69" s="72" t="s">
        <v>250</v>
      </c>
      <c r="AS69" s="75" t="s">
        <v>280</v>
      </c>
      <c r="AT69" s="78" t="s">
        <v>278</v>
      </c>
    </row>
    <row r="70" spans="1:46" s="65" customFormat="1" ht="105.75" customHeight="1" x14ac:dyDescent="0.25">
      <c r="A70" s="253">
        <f t="shared" ref="A70:A82" si="30">+G70-AQ70</f>
        <v>0</v>
      </c>
      <c r="B70" s="323" t="s">
        <v>317</v>
      </c>
      <c r="C70" s="87" t="s">
        <v>192</v>
      </c>
      <c r="D70" s="88" t="s">
        <v>111</v>
      </c>
      <c r="E70" s="89" t="s">
        <v>43</v>
      </c>
      <c r="F70" s="89" t="s">
        <v>248</v>
      </c>
      <c r="G70" s="119">
        <v>1</v>
      </c>
      <c r="H70" s="89" t="s">
        <v>88</v>
      </c>
      <c r="I70" s="89" t="s">
        <v>25</v>
      </c>
      <c r="J70" s="90" t="s">
        <v>466</v>
      </c>
      <c r="K70" s="90" t="s">
        <v>26</v>
      </c>
      <c r="L70" s="90">
        <v>43862</v>
      </c>
      <c r="M70" s="91">
        <v>44196</v>
      </c>
      <c r="N70" s="173"/>
      <c r="O70" s="264">
        <v>0.33</v>
      </c>
      <c r="P70" s="265">
        <v>8.2500000000000004E-2</v>
      </c>
      <c r="Q70" s="265">
        <v>8.2500000000000004E-2</v>
      </c>
      <c r="R70" s="265">
        <v>8.2500000000000004E-2</v>
      </c>
      <c r="S70" s="265">
        <v>8.2500000000000004E-2</v>
      </c>
      <c r="T70" s="266">
        <f t="shared" ref="T70:T82" si="31">+SUM(P70:S70)</f>
        <v>0.33</v>
      </c>
      <c r="U70" s="216">
        <f>IFERROR(T70/O70,"")</f>
        <v>1</v>
      </c>
      <c r="V70" s="267" t="s">
        <v>492</v>
      </c>
      <c r="W70" s="267" t="s">
        <v>503</v>
      </c>
      <c r="X70" s="266">
        <v>0.33</v>
      </c>
      <c r="Y70" s="268"/>
      <c r="Z70" s="268"/>
      <c r="AA70" s="268"/>
      <c r="AB70" s="268"/>
      <c r="AC70" s="266">
        <f t="shared" ref="AC70:AC82" si="32">+SUM(Y70:AB70)</f>
        <v>0</v>
      </c>
      <c r="AD70" s="216">
        <f>IFERROR(AC70/X70,"")</f>
        <v>0</v>
      </c>
      <c r="AE70" s="267"/>
      <c r="AF70" s="267"/>
      <c r="AG70" s="266">
        <v>0.34</v>
      </c>
      <c r="AH70" s="265"/>
      <c r="AI70" s="265"/>
      <c r="AJ70" s="265"/>
      <c r="AK70" s="265"/>
      <c r="AL70" s="266">
        <f t="shared" ref="AL70:AL82" si="33">+SUM(AH70:AK70)</f>
        <v>0</v>
      </c>
      <c r="AM70" s="216">
        <f>IFERROR(AL70/AG70,"")</f>
        <v>0</v>
      </c>
      <c r="AN70" s="269"/>
      <c r="AO70" s="270"/>
      <c r="AQ70" s="116">
        <f>+SUM(O70,X70,AG70)</f>
        <v>1</v>
      </c>
      <c r="AR70" s="117">
        <f t="shared" ref="AR70:AR82" si="34">+SUM(T70,AC70,AL70)</f>
        <v>0.33</v>
      </c>
      <c r="AS70" s="118">
        <f t="shared" ref="AS70:AS82" si="35">IFERROR(AR70/AQ70,"")</f>
        <v>0.33</v>
      </c>
      <c r="AT70" s="357">
        <f>+AVERAGE(AS70:AS74)</f>
        <v>0.33266666666666667</v>
      </c>
    </row>
    <row r="71" spans="1:46" s="65" customFormat="1" ht="84.75" customHeight="1" x14ac:dyDescent="0.25">
      <c r="A71" s="253">
        <f t="shared" si="30"/>
        <v>0</v>
      </c>
      <c r="B71" s="323"/>
      <c r="C71" s="123" t="s">
        <v>193</v>
      </c>
      <c r="D71" s="124" t="s">
        <v>112</v>
      </c>
      <c r="E71" s="125" t="s">
        <v>0</v>
      </c>
      <c r="F71" s="125" t="s">
        <v>60</v>
      </c>
      <c r="G71" s="125">
        <v>3</v>
      </c>
      <c r="H71" s="89" t="s">
        <v>441</v>
      </c>
      <c r="I71" s="125" t="s">
        <v>25</v>
      </c>
      <c r="J71" s="126" t="s">
        <v>466</v>
      </c>
      <c r="K71" s="126" t="s">
        <v>26</v>
      </c>
      <c r="L71" s="126">
        <v>43862</v>
      </c>
      <c r="M71" s="127">
        <v>44196</v>
      </c>
      <c r="N71" s="173"/>
      <c r="O71" s="220">
        <v>1</v>
      </c>
      <c r="P71" s="221"/>
      <c r="Q71" s="221"/>
      <c r="R71" s="221"/>
      <c r="S71" s="221"/>
      <c r="T71" s="222">
        <f t="shared" si="31"/>
        <v>0</v>
      </c>
      <c r="U71" s="223">
        <f t="shared" ref="U71:U81" si="36">IFERROR(T71/O71,"")</f>
        <v>0</v>
      </c>
      <c r="V71" s="224"/>
      <c r="W71" s="224" t="s">
        <v>514</v>
      </c>
      <c r="X71" s="222">
        <v>1</v>
      </c>
      <c r="Y71" s="225"/>
      <c r="Z71" s="225"/>
      <c r="AA71" s="225"/>
      <c r="AB71" s="225"/>
      <c r="AC71" s="222">
        <f t="shared" si="32"/>
        <v>0</v>
      </c>
      <c r="AD71" s="223">
        <f t="shared" ref="AD71:AD82" si="37">IFERROR(AC71/X71,"")</f>
        <v>0</v>
      </c>
      <c r="AE71" s="224"/>
      <c r="AF71" s="224"/>
      <c r="AG71" s="222">
        <v>1</v>
      </c>
      <c r="AH71" s="221"/>
      <c r="AI71" s="221"/>
      <c r="AJ71" s="221"/>
      <c r="AK71" s="221"/>
      <c r="AL71" s="222">
        <f t="shared" si="33"/>
        <v>0</v>
      </c>
      <c r="AM71" s="223">
        <f t="shared" ref="AM71:AM82" si="38">IFERROR(AL71/AG71,"")</f>
        <v>0</v>
      </c>
      <c r="AN71" s="226"/>
      <c r="AO71" s="164"/>
      <c r="AQ71" s="84">
        <f t="shared" ref="AQ71:AQ82" si="39">+SUM(O71,X71,AG71)</f>
        <v>3</v>
      </c>
      <c r="AR71" s="85">
        <f t="shared" si="34"/>
        <v>0</v>
      </c>
      <c r="AS71" s="86">
        <f t="shared" si="35"/>
        <v>0</v>
      </c>
      <c r="AT71" s="349"/>
    </row>
    <row r="72" spans="1:46" s="65" customFormat="1" ht="156" x14ac:dyDescent="0.25">
      <c r="A72" s="253">
        <f t="shared" si="30"/>
        <v>0</v>
      </c>
      <c r="B72" s="323"/>
      <c r="C72" s="123" t="s">
        <v>194</v>
      </c>
      <c r="D72" s="124" t="s">
        <v>113</v>
      </c>
      <c r="E72" s="125" t="s">
        <v>43</v>
      </c>
      <c r="F72" s="125" t="s">
        <v>236</v>
      </c>
      <c r="G72" s="125">
        <v>1</v>
      </c>
      <c r="H72" s="125" t="s">
        <v>114</v>
      </c>
      <c r="I72" s="125" t="s">
        <v>25</v>
      </c>
      <c r="J72" s="126" t="s">
        <v>466</v>
      </c>
      <c r="K72" s="126" t="s">
        <v>26</v>
      </c>
      <c r="L72" s="126">
        <v>43862</v>
      </c>
      <c r="M72" s="127">
        <v>44196</v>
      </c>
      <c r="N72" s="173"/>
      <c r="O72" s="220"/>
      <c r="P72" s="221"/>
      <c r="Q72" s="221"/>
      <c r="R72" s="221"/>
      <c r="S72" s="221"/>
      <c r="T72" s="222">
        <f t="shared" si="31"/>
        <v>0</v>
      </c>
      <c r="U72" s="223" t="str">
        <f t="shared" si="36"/>
        <v/>
      </c>
      <c r="V72" s="224" t="s">
        <v>515</v>
      </c>
      <c r="W72" s="224" t="s">
        <v>505</v>
      </c>
      <c r="X72" s="222"/>
      <c r="Y72" s="225"/>
      <c r="Z72" s="225"/>
      <c r="AA72" s="225"/>
      <c r="AB72" s="225"/>
      <c r="AC72" s="222">
        <f t="shared" si="32"/>
        <v>0</v>
      </c>
      <c r="AD72" s="223" t="str">
        <f t="shared" si="37"/>
        <v/>
      </c>
      <c r="AE72" s="224"/>
      <c r="AF72" s="224"/>
      <c r="AG72" s="222">
        <v>1</v>
      </c>
      <c r="AH72" s="221"/>
      <c r="AI72" s="221"/>
      <c r="AJ72" s="221"/>
      <c r="AK72" s="221"/>
      <c r="AL72" s="222">
        <f t="shared" si="33"/>
        <v>0</v>
      </c>
      <c r="AM72" s="223">
        <f t="shared" si="38"/>
        <v>0</v>
      </c>
      <c r="AN72" s="226"/>
      <c r="AO72" s="164"/>
      <c r="AQ72" s="84">
        <f t="shared" si="39"/>
        <v>1</v>
      </c>
      <c r="AR72" s="85">
        <f t="shared" si="34"/>
        <v>0</v>
      </c>
      <c r="AS72" s="86">
        <f t="shared" si="35"/>
        <v>0</v>
      </c>
      <c r="AT72" s="349"/>
    </row>
    <row r="73" spans="1:46" s="65" customFormat="1" ht="101.25" customHeight="1" x14ac:dyDescent="0.25">
      <c r="A73" s="253">
        <f t="shared" si="30"/>
        <v>0</v>
      </c>
      <c r="B73" s="323"/>
      <c r="C73" s="92" t="s">
        <v>195</v>
      </c>
      <c r="D73" s="93" t="s">
        <v>366</v>
      </c>
      <c r="E73" s="94" t="s">
        <v>0</v>
      </c>
      <c r="F73" s="94" t="s">
        <v>367</v>
      </c>
      <c r="G73" s="198">
        <v>12</v>
      </c>
      <c r="H73" s="121" t="s">
        <v>442</v>
      </c>
      <c r="I73" s="94" t="s">
        <v>64</v>
      </c>
      <c r="J73" s="95" t="s">
        <v>469</v>
      </c>
      <c r="K73" s="95" t="s">
        <v>140</v>
      </c>
      <c r="L73" s="126">
        <v>43862</v>
      </c>
      <c r="M73" s="127">
        <v>44196</v>
      </c>
      <c r="N73" s="173"/>
      <c r="O73" s="271">
        <v>4</v>
      </c>
      <c r="P73" s="272">
        <v>1</v>
      </c>
      <c r="Q73" s="272">
        <v>1</v>
      </c>
      <c r="R73" s="272">
        <v>1</v>
      </c>
      <c r="S73" s="272">
        <v>1</v>
      </c>
      <c r="T73" s="273">
        <f t="shared" si="31"/>
        <v>4</v>
      </c>
      <c r="U73" s="223">
        <f t="shared" si="36"/>
        <v>1</v>
      </c>
      <c r="V73" s="239" t="s">
        <v>498</v>
      </c>
      <c r="W73" s="239" t="s">
        <v>503</v>
      </c>
      <c r="X73" s="273">
        <v>4</v>
      </c>
      <c r="Y73" s="274"/>
      <c r="Z73" s="274"/>
      <c r="AA73" s="274"/>
      <c r="AB73" s="274"/>
      <c r="AC73" s="273">
        <f t="shared" si="32"/>
        <v>0</v>
      </c>
      <c r="AD73" s="223">
        <f t="shared" si="37"/>
        <v>0</v>
      </c>
      <c r="AE73" s="239"/>
      <c r="AF73" s="239"/>
      <c r="AG73" s="273">
        <v>4</v>
      </c>
      <c r="AH73" s="272"/>
      <c r="AI73" s="272"/>
      <c r="AJ73" s="272"/>
      <c r="AK73" s="272"/>
      <c r="AL73" s="273">
        <f t="shared" si="33"/>
        <v>0</v>
      </c>
      <c r="AM73" s="223">
        <f t="shared" si="38"/>
        <v>0</v>
      </c>
      <c r="AN73" s="275"/>
      <c r="AO73" s="276"/>
      <c r="AQ73" s="84">
        <f t="shared" si="39"/>
        <v>12</v>
      </c>
      <c r="AR73" s="85">
        <f t="shared" si="34"/>
        <v>4</v>
      </c>
      <c r="AS73" s="86">
        <f t="shared" si="35"/>
        <v>0.33333333333333331</v>
      </c>
      <c r="AT73" s="349"/>
    </row>
    <row r="74" spans="1:46" s="65" customFormat="1" ht="103.5" customHeight="1" thickBot="1" x14ac:dyDescent="0.3">
      <c r="A74" s="253">
        <f t="shared" si="30"/>
        <v>0</v>
      </c>
      <c r="B74" s="323"/>
      <c r="C74" s="120" t="s">
        <v>196</v>
      </c>
      <c r="D74" s="317" t="s">
        <v>394</v>
      </c>
      <c r="E74" s="94" t="s">
        <v>0</v>
      </c>
      <c r="F74" s="121" t="s">
        <v>395</v>
      </c>
      <c r="G74" s="195">
        <v>2</v>
      </c>
      <c r="H74" s="121" t="s">
        <v>443</v>
      </c>
      <c r="I74" s="121" t="s">
        <v>25</v>
      </c>
      <c r="J74" s="122" t="s">
        <v>53</v>
      </c>
      <c r="K74" s="122" t="s">
        <v>210</v>
      </c>
      <c r="L74" s="122">
        <v>43862</v>
      </c>
      <c r="M74" s="132">
        <v>43951</v>
      </c>
      <c r="N74" s="173"/>
      <c r="O74" s="271">
        <v>2</v>
      </c>
      <c r="P74" s="221"/>
      <c r="Q74" s="221">
        <v>1</v>
      </c>
      <c r="R74" s="221">
        <v>1</v>
      </c>
      <c r="S74" s="221"/>
      <c r="T74" s="273">
        <f t="shared" si="31"/>
        <v>2</v>
      </c>
      <c r="U74" s="223">
        <f t="shared" si="36"/>
        <v>1</v>
      </c>
      <c r="V74" s="278" t="s">
        <v>502</v>
      </c>
      <c r="W74" s="278" t="s">
        <v>503</v>
      </c>
      <c r="X74" s="273"/>
      <c r="Y74" s="279"/>
      <c r="Z74" s="279"/>
      <c r="AA74" s="279"/>
      <c r="AB74" s="279"/>
      <c r="AC74" s="255">
        <f t="shared" si="32"/>
        <v>0</v>
      </c>
      <c r="AD74" s="223" t="str">
        <f t="shared" si="37"/>
        <v/>
      </c>
      <c r="AE74" s="278"/>
      <c r="AF74" s="278"/>
      <c r="AG74" s="273"/>
      <c r="AH74" s="277"/>
      <c r="AI74" s="277"/>
      <c r="AJ74" s="277"/>
      <c r="AK74" s="277"/>
      <c r="AL74" s="255">
        <f t="shared" si="33"/>
        <v>0</v>
      </c>
      <c r="AM74" s="223" t="str">
        <f t="shared" si="38"/>
        <v/>
      </c>
      <c r="AN74" s="280"/>
      <c r="AO74" s="281"/>
      <c r="AQ74" s="84">
        <f t="shared" si="39"/>
        <v>2</v>
      </c>
      <c r="AR74" s="85">
        <f t="shared" si="34"/>
        <v>2</v>
      </c>
      <c r="AS74" s="86">
        <f t="shared" si="35"/>
        <v>1</v>
      </c>
      <c r="AT74" s="358"/>
    </row>
    <row r="75" spans="1:46" s="65" customFormat="1" ht="174" customHeight="1" thickBot="1" x14ac:dyDescent="0.3">
      <c r="A75" s="253">
        <f t="shared" si="30"/>
        <v>0</v>
      </c>
      <c r="B75" s="134" t="s">
        <v>318</v>
      </c>
      <c r="C75" s="135" t="s">
        <v>198</v>
      </c>
      <c r="D75" s="136" t="s">
        <v>396</v>
      </c>
      <c r="E75" s="137" t="s">
        <v>0</v>
      </c>
      <c r="F75" s="137" t="s">
        <v>397</v>
      </c>
      <c r="G75" s="137">
        <v>11</v>
      </c>
      <c r="H75" s="137" t="s">
        <v>444</v>
      </c>
      <c r="I75" s="137" t="s">
        <v>25</v>
      </c>
      <c r="J75" s="138" t="s">
        <v>50</v>
      </c>
      <c r="K75" s="138" t="s">
        <v>26</v>
      </c>
      <c r="L75" s="138">
        <v>43862</v>
      </c>
      <c r="M75" s="139">
        <v>44196</v>
      </c>
      <c r="N75" s="173"/>
      <c r="O75" s="220">
        <v>3</v>
      </c>
      <c r="P75" s="221">
        <v>1</v>
      </c>
      <c r="Q75" s="221">
        <v>1</v>
      </c>
      <c r="R75" s="221">
        <v>1</v>
      </c>
      <c r="S75" s="221"/>
      <c r="T75" s="222">
        <f t="shared" si="31"/>
        <v>3</v>
      </c>
      <c r="U75" s="223">
        <f t="shared" si="36"/>
        <v>1</v>
      </c>
      <c r="V75" s="224" t="s">
        <v>493</v>
      </c>
      <c r="W75" s="224" t="s">
        <v>503</v>
      </c>
      <c r="X75" s="222">
        <v>4</v>
      </c>
      <c r="Y75" s="225"/>
      <c r="Z75" s="225"/>
      <c r="AA75" s="225"/>
      <c r="AB75" s="225"/>
      <c r="AC75" s="222">
        <f t="shared" si="32"/>
        <v>0</v>
      </c>
      <c r="AD75" s="223">
        <f t="shared" si="37"/>
        <v>0</v>
      </c>
      <c r="AE75" s="224"/>
      <c r="AF75" s="224"/>
      <c r="AG75" s="222">
        <v>4</v>
      </c>
      <c r="AH75" s="221"/>
      <c r="AI75" s="221"/>
      <c r="AJ75" s="221"/>
      <c r="AK75" s="221"/>
      <c r="AL75" s="222">
        <f t="shared" si="33"/>
        <v>0</v>
      </c>
      <c r="AM75" s="223">
        <f t="shared" si="38"/>
        <v>0</v>
      </c>
      <c r="AN75" s="226"/>
      <c r="AO75" s="164"/>
      <c r="AQ75" s="84">
        <f t="shared" si="39"/>
        <v>11</v>
      </c>
      <c r="AR75" s="85">
        <f t="shared" si="34"/>
        <v>3</v>
      </c>
      <c r="AS75" s="86">
        <f t="shared" si="35"/>
        <v>0.27272727272727271</v>
      </c>
      <c r="AT75" s="83">
        <f>+AVERAGE(AS75)</f>
        <v>0.27272727272727271</v>
      </c>
    </row>
    <row r="76" spans="1:46" s="65" customFormat="1" ht="108" x14ac:dyDescent="0.25">
      <c r="A76" s="253">
        <f t="shared" si="30"/>
        <v>0</v>
      </c>
      <c r="B76" s="323" t="s">
        <v>319</v>
      </c>
      <c r="C76" s="87" t="s">
        <v>199</v>
      </c>
      <c r="D76" s="88" t="s">
        <v>398</v>
      </c>
      <c r="E76" s="89" t="s">
        <v>0</v>
      </c>
      <c r="F76" s="89" t="s">
        <v>402</v>
      </c>
      <c r="G76" s="89">
        <v>1</v>
      </c>
      <c r="H76" s="89" t="s">
        <v>445</v>
      </c>
      <c r="I76" s="89" t="s">
        <v>25</v>
      </c>
      <c r="J76" s="90" t="s">
        <v>53</v>
      </c>
      <c r="K76" s="90" t="s">
        <v>37</v>
      </c>
      <c r="L76" s="90">
        <v>43862</v>
      </c>
      <c r="M76" s="91">
        <v>43951</v>
      </c>
      <c r="N76" s="173"/>
      <c r="O76" s="220">
        <v>1</v>
      </c>
      <c r="P76" s="221"/>
      <c r="Q76" s="221"/>
      <c r="R76" s="221"/>
      <c r="S76" s="221"/>
      <c r="T76" s="222">
        <f t="shared" si="31"/>
        <v>0</v>
      </c>
      <c r="U76" s="223">
        <f t="shared" si="36"/>
        <v>0</v>
      </c>
      <c r="V76" s="224" t="s">
        <v>516</v>
      </c>
      <c r="W76" s="224" t="s">
        <v>517</v>
      </c>
      <c r="X76" s="222"/>
      <c r="Y76" s="225"/>
      <c r="Z76" s="225"/>
      <c r="AA76" s="225"/>
      <c r="AB76" s="225"/>
      <c r="AC76" s="222">
        <f t="shared" si="32"/>
        <v>0</v>
      </c>
      <c r="AD76" s="223" t="str">
        <f t="shared" si="37"/>
        <v/>
      </c>
      <c r="AE76" s="224"/>
      <c r="AF76" s="224"/>
      <c r="AG76" s="222"/>
      <c r="AH76" s="221"/>
      <c r="AI76" s="221"/>
      <c r="AJ76" s="221"/>
      <c r="AK76" s="221"/>
      <c r="AL76" s="222">
        <f t="shared" si="33"/>
        <v>0</v>
      </c>
      <c r="AM76" s="223" t="str">
        <f t="shared" si="38"/>
        <v/>
      </c>
      <c r="AN76" s="226"/>
      <c r="AO76" s="164"/>
      <c r="AQ76" s="84">
        <f t="shared" si="39"/>
        <v>1</v>
      </c>
      <c r="AR76" s="85">
        <f t="shared" si="34"/>
        <v>0</v>
      </c>
      <c r="AS76" s="86">
        <f t="shared" si="35"/>
        <v>0</v>
      </c>
      <c r="AT76" s="357">
        <f>+AVERAGE(AS76:AS80)</f>
        <v>0</v>
      </c>
    </row>
    <row r="77" spans="1:46" s="65" customFormat="1" ht="104.25" customHeight="1" x14ac:dyDescent="0.25">
      <c r="A77" s="253">
        <f t="shared" si="30"/>
        <v>0</v>
      </c>
      <c r="B77" s="323"/>
      <c r="C77" s="92" t="s">
        <v>200</v>
      </c>
      <c r="D77" s="93" t="s">
        <v>399</v>
      </c>
      <c r="E77" s="94" t="s">
        <v>0</v>
      </c>
      <c r="F77" s="94" t="s">
        <v>403</v>
      </c>
      <c r="G77" s="94">
        <v>1</v>
      </c>
      <c r="H77" s="94" t="s">
        <v>446</v>
      </c>
      <c r="I77" s="125" t="s">
        <v>25</v>
      </c>
      <c r="J77" s="126" t="s">
        <v>53</v>
      </c>
      <c r="K77" s="126" t="s">
        <v>70</v>
      </c>
      <c r="L77" s="95">
        <v>43922</v>
      </c>
      <c r="M77" s="96">
        <v>44074</v>
      </c>
      <c r="N77" s="173"/>
      <c r="O77" s="220"/>
      <c r="P77" s="221"/>
      <c r="Q77" s="221"/>
      <c r="R77" s="221"/>
      <c r="S77" s="221"/>
      <c r="T77" s="222">
        <f t="shared" si="31"/>
        <v>0</v>
      </c>
      <c r="U77" s="223" t="str">
        <f t="shared" si="36"/>
        <v/>
      </c>
      <c r="V77" s="224" t="s">
        <v>475</v>
      </c>
      <c r="W77" s="224" t="s">
        <v>503</v>
      </c>
      <c r="X77" s="222">
        <v>1</v>
      </c>
      <c r="Y77" s="225"/>
      <c r="Z77" s="225"/>
      <c r="AA77" s="225"/>
      <c r="AB77" s="225"/>
      <c r="AC77" s="222">
        <f t="shared" si="32"/>
        <v>0</v>
      </c>
      <c r="AD77" s="223">
        <f t="shared" si="37"/>
        <v>0</v>
      </c>
      <c r="AE77" s="224"/>
      <c r="AF77" s="224"/>
      <c r="AG77" s="222"/>
      <c r="AH77" s="221"/>
      <c r="AI77" s="221"/>
      <c r="AJ77" s="221"/>
      <c r="AK77" s="221"/>
      <c r="AL77" s="222">
        <f t="shared" si="33"/>
        <v>0</v>
      </c>
      <c r="AM77" s="223" t="str">
        <f t="shared" si="38"/>
        <v/>
      </c>
      <c r="AN77" s="226"/>
      <c r="AO77" s="164"/>
      <c r="AQ77" s="84">
        <f t="shared" si="39"/>
        <v>1</v>
      </c>
      <c r="AR77" s="85">
        <f t="shared" si="34"/>
        <v>0</v>
      </c>
      <c r="AS77" s="86">
        <f t="shared" si="35"/>
        <v>0</v>
      </c>
      <c r="AT77" s="349"/>
    </row>
    <row r="78" spans="1:46" s="65" customFormat="1" ht="51" x14ac:dyDescent="0.25">
      <c r="A78" s="253">
        <f t="shared" si="30"/>
        <v>0</v>
      </c>
      <c r="B78" s="323"/>
      <c r="C78" s="92" t="s">
        <v>201</v>
      </c>
      <c r="D78" s="93" t="s">
        <v>407</v>
      </c>
      <c r="E78" s="94" t="s">
        <v>0</v>
      </c>
      <c r="F78" s="94" t="s">
        <v>404</v>
      </c>
      <c r="G78" s="94">
        <v>1</v>
      </c>
      <c r="H78" s="94" t="s">
        <v>72</v>
      </c>
      <c r="I78" s="125" t="s">
        <v>25</v>
      </c>
      <c r="J78" s="126" t="s">
        <v>53</v>
      </c>
      <c r="K78" s="126" t="s">
        <v>70</v>
      </c>
      <c r="L78" s="95">
        <v>43922</v>
      </c>
      <c r="M78" s="96">
        <v>44074</v>
      </c>
      <c r="N78" s="173"/>
      <c r="O78" s="220"/>
      <c r="P78" s="221"/>
      <c r="Q78" s="221"/>
      <c r="R78" s="221"/>
      <c r="S78" s="221"/>
      <c r="T78" s="222">
        <f t="shared" si="31"/>
        <v>0</v>
      </c>
      <c r="U78" s="223" t="str">
        <f t="shared" si="36"/>
        <v/>
      </c>
      <c r="V78" s="224" t="s">
        <v>475</v>
      </c>
      <c r="W78" s="224" t="s">
        <v>503</v>
      </c>
      <c r="X78" s="222">
        <v>1</v>
      </c>
      <c r="Y78" s="225"/>
      <c r="Z78" s="225"/>
      <c r="AA78" s="225"/>
      <c r="AB78" s="225"/>
      <c r="AC78" s="222">
        <f t="shared" si="32"/>
        <v>0</v>
      </c>
      <c r="AD78" s="223">
        <f t="shared" si="37"/>
        <v>0</v>
      </c>
      <c r="AE78" s="224"/>
      <c r="AF78" s="224"/>
      <c r="AG78" s="222"/>
      <c r="AH78" s="221"/>
      <c r="AI78" s="221"/>
      <c r="AJ78" s="221"/>
      <c r="AK78" s="221"/>
      <c r="AL78" s="222">
        <f t="shared" si="33"/>
        <v>0</v>
      </c>
      <c r="AM78" s="223" t="str">
        <f t="shared" si="38"/>
        <v/>
      </c>
      <c r="AN78" s="226"/>
      <c r="AO78" s="164"/>
      <c r="AQ78" s="84">
        <f t="shared" si="39"/>
        <v>1</v>
      </c>
      <c r="AR78" s="85">
        <f t="shared" si="34"/>
        <v>0</v>
      </c>
      <c r="AS78" s="86">
        <f t="shared" si="35"/>
        <v>0</v>
      </c>
      <c r="AT78" s="349"/>
    </row>
    <row r="79" spans="1:46" s="65" customFormat="1" ht="66" customHeight="1" x14ac:dyDescent="0.25">
      <c r="A79" s="253">
        <f t="shared" si="30"/>
        <v>0</v>
      </c>
      <c r="B79" s="323"/>
      <c r="C79" s="92" t="s">
        <v>202</v>
      </c>
      <c r="D79" s="93" t="s">
        <v>400</v>
      </c>
      <c r="E79" s="94" t="s">
        <v>0</v>
      </c>
      <c r="F79" s="94" t="s">
        <v>405</v>
      </c>
      <c r="G79" s="94">
        <v>1</v>
      </c>
      <c r="H79" s="94" t="s">
        <v>95</v>
      </c>
      <c r="I79" s="94" t="s">
        <v>25</v>
      </c>
      <c r="J79" s="95" t="s">
        <v>75</v>
      </c>
      <c r="K79" s="95" t="s">
        <v>76</v>
      </c>
      <c r="L79" s="95">
        <v>44105</v>
      </c>
      <c r="M79" s="96">
        <v>44196</v>
      </c>
      <c r="N79" s="173"/>
      <c r="O79" s="220"/>
      <c r="P79" s="221"/>
      <c r="Q79" s="221"/>
      <c r="R79" s="221"/>
      <c r="S79" s="221"/>
      <c r="T79" s="222">
        <f t="shared" si="31"/>
        <v>0</v>
      </c>
      <c r="U79" s="223" t="str">
        <f t="shared" si="36"/>
        <v/>
      </c>
      <c r="V79" s="224" t="s">
        <v>475</v>
      </c>
      <c r="W79" s="224" t="s">
        <v>503</v>
      </c>
      <c r="X79" s="222">
        <v>1</v>
      </c>
      <c r="Y79" s="225"/>
      <c r="Z79" s="225"/>
      <c r="AA79" s="225"/>
      <c r="AB79" s="225"/>
      <c r="AC79" s="222">
        <f t="shared" si="32"/>
        <v>0</v>
      </c>
      <c r="AD79" s="223">
        <f t="shared" si="37"/>
        <v>0</v>
      </c>
      <c r="AE79" s="224"/>
      <c r="AF79" s="224"/>
      <c r="AG79" s="222"/>
      <c r="AH79" s="221"/>
      <c r="AI79" s="221"/>
      <c r="AJ79" s="221"/>
      <c r="AK79" s="221"/>
      <c r="AL79" s="222">
        <f t="shared" si="33"/>
        <v>0</v>
      </c>
      <c r="AM79" s="223" t="str">
        <f t="shared" si="38"/>
        <v/>
      </c>
      <c r="AN79" s="226"/>
      <c r="AO79" s="164"/>
      <c r="AQ79" s="84">
        <f>+SUM(O79,X79,AG79)</f>
        <v>1</v>
      </c>
      <c r="AR79" s="85">
        <f>+SUM(T79,AC79,AL79)</f>
        <v>0</v>
      </c>
      <c r="AS79" s="86">
        <f>IFERROR(AR79/AQ79,"")</f>
        <v>0</v>
      </c>
      <c r="AT79" s="349"/>
    </row>
    <row r="80" spans="1:46" s="65" customFormat="1" ht="66" customHeight="1" x14ac:dyDescent="0.25">
      <c r="A80" s="253">
        <f t="shared" si="30"/>
        <v>0</v>
      </c>
      <c r="B80" s="323"/>
      <c r="C80" s="92" t="s">
        <v>495</v>
      </c>
      <c r="D80" s="93" t="s">
        <v>401</v>
      </c>
      <c r="E80" s="94" t="s">
        <v>0</v>
      </c>
      <c r="F80" s="94" t="s">
        <v>406</v>
      </c>
      <c r="G80" s="94">
        <v>1</v>
      </c>
      <c r="H80" s="94" t="s">
        <v>95</v>
      </c>
      <c r="I80" s="94" t="s">
        <v>25</v>
      </c>
      <c r="J80" s="95" t="s">
        <v>75</v>
      </c>
      <c r="K80" s="95" t="s">
        <v>76</v>
      </c>
      <c r="L80" s="95">
        <v>43862</v>
      </c>
      <c r="M80" s="96">
        <v>44012</v>
      </c>
      <c r="N80" s="173"/>
      <c r="O80" s="220"/>
      <c r="P80" s="221"/>
      <c r="Q80" s="221"/>
      <c r="R80" s="221"/>
      <c r="S80" s="221"/>
      <c r="T80" s="222">
        <f t="shared" si="31"/>
        <v>0</v>
      </c>
      <c r="U80" s="223" t="str">
        <f t="shared" si="36"/>
        <v/>
      </c>
      <c r="V80" s="224" t="s">
        <v>518</v>
      </c>
      <c r="W80" s="224" t="s">
        <v>506</v>
      </c>
      <c r="X80" s="222">
        <v>1</v>
      </c>
      <c r="Y80" s="225"/>
      <c r="Z80" s="225"/>
      <c r="AA80" s="225"/>
      <c r="AB80" s="225"/>
      <c r="AC80" s="222">
        <f t="shared" si="32"/>
        <v>0</v>
      </c>
      <c r="AD80" s="223">
        <f t="shared" si="37"/>
        <v>0</v>
      </c>
      <c r="AE80" s="224"/>
      <c r="AF80" s="224"/>
      <c r="AG80" s="222"/>
      <c r="AH80" s="221"/>
      <c r="AI80" s="221"/>
      <c r="AJ80" s="221"/>
      <c r="AK80" s="221"/>
      <c r="AL80" s="222">
        <f t="shared" si="33"/>
        <v>0</v>
      </c>
      <c r="AM80" s="223" t="str">
        <f t="shared" si="38"/>
        <v/>
      </c>
      <c r="AN80" s="226"/>
      <c r="AO80" s="164"/>
      <c r="AQ80" s="84">
        <f t="shared" si="39"/>
        <v>1</v>
      </c>
      <c r="AR80" s="85">
        <f t="shared" si="34"/>
        <v>0</v>
      </c>
      <c r="AS80" s="86">
        <f t="shared" si="35"/>
        <v>0</v>
      </c>
      <c r="AT80" s="322"/>
    </row>
    <row r="81" spans="1:46" s="65" customFormat="1" ht="116.25" customHeight="1" x14ac:dyDescent="0.25">
      <c r="A81" s="253">
        <f t="shared" si="30"/>
        <v>0</v>
      </c>
      <c r="B81" s="134" t="s">
        <v>320</v>
      </c>
      <c r="C81" s="135" t="s">
        <v>203</v>
      </c>
      <c r="D81" s="136" t="s">
        <v>413</v>
      </c>
      <c r="E81" s="137" t="s">
        <v>43</v>
      </c>
      <c r="F81" s="137" t="s">
        <v>424</v>
      </c>
      <c r="G81" s="137">
        <v>1</v>
      </c>
      <c r="H81" s="137" t="s">
        <v>368</v>
      </c>
      <c r="I81" s="137" t="s">
        <v>30</v>
      </c>
      <c r="J81" s="138" t="s">
        <v>52</v>
      </c>
      <c r="K81" s="138" t="s">
        <v>91</v>
      </c>
      <c r="L81" s="138">
        <v>43862</v>
      </c>
      <c r="M81" s="139">
        <v>44012</v>
      </c>
      <c r="N81" s="173"/>
      <c r="O81" s="220"/>
      <c r="P81" s="221"/>
      <c r="Q81" s="221"/>
      <c r="R81" s="221"/>
      <c r="S81" s="221"/>
      <c r="T81" s="222">
        <f t="shared" si="31"/>
        <v>0</v>
      </c>
      <c r="U81" s="223" t="str">
        <f t="shared" si="36"/>
        <v/>
      </c>
      <c r="V81" s="224" t="s">
        <v>474</v>
      </c>
      <c r="W81" s="224" t="s">
        <v>503</v>
      </c>
      <c r="X81" s="222"/>
      <c r="Y81" s="225"/>
      <c r="Z81" s="225"/>
      <c r="AA81" s="225"/>
      <c r="AB81" s="225"/>
      <c r="AC81" s="222">
        <f t="shared" si="32"/>
        <v>0</v>
      </c>
      <c r="AD81" s="223" t="str">
        <f t="shared" si="37"/>
        <v/>
      </c>
      <c r="AE81" s="224"/>
      <c r="AF81" s="224"/>
      <c r="AG81" s="222">
        <v>1</v>
      </c>
      <c r="AH81" s="221"/>
      <c r="AI81" s="221"/>
      <c r="AJ81" s="221"/>
      <c r="AK81" s="221"/>
      <c r="AL81" s="222">
        <f t="shared" si="33"/>
        <v>0</v>
      </c>
      <c r="AM81" s="223">
        <f t="shared" si="38"/>
        <v>0</v>
      </c>
      <c r="AN81" s="226"/>
      <c r="AO81" s="164"/>
      <c r="AQ81" s="84">
        <f t="shared" si="39"/>
        <v>1</v>
      </c>
      <c r="AR81" s="85">
        <f t="shared" si="34"/>
        <v>0</v>
      </c>
      <c r="AS81" s="86">
        <f t="shared" si="35"/>
        <v>0</v>
      </c>
      <c r="AT81" s="140">
        <f>+AVERAGE(AS81)</f>
        <v>0</v>
      </c>
    </row>
    <row r="82" spans="1:46" s="65" customFormat="1" ht="95.25" customHeight="1" thickBot="1" x14ac:dyDescent="0.3">
      <c r="A82" s="253">
        <f t="shared" si="30"/>
        <v>0</v>
      </c>
      <c r="B82" s="166" t="s">
        <v>321</v>
      </c>
      <c r="C82" s="141" t="s">
        <v>204</v>
      </c>
      <c r="D82" s="199" t="s">
        <v>369</v>
      </c>
      <c r="E82" s="142" t="s">
        <v>0</v>
      </c>
      <c r="F82" s="142" t="s">
        <v>119</v>
      </c>
      <c r="G82" s="142">
        <v>4</v>
      </c>
      <c r="H82" s="142" t="s">
        <v>447</v>
      </c>
      <c r="I82" s="142" t="s">
        <v>25</v>
      </c>
      <c r="J82" s="143" t="s">
        <v>50</v>
      </c>
      <c r="K82" s="143" t="s">
        <v>26</v>
      </c>
      <c r="L82" s="143">
        <v>43832</v>
      </c>
      <c r="M82" s="144">
        <v>44196</v>
      </c>
      <c r="N82" s="173"/>
      <c r="O82" s="227">
        <v>2</v>
      </c>
      <c r="P82" s="228">
        <v>1</v>
      </c>
      <c r="Q82" s="228"/>
      <c r="R82" s="228"/>
      <c r="S82" s="228">
        <v>1</v>
      </c>
      <c r="T82" s="229">
        <f t="shared" si="31"/>
        <v>2</v>
      </c>
      <c r="U82" s="230">
        <f t="shared" ref="U82" si="40">IFERROR(T82/O82,"")</f>
        <v>1</v>
      </c>
      <c r="V82" s="231" t="s">
        <v>519</v>
      </c>
      <c r="W82" s="231" t="s">
        <v>503</v>
      </c>
      <c r="X82" s="229">
        <v>1</v>
      </c>
      <c r="Y82" s="232"/>
      <c r="Z82" s="232"/>
      <c r="AA82" s="232"/>
      <c r="AB82" s="232"/>
      <c r="AC82" s="229">
        <f t="shared" si="32"/>
        <v>0</v>
      </c>
      <c r="AD82" s="230">
        <f t="shared" si="37"/>
        <v>0</v>
      </c>
      <c r="AE82" s="231"/>
      <c r="AF82" s="231"/>
      <c r="AG82" s="229">
        <v>1</v>
      </c>
      <c r="AH82" s="228"/>
      <c r="AI82" s="228"/>
      <c r="AJ82" s="228"/>
      <c r="AK82" s="228"/>
      <c r="AL82" s="229">
        <f t="shared" si="33"/>
        <v>0</v>
      </c>
      <c r="AM82" s="230">
        <f t="shared" si="38"/>
        <v>0</v>
      </c>
      <c r="AN82" s="250"/>
      <c r="AO82" s="163"/>
      <c r="AQ82" s="97">
        <f t="shared" si="39"/>
        <v>4</v>
      </c>
      <c r="AR82" s="98">
        <f t="shared" si="34"/>
        <v>2</v>
      </c>
      <c r="AS82" s="99">
        <f t="shared" si="35"/>
        <v>0.5</v>
      </c>
      <c r="AT82" s="145">
        <f>+AVERAGE(AS82)</f>
        <v>0.5</v>
      </c>
    </row>
    <row r="83" spans="1:46" s="113" customFormat="1" ht="28.5" customHeight="1" thickBot="1" x14ac:dyDescent="0.3">
      <c r="A83" s="253"/>
      <c r="B83" s="111"/>
      <c r="C83" s="111"/>
      <c r="D83" s="112"/>
      <c r="E83" s="111"/>
      <c r="F83" s="111"/>
      <c r="G83" s="111"/>
      <c r="H83" s="111"/>
      <c r="I83" s="111"/>
      <c r="J83" s="102"/>
      <c r="K83" s="102"/>
      <c r="L83" s="102"/>
      <c r="M83" s="102"/>
      <c r="N83" s="173"/>
      <c r="O83" s="111"/>
      <c r="P83" s="111"/>
      <c r="Q83" s="111"/>
      <c r="R83" s="111"/>
      <c r="S83" s="111"/>
      <c r="T83" s="111"/>
      <c r="U83" s="102"/>
      <c r="V83" s="111"/>
      <c r="W83" s="111"/>
      <c r="X83" s="111"/>
      <c r="Y83" s="161"/>
      <c r="Z83" s="161"/>
      <c r="AA83" s="161"/>
      <c r="AB83" s="161"/>
      <c r="AC83" s="111"/>
      <c r="AD83" s="102"/>
      <c r="AE83" s="112"/>
      <c r="AF83" s="111"/>
      <c r="AG83" s="111"/>
      <c r="AH83" s="111"/>
      <c r="AI83" s="111"/>
      <c r="AJ83" s="111"/>
      <c r="AK83" s="111"/>
      <c r="AL83" s="111"/>
      <c r="AM83" s="102"/>
      <c r="AN83" s="111"/>
      <c r="AO83" s="101"/>
      <c r="AP83" s="65"/>
      <c r="AQ83" s="350" t="s">
        <v>279</v>
      </c>
      <c r="AR83" s="351"/>
      <c r="AS83" s="352"/>
      <c r="AT83" s="146">
        <f>AVERAGE(AT70:AT82)</f>
        <v>0.22107878787878787</v>
      </c>
    </row>
    <row r="84" spans="1:46" s="113" customFormat="1" ht="12" x14ac:dyDescent="0.25">
      <c r="A84" s="253"/>
      <c r="B84" s="101"/>
      <c r="C84" s="101"/>
      <c r="D84" s="68"/>
      <c r="E84" s="101"/>
      <c r="F84" s="101"/>
      <c r="G84" s="101"/>
      <c r="H84" s="101"/>
      <c r="I84" s="101"/>
      <c r="J84" s="79"/>
      <c r="K84" s="79"/>
      <c r="L84" s="79"/>
      <c r="M84" s="79"/>
      <c r="N84" s="173"/>
      <c r="O84" s="101"/>
      <c r="P84" s="101"/>
      <c r="Q84" s="101"/>
      <c r="R84" s="101"/>
      <c r="S84" s="101"/>
      <c r="T84" s="101"/>
      <c r="U84" s="101"/>
      <c r="V84" s="101"/>
      <c r="W84" s="101"/>
      <c r="X84" s="101"/>
      <c r="Y84" s="160"/>
      <c r="Z84" s="160"/>
      <c r="AA84" s="160"/>
      <c r="AB84" s="160"/>
      <c r="AC84" s="101"/>
      <c r="AD84" s="101"/>
      <c r="AE84" s="68"/>
      <c r="AF84" s="101"/>
      <c r="AG84" s="101"/>
      <c r="AH84" s="101"/>
      <c r="AI84" s="101"/>
      <c r="AJ84" s="101"/>
      <c r="AK84" s="101"/>
      <c r="AL84" s="101"/>
      <c r="AM84" s="101"/>
      <c r="AN84" s="101"/>
      <c r="AO84" s="101"/>
      <c r="AP84" s="65"/>
      <c r="AT84" s="114"/>
    </row>
    <row r="85" spans="1:46" s="113" customFormat="1" ht="30.75" customHeight="1" thickBot="1" x14ac:dyDescent="0.3">
      <c r="A85" s="253"/>
      <c r="B85" s="329" t="s">
        <v>226</v>
      </c>
      <c r="C85" s="329"/>
      <c r="D85" s="329"/>
      <c r="E85" s="329"/>
      <c r="F85" s="329"/>
      <c r="G85" s="329"/>
      <c r="H85" s="329"/>
      <c r="I85" s="329"/>
      <c r="J85" s="329"/>
      <c r="K85" s="329"/>
      <c r="L85" s="329"/>
      <c r="M85" s="329"/>
      <c r="N85" s="174"/>
      <c r="O85" s="101"/>
      <c r="P85" s="101"/>
      <c r="Q85" s="101"/>
      <c r="R85" s="101"/>
      <c r="S85" s="101"/>
      <c r="T85" s="101"/>
      <c r="U85" s="101"/>
      <c r="V85" s="101"/>
      <c r="W85" s="101"/>
      <c r="X85" s="101"/>
      <c r="Y85" s="160"/>
      <c r="Z85" s="160"/>
      <c r="AA85" s="160"/>
      <c r="AB85" s="160"/>
      <c r="AC85" s="101"/>
      <c r="AD85" s="101"/>
      <c r="AE85" s="68"/>
      <c r="AF85" s="101"/>
      <c r="AG85" s="101"/>
      <c r="AH85" s="101"/>
      <c r="AI85" s="101"/>
      <c r="AJ85" s="101"/>
      <c r="AK85" s="101"/>
      <c r="AL85" s="101"/>
      <c r="AM85" s="101"/>
      <c r="AN85" s="101"/>
      <c r="AO85" s="101"/>
      <c r="AP85" s="65"/>
      <c r="AT85" s="114"/>
    </row>
    <row r="86" spans="1:46" s="113" customFormat="1" ht="23.25" customHeight="1" thickBot="1" x14ac:dyDescent="0.3">
      <c r="A86" s="253"/>
      <c r="B86" s="147" t="s">
        <v>3</v>
      </c>
      <c r="C86" s="328" t="s">
        <v>17</v>
      </c>
      <c r="D86" s="328"/>
      <c r="E86" s="328"/>
      <c r="F86" s="328"/>
      <c r="G86" s="328"/>
      <c r="H86" s="328"/>
      <c r="I86" s="328"/>
      <c r="J86" s="328"/>
      <c r="K86" s="328"/>
      <c r="L86" s="328"/>
      <c r="M86" s="328"/>
      <c r="N86" s="171"/>
      <c r="O86" s="343" t="s">
        <v>267</v>
      </c>
      <c r="P86" s="344"/>
      <c r="Q86" s="344"/>
      <c r="R86" s="344"/>
      <c r="S86" s="344"/>
      <c r="T86" s="344"/>
      <c r="U86" s="344"/>
      <c r="V86" s="345"/>
      <c r="W86" s="346" t="s">
        <v>277</v>
      </c>
      <c r="X86" s="343" t="s">
        <v>266</v>
      </c>
      <c r="Y86" s="344"/>
      <c r="Z86" s="344"/>
      <c r="AA86" s="344"/>
      <c r="AB86" s="344"/>
      <c r="AC86" s="344"/>
      <c r="AD86" s="344"/>
      <c r="AE86" s="345"/>
      <c r="AF86" s="346" t="s">
        <v>277</v>
      </c>
      <c r="AG86" s="343" t="s">
        <v>268</v>
      </c>
      <c r="AH86" s="344"/>
      <c r="AI86" s="344"/>
      <c r="AJ86" s="344"/>
      <c r="AK86" s="344"/>
      <c r="AL86" s="344"/>
      <c r="AM86" s="344"/>
      <c r="AN86" s="345"/>
      <c r="AO86" s="346" t="s">
        <v>277</v>
      </c>
      <c r="AP86" s="65"/>
      <c r="AQ86" s="353" t="s">
        <v>265</v>
      </c>
      <c r="AR86" s="354"/>
      <c r="AS86" s="355"/>
      <c r="AT86" s="356"/>
    </row>
    <row r="87" spans="1:46" s="65" customFormat="1" ht="26.25" thickBot="1" x14ac:dyDescent="0.3">
      <c r="A87" s="253"/>
      <c r="B87" s="187" t="s">
        <v>5</v>
      </c>
      <c r="C87" s="148" t="s">
        <v>156</v>
      </c>
      <c r="D87" s="149" t="s">
        <v>227</v>
      </c>
      <c r="E87" s="149" t="s">
        <v>33</v>
      </c>
      <c r="F87" s="149" t="s">
        <v>6</v>
      </c>
      <c r="G87" s="149" t="s">
        <v>7</v>
      </c>
      <c r="H87" s="149" t="s">
        <v>8</v>
      </c>
      <c r="I87" s="149" t="s">
        <v>9</v>
      </c>
      <c r="J87" s="149" t="s">
        <v>10</v>
      </c>
      <c r="K87" s="149" t="s">
        <v>11</v>
      </c>
      <c r="L87" s="150" t="s">
        <v>12</v>
      </c>
      <c r="M87" s="151" t="s">
        <v>13</v>
      </c>
      <c r="N87" s="178"/>
      <c r="O87" s="71" t="s">
        <v>322</v>
      </c>
      <c r="P87" s="189" t="s">
        <v>252</v>
      </c>
      <c r="Q87" s="189" t="s">
        <v>253</v>
      </c>
      <c r="R87" s="189" t="s">
        <v>254</v>
      </c>
      <c r="S87" s="189" t="s">
        <v>255</v>
      </c>
      <c r="T87" s="189" t="s">
        <v>250</v>
      </c>
      <c r="U87" s="211"/>
      <c r="V87" s="190" t="s">
        <v>251</v>
      </c>
      <c r="W87" s="347"/>
      <c r="X87" s="71" t="s">
        <v>322</v>
      </c>
      <c r="Y87" s="158" t="s">
        <v>256</v>
      </c>
      <c r="Z87" s="158" t="s">
        <v>257</v>
      </c>
      <c r="AA87" s="158" t="s">
        <v>258</v>
      </c>
      <c r="AB87" s="158" t="s">
        <v>259</v>
      </c>
      <c r="AC87" s="189" t="s">
        <v>250</v>
      </c>
      <c r="AD87" s="211"/>
      <c r="AE87" s="152" t="s">
        <v>251</v>
      </c>
      <c r="AF87" s="347"/>
      <c r="AG87" s="71" t="s">
        <v>322</v>
      </c>
      <c r="AH87" s="189" t="s">
        <v>260</v>
      </c>
      <c r="AI87" s="189" t="s">
        <v>261</v>
      </c>
      <c r="AJ87" s="189" t="s">
        <v>262</v>
      </c>
      <c r="AK87" s="189" t="s">
        <v>263</v>
      </c>
      <c r="AL87" s="189" t="s">
        <v>250</v>
      </c>
      <c r="AM87" s="211"/>
      <c r="AN87" s="190" t="s">
        <v>251</v>
      </c>
      <c r="AO87" s="347"/>
      <c r="AQ87" s="188" t="s">
        <v>249</v>
      </c>
      <c r="AR87" s="189" t="s">
        <v>250</v>
      </c>
      <c r="AS87" s="75" t="s">
        <v>280</v>
      </c>
      <c r="AT87" s="78" t="s">
        <v>278</v>
      </c>
    </row>
    <row r="88" spans="1:46" s="65" customFormat="1" ht="123.75" customHeight="1" x14ac:dyDescent="0.25">
      <c r="A88" s="253">
        <f t="shared" ref="A88:A91" si="41">+G88-AQ88</f>
        <v>0</v>
      </c>
      <c r="B88" s="324"/>
      <c r="C88" s="92" t="s">
        <v>205</v>
      </c>
      <c r="D88" s="93" t="s">
        <v>408</v>
      </c>
      <c r="E88" s="94" t="s">
        <v>0</v>
      </c>
      <c r="F88" s="200" t="s">
        <v>411</v>
      </c>
      <c r="G88" s="94">
        <v>1</v>
      </c>
      <c r="H88" s="200" t="s">
        <v>448</v>
      </c>
      <c r="I88" s="115" t="s">
        <v>25</v>
      </c>
      <c r="J88" s="94" t="s">
        <v>425</v>
      </c>
      <c r="K88" s="95" t="s">
        <v>460</v>
      </c>
      <c r="L88" s="95">
        <v>43862</v>
      </c>
      <c r="M88" s="96">
        <v>43982</v>
      </c>
      <c r="N88" s="173"/>
      <c r="O88" s="213">
        <v>1</v>
      </c>
      <c r="P88" s="214"/>
      <c r="Q88" s="214"/>
      <c r="R88" s="214"/>
      <c r="S88" s="214">
        <v>1</v>
      </c>
      <c r="T88" s="215">
        <f t="shared" ref="T88:T91" si="42">+SUM(P88:S88)</f>
        <v>1</v>
      </c>
      <c r="U88" s="216">
        <f>IFERROR(T88/O88,"")</f>
        <v>1</v>
      </c>
      <c r="V88" s="217" t="s">
        <v>496</v>
      </c>
      <c r="W88" s="217" t="s">
        <v>503</v>
      </c>
      <c r="X88" s="215"/>
      <c r="Y88" s="218"/>
      <c r="Z88" s="218"/>
      <c r="AA88" s="218"/>
      <c r="AB88" s="218"/>
      <c r="AC88" s="215">
        <f t="shared" ref="AC88:AC91" si="43">+SUM(Y88:AB88)</f>
        <v>0</v>
      </c>
      <c r="AD88" s="216" t="str">
        <f>IFERROR(AC88/X88,"")</f>
        <v/>
      </c>
      <c r="AE88" s="217"/>
      <c r="AF88" s="217"/>
      <c r="AG88" s="215"/>
      <c r="AH88" s="214"/>
      <c r="AI88" s="214"/>
      <c r="AJ88" s="214"/>
      <c r="AK88" s="214"/>
      <c r="AL88" s="215">
        <f t="shared" ref="AL88:AL91" si="44">+SUM(AH88:AK88)</f>
        <v>0</v>
      </c>
      <c r="AM88" s="216" t="str">
        <f>IFERROR(AL88/AG88,"")</f>
        <v/>
      </c>
      <c r="AN88" s="219"/>
      <c r="AO88" s="162"/>
      <c r="AQ88" s="116">
        <f>+SUM(O88,X88,AG88)</f>
        <v>1</v>
      </c>
      <c r="AR88" s="117">
        <f t="shared" ref="AR88:AR90" si="45">+SUM(T88,AC88,AL88)</f>
        <v>1</v>
      </c>
      <c r="AS88" s="118">
        <f t="shared" ref="AS88:AS90" si="46">IFERROR(AR88/AQ88,"")</f>
        <v>1</v>
      </c>
      <c r="AT88" s="349"/>
    </row>
    <row r="89" spans="1:46" s="65" customFormat="1" ht="96" x14ac:dyDescent="0.25">
      <c r="A89" s="253">
        <f t="shared" si="41"/>
        <v>0</v>
      </c>
      <c r="B89" s="324"/>
      <c r="C89" s="92" t="s">
        <v>206</v>
      </c>
      <c r="D89" s="93" t="s">
        <v>415</v>
      </c>
      <c r="E89" s="94" t="s">
        <v>0</v>
      </c>
      <c r="F89" s="200" t="s">
        <v>84</v>
      </c>
      <c r="G89" s="94">
        <v>1</v>
      </c>
      <c r="H89" s="200" t="s">
        <v>83</v>
      </c>
      <c r="I89" s="94" t="s">
        <v>25</v>
      </c>
      <c r="J89" s="94" t="s">
        <v>425</v>
      </c>
      <c r="K89" s="95" t="s">
        <v>80</v>
      </c>
      <c r="L89" s="95">
        <v>43862</v>
      </c>
      <c r="M89" s="96">
        <v>43921</v>
      </c>
      <c r="N89" s="173"/>
      <c r="O89" s="220">
        <v>1</v>
      </c>
      <c r="P89" s="221"/>
      <c r="Q89" s="221"/>
      <c r="R89" s="221"/>
      <c r="S89" s="221"/>
      <c r="T89" s="222">
        <f t="shared" si="42"/>
        <v>0</v>
      </c>
      <c r="U89" s="223">
        <f t="shared" ref="U89:U90" si="47">IFERROR(T89/O89,"")</f>
        <v>0</v>
      </c>
      <c r="V89" s="224"/>
      <c r="W89" s="224" t="s">
        <v>520</v>
      </c>
      <c r="X89" s="222"/>
      <c r="Y89" s="225"/>
      <c r="Z89" s="225"/>
      <c r="AA89" s="225"/>
      <c r="AB89" s="225"/>
      <c r="AC89" s="222">
        <f t="shared" si="43"/>
        <v>0</v>
      </c>
      <c r="AD89" s="223" t="str">
        <f t="shared" ref="AD89:AD91" si="48">IFERROR(AC89/X89,"")</f>
        <v/>
      </c>
      <c r="AE89" s="224"/>
      <c r="AF89" s="224"/>
      <c r="AG89" s="222"/>
      <c r="AH89" s="221"/>
      <c r="AI89" s="221"/>
      <c r="AJ89" s="221"/>
      <c r="AK89" s="221"/>
      <c r="AL89" s="222">
        <f t="shared" si="44"/>
        <v>0</v>
      </c>
      <c r="AM89" s="223" t="str">
        <f t="shared" ref="AM89:AM91" si="49">IFERROR(AL89/AG89,"")</f>
        <v/>
      </c>
      <c r="AN89" s="226"/>
      <c r="AO89" s="164"/>
      <c r="AQ89" s="84">
        <f t="shared" ref="AQ89:AQ90" si="50">+SUM(O89,X89,AG89)</f>
        <v>1</v>
      </c>
      <c r="AR89" s="85">
        <f t="shared" si="45"/>
        <v>0</v>
      </c>
      <c r="AS89" s="86">
        <f t="shared" si="46"/>
        <v>0</v>
      </c>
      <c r="AT89" s="349"/>
    </row>
    <row r="90" spans="1:46" s="65" customFormat="1" ht="38.25" x14ac:dyDescent="0.25">
      <c r="A90" s="253">
        <f t="shared" si="41"/>
        <v>0</v>
      </c>
      <c r="B90" s="324"/>
      <c r="C90" s="92" t="s">
        <v>207</v>
      </c>
      <c r="D90" s="93" t="s">
        <v>348</v>
      </c>
      <c r="E90" s="94" t="s">
        <v>0</v>
      </c>
      <c r="F90" s="200" t="s">
        <v>82</v>
      </c>
      <c r="G90" s="233">
        <v>1</v>
      </c>
      <c r="H90" s="200" t="s">
        <v>85</v>
      </c>
      <c r="I90" s="94" t="s">
        <v>25</v>
      </c>
      <c r="J90" s="94" t="s">
        <v>425</v>
      </c>
      <c r="K90" s="95" t="s">
        <v>80</v>
      </c>
      <c r="L90" s="95">
        <v>43923</v>
      </c>
      <c r="M90" s="96">
        <v>44196</v>
      </c>
      <c r="N90" s="173"/>
      <c r="O90" s="220"/>
      <c r="P90" s="221"/>
      <c r="Q90" s="221"/>
      <c r="R90" s="221"/>
      <c r="S90" s="221"/>
      <c r="T90" s="222">
        <f t="shared" si="42"/>
        <v>0</v>
      </c>
      <c r="U90" s="223" t="str">
        <f t="shared" si="47"/>
        <v/>
      </c>
      <c r="V90" s="224" t="s">
        <v>497</v>
      </c>
      <c r="W90" s="224" t="s">
        <v>503</v>
      </c>
      <c r="X90" s="255">
        <v>0.5</v>
      </c>
      <c r="Y90" s="225"/>
      <c r="Z90" s="225"/>
      <c r="AA90" s="225"/>
      <c r="AB90" s="225"/>
      <c r="AC90" s="222">
        <f t="shared" si="43"/>
        <v>0</v>
      </c>
      <c r="AD90" s="223">
        <f t="shared" si="48"/>
        <v>0</v>
      </c>
      <c r="AE90" s="224"/>
      <c r="AF90" s="224"/>
      <c r="AG90" s="255">
        <v>0.5</v>
      </c>
      <c r="AH90" s="221"/>
      <c r="AI90" s="221"/>
      <c r="AJ90" s="221"/>
      <c r="AK90" s="221"/>
      <c r="AL90" s="222">
        <f t="shared" si="44"/>
        <v>0</v>
      </c>
      <c r="AM90" s="223">
        <f t="shared" si="49"/>
        <v>0</v>
      </c>
      <c r="AN90" s="226"/>
      <c r="AO90" s="164"/>
      <c r="AQ90" s="84">
        <f t="shared" si="50"/>
        <v>1</v>
      </c>
      <c r="AR90" s="85">
        <f t="shared" si="45"/>
        <v>0</v>
      </c>
      <c r="AS90" s="86">
        <f t="shared" si="46"/>
        <v>0</v>
      </c>
      <c r="AT90" s="349"/>
    </row>
    <row r="91" spans="1:46" s="65" customFormat="1" ht="150.75" customHeight="1" thickBot="1" x14ac:dyDescent="0.3">
      <c r="A91" s="253">
        <f t="shared" si="41"/>
        <v>0</v>
      </c>
      <c r="B91" s="325"/>
      <c r="C91" s="128" t="s">
        <v>414</v>
      </c>
      <c r="D91" s="201" t="s">
        <v>409</v>
      </c>
      <c r="E91" s="197" t="s">
        <v>0</v>
      </c>
      <c r="F91" s="202" t="s">
        <v>410</v>
      </c>
      <c r="G91" s="234">
        <v>3</v>
      </c>
      <c r="H91" s="197" t="s">
        <v>85</v>
      </c>
      <c r="I91" s="197" t="s">
        <v>25</v>
      </c>
      <c r="J91" s="197" t="s">
        <v>425</v>
      </c>
      <c r="K91" s="129" t="s">
        <v>80</v>
      </c>
      <c r="L91" s="129">
        <v>43862</v>
      </c>
      <c r="M91" s="130">
        <v>44165</v>
      </c>
      <c r="N91" s="173"/>
      <c r="O91" s="256">
        <v>1</v>
      </c>
      <c r="P91" s="257"/>
      <c r="Q91" s="257"/>
      <c r="R91" s="257"/>
      <c r="S91" s="257"/>
      <c r="T91" s="258">
        <f t="shared" si="42"/>
        <v>0</v>
      </c>
      <c r="U91" s="230">
        <f t="shared" ref="U91" si="51">IFERROR(T91/O91,"")</f>
        <v>0</v>
      </c>
      <c r="V91" s="259"/>
      <c r="W91" s="259" t="s">
        <v>521</v>
      </c>
      <c r="X91" s="260">
        <v>1</v>
      </c>
      <c r="Y91" s="261"/>
      <c r="Z91" s="261"/>
      <c r="AA91" s="261"/>
      <c r="AB91" s="261"/>
      <c r="AC91" s="258">
        <f t="shared" si="43"/>
        <v>0</v>
      </c>
      <c r="AD91" s="230">
        <f t="shared" si="48"/>
        <v>0</v>
      </c>
      <c r="AE91" s="259"/>
      <c r="AF91" s="259"/>
      <c r="AG91" s="260">
        <v>1</v>
      </c>
      <c r="AH91" s="257"/>
      <c r="AI91" s="257"/>
      <c r="AJ91" s="257"/>
      <c r="AK91" s="257"/>
      <c r="AL91" s="258">
        <f t="shared" si="44"/>
        <v>0</v>
      </c>
      <c r="AM91" s="230">
        <f t="shared" si="49"/>
        <v>0</v>
      </c>
      <c r="AN91" s="262"/>
      <c r="AO91" s="263"/>
      <c r="AQ91" s="97">
        <f t="shared" ref="AQ91" si="52">+SUM(O91,X91,AG91)</f>
        <v>3</v>
      </c>
      <c r="AR91" s="98">
        <f t="shared" ref="AR91" si="53">+SUM(T91,AC91,AL91)</f>
        <v>0</v>
      </c>
      <c r="AS91" s="99">
        <f t="shared" ref="AS91" si="54">IFERROR(AR91/AQ91,"")</f>
        <v>0</v>
      </c>
      <c r="AT91" s="349"/>
    </row>
    <row r="92" spans="1:46" s="65" customFormat="1" ht="13.5" thickBot="1" x14ac:dyDescent="0.3">
      <c r="A92" s="253"/>
      <c r="B92" s="55"/>
      <c r="C92" s="55"/>
      <c r="E92" s="55"/>
      <c r="J92" s="153"/>
      <c r="K92" s="153"/>
      <c r="L92" s="153"/>
      <c r="M92" s="153"/>
      <c r="N92" s="179"/>
      <c r="U92" s="102"/>
      <c r="V92" s="66"/>
      <c r="W92" s="66"/>
      <c r="Y92" s="77"/>
      <c r="Z92" s="77"/>
      <c r="AA92" s="77"/>
      <c r="AB92" s="77"/>
      <c r="AD92" s="102"/>
      <c r="AE92" s="66"/>
      <c r="AF92" s="66"/>
      <c r="AM92" s="79"/>
      <c r="AQ92" s="350" t="s">
        <v>279</v>
      </c>
      <c r="AR92" s="351"/>
      <c r="AS92" s="352"/>
      <c r="AT92" s="154">
        <f>AVERAGE(AS88:AS91)</f>
        <v>0.25</v>
      </c>
    </row>
    <row r="93" spans="1:46" hidden="1" x14ac:dyDescent="0.25"/>
    <row r="94" spans="1:46" hidden="1" x14ac:dyDescent="0.25"/>
    <row r="95" spans="1:46" hidden="1" x14ac:dyDescent="0.25"/>
    <row r="96" spans="1:4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sheetData>
  <sheetProtection autoFilter="0"/>
  <autoFilter ref="B2:AT92"/>
  <mergeCells count="90">
    <mergeCell ref="B42:B43"/>
    <mergeCell ref="AO10:AO11"/>
    <mergeCell ref="AO32:AO33"/>
    <mergeCell ref="AO49:AO50"/>
    <mergeCell ref="AO68:AO69"/>
    <mergeCell ref="O68:V68"/>
    <mergeCell ref="X68:AE68"/>
    <mergeCell ref="AG68:AN68"/>
    <mergeCell ref="AG10:AN10"/>
    <mergeCell ref="O49:V49"/>
    <mergeCell ref="X49:AE49"/>
    <mergeCell ref="AG49:AN49"/>
    <mergeCell ref="W32:W33"/>
    <mergeCell ref="W49:W50"/>
    <mergeCell ref="AF49:AF50"/>
    <mergeCell ref="O32:V32"/>
    <mergeCell ref="AT88:AT91"/>
    <mergeCell ref="AQ10:AT10"/>
    <mergeCell ref="AQ32:AT32"/>
    <mergeCell ref="AT15:AT17"/>
    <mergeCell ref="AT18:AT20"/>
    <mergeCell ref="AQ22:AS22"/>
    <mergeCell ref="AQ46:AS46"/>
    <mergeCell ref="AQ65:AS65"/>
    <mergeCell ref="AQ68:AT68"/>
    <mergeCell ref="AO86:AO87"/>
    <mergeCell ref="AT13:AT14"/>
    <mergeCell ref="AT42:AT43"/>
    <mergeCell ref="AQ92:AS92"/>
    <mergeCell ref="AT34:AT35"/>
    <mergeCell ref="AT36:AT41"/>
    <mergeCell ref="AT51:AT52"/>
    <mergeCell ref="AT53:AT55"/>
    <mergeCell ref="AT56:AT57"/>
    <mergeCell ref="AT58:AT60"/>
    <mergeCell ref="AT61:AT64"/>
    <mergeCell ref="AQ86:AT86"/>
    <mergeCell ref="AQ83:AS83"/>
    <mergeCell ref="AT70:AT74"/>
    <mergeCell ref="AT76:AT80"/>
    <mergeCell ref="AQ49:AT49"/>
    <mergeCell ref="O86:V86"/>
    <mergeCell ref="X86:AE86"/>
    <mergeCell ref="AG86:AN86"/>
    <mergeCell ref="W68:W69"/>
    <mergeCell ref="W86:W87"/>
    <mergeCell ref="AF68:AF69"/>
    <mergeCell ref="AF86:AF87"/>
    <mergeCell ref="X32:AE32"/>
    <mergeCell ref="AG32:AN32"/>
    <mergeCell ref="W10:W11"/>
    <mergeCell ref="B34:B35"/>
    <mergeCell ref="B36:B41"/>
    <mergeCell ref="B13:B14"/>
    <mergeCell ref="AF10:AF11"/>
    <mergeCell ref="AF32:AF33"/>
    <mergeCell ref="X10:AE10"/>
    <mergeCell ref="O10:V10"/>
    <mergeCell ref="C32:M32"/>
    <mergeCell ref="B31:M31"/>
    <mergeCell ref="B3:M3"/>
    <mergeCell ref="B4:M4"/>
    <mergeCell ref="C28:M28"/>
    <mergeCell ref="B26:M26"/>
    <mergeCell ref="C6:M6"/>
    <mergeCell ref="C10:M10"/>
    <mergeCell ref="B9:M9"/>
    <mergeCell ref="B24:M24"/>
    <mergeCell ref="C25:M25"/>
    <mergeCell ref="B15:B17"/>
    <mergeCell ref="B18:B20"/>
    <mergeCell ref="K27:M27"/>
    <mergeCell ref="G27:J27"/>
    <mergeCell ref="E27:F27"/>
    <mergeCell ref="B44:B45"/>
    <mergeCell ref="AT44:AT45"/>
    <mergeCell ref="B76:B80"/>
    <mergeCell ref="B88:B91"/>
    <mergeCell ref="B48:M48"/>
    <mergeCell ref="C49:M49"/>
    <mergeCell ref="C68:M68"/>
    <mergeCell ref="B67:M67"/>
    <mergeCell ref="C86:M86"/>
    <mergeCell ref="B85:M85"/>
    <mergeCell ref="B58:B60"/>
    <mergeCell ref="B61:B64"/>
    <mergeCell ref="B70:B74"/>
    <mergeCell ref="B53:B55"/>
    <mergeCell ref="B51:B52"/>
    <mergeCell ref="B56:B57"/>
  </mergeCells>
  <conditionalFormatting sqref="AT12:AT13 AT21 AT15:AT16">
    <cfRule type="iconSet" priority="913">
      <iconSet iconSet="3TrafficLights2">
        <cfvo type="percent" val="0"/>
        <cfvo type="num" val="0.7"/>
        <cfvo type="num" val="0.9"/>
      </iconSet>
    </cfRule>
    <cfRule type="cellIs" dxfId="266" priority="914" stopIfTrue="1" operator="greaterThan">
      <formula>0.9</formula>
    </cfRule>
    <cfRule type="cellIs" dxfId="265" priority="915" stopIfTrue="1" operator="between">
      <formula>0.7</formula>
      <formula>0.89</formula>
    </cfRule>
    <cfRule type="cellIs" dxfId="264" priority="916" stopIfTrue="1" operator="between">
      <formula>0</formula>
      <formula>0.69</formula>
    </cfRule>
  </conditionalFormatting>
  <conditionalFormatting sqref="AT46">
    <cfRule type="iconSet" priority="889">
      <iconSet iconSet="3TrafficLights2">
        <cfvo type="percent" val="0"/>
        <cfvo type="num" val="0.7"/>
        <cfvo type="num" val="0.9"/>
      </iconSet>
    </cfRule>
    <cfRule type="cellIs" dxfId="263" priority="890" stopIfTrue="1" operator="greaterThan">
      <formula>0.9</formula>
    </cfRule>
    <cfRule type="cellIs" dxfId="262" priority="891" stopIfTrue="1" operator="between">
      <formula>0.7</formula>
      <formula>0.89</formula>
    </cfRule>
    <cfRule type="cellIs" dxfId="261" priority="892" stopIfTrue="1" operator="between">
      <formula>0</formula>
      <formula>0.69</formula>
    </cfRule>
  </conditionalFormatting>
  <conditionalFormatting sqref="AT22">
    <cfRule type="iconSet" priority="885">
      <iconSet iconSet="3TrafficLights2">
        <cfvo type="percent" val="0"/>
        <cfvo type="num" val="0.7"/>
        <cfvo type="num" val="0.9"/>
      </iconSet>
    </cfRule>
    <cfRule type="cellIs" dxfId="260" priority="886" stopIfTrue="1" operator="greaterThan">
      <formula>0.9</formula>
    </cfRule>
    <cfRule type="cellIs" dxfId="259" priority="887" stopIfTrue="1" operator="between">
      <formula>0.7</formula>
      <formula>0.89</formula>
    </cfRule>
    <cfRule type="cellIs" dxfId="258" priority="888" stopIfTrue="1" operator="between">
      <formula>0</formula>
      <formula>0.69</formula>
    </cfRule>
  </conditionalFormatting>
  <conditionalFormatting sqref="AT65">
    <cfRule type="iconSet" priority="881">
      <iconSet iconSet="3TrafficLights2">
        <cfvo type="percent" val="0"/>
        <cfvo type="num" val="0.7"/>
        <cfvo type="num" val="0.9"/>
      </iconSet>
    </cfRule>
    <cfRule type="cellIs" dxfId="257" priority="882" stopIfTrue="1" operator="greaterThan">
      <formula>0.9</formula>
    </cfRule>
    <cfRule type="cellIs" dxfId="256" priority="883" stopIfTrue="1" operator="between">
      <formula>0.7</formula>
      <formula>0.89</formula>
    </cfRule>
    <cfRule type="cellIs" dxfId="255" priority="884" stopIfTrue="1" operator="between">
      <formula>0</formula>
      <formula>0.69</formula>
    </cfRule>
  </conditionalFormatting>
  <conditionalFormatting sqref="AT83">
    <cfRule type="iconSet" priority="877">
      <iconSet iconSet="3TrafficLights2">
        <cfvo type="percent" val="0"/>
        <cfvo type="num" val="0.7"/>
        <cfvo type="num" val="0.9"/>
      </iconSet>
    </cfRule>
    <cfRule type="cellIs" dxfId="254" priority="878" stopIfTrue="1" operator="greaterThan">
      <formula>0.9</formula>
    </cfRule>
    <cfRule type="cellIs" dxfId="253" priority="879" stopIfTrue="1" operator="between">
      <formula>0.7</formula>
      <formula>0.89</formula>
    </cfRule>
    <cfRule type="cellIs" dxfId="252" priority="880" stopIfTrue="1" operator="between">
      <formula>0</formula>
      <formula>0.69</formula>
    </cfRule>
  </conditionalFormatting>
  <conditionalFormatting sqref="AT92">
    <cfRule type="iconSet" priority="873">
      <iconSet iconSet="3TrafficLights2">
        <cfvo type="percent" val="0"/>
        <cfvo type="num" val="0.7"/>
        <cfvo type="num" val="0.9"/>
      </iconSet>
    </cfRule>
    <cfRule type="cellIs" dxfId="251" priority="874" stopIfTrue="1" operator="greaterThan">
      <formula>0.9</formula>
    </cfRule>
    <cfRule type="cellIs" dxfId="250" priority="875" stopIfTrue="1" operator="between">
      <formula>0.7</formula>
      <formula>0.89</formula>
    </cfRule>
    <cfRule type="cellIs" dxfId="249" priority="876" stopIfTrue="1" operator="between">
      <formula>0</formula>
      <formula>0.69</formula>
    </cfRule>
  </conditionalFormatting>
  <conditionalFormatting sqref="AS12:AS21">
    <cfRule type="iconSet" priority="869">
      <iconSet iconSet="3TrafficLights2">
        <cfvo type="percent" val="0"/>
        <cfvo type="num" val="0.7"/>
        <cfvo type="num" val="0.9"/>
      </iconSet>
    </cfRule>
    <cfRule type="cellIs" dxfId="248" priority="870" stopIfTrue="1" operator="greaterThan">
      <formula>0.9</formula>
    </cfRule>
    <cfRule type="cellIs" dxfId="247" priority="871" stopIfTrue="1" operator="between">
      <formula>0.7</formula>
      <formula>0.89</formula>
    </cfRule>
    <cfRule type="cellIs" dxfId="246" priority="872" stopIfTrue="1" operator="between">
      <formula>0</formula>
      <formula>0.69</formula>
    </cfRule>
  </conditionalFormatting>
  <conditionalFormatting sqref="AT18:AT19">
    <cfRule type="iconSet" priority="865">
      <iconSet iconSet="3TrafficLights2">
        <cfvo type="percent" val="0"/>
        <cfvo type="num" val="0.7"/>
        <cfvo type="num" val="0.9"/>
      </iconSet>
    </cfRule>
    <cfRule type="cellIs" dxfId="245" priority="866" stopIfTrue="1" operator="greaterThan">
      <formula>0.9</formula>
    </cfRule>
    <cfRule type="cellIs" dxfId="244" priority="867" stopIfTrue="1" operator="between">
      <formula>0.7</formula>
      <formula>0.89</formula>
    </cfRule>
    <cfRule type="cellIs" dxfId="243" priority="868" stopIfTrue="1" operator="between">
      <formula>0</formula>
      <formula>0.69</formula>
    </cfRule>
  </conditionalFormatting>
  <conditionalFormatting sqref="AT75">
    <cfRule type="iconSet" priority="845">
      <iconSet iconSet="3TrafficLights2">
        <cfvo type="percent" val="0"/>
        <cfvo type="num" val="0.7"/>
        <cfvo type="num" val="0.9"/>
      </iconSet>
    </cfRule>
    <cfRule type="cellIs" dxfId="242" priority="846" stopIfTrue="1" operator="greaterThan">
      <formula>0.9</formula>
    </cfRule>
    <cfRule type="cellIs" dxfId="241" priority="847" stopIfTrue="1" operator="between">
      <formula>0.7</formula>
      <formula>0.89</formula>
    </cfRule>
    <cfRule type="cellIs" dxfId="240" priority="848" stopIfTrue="1" operator="between">
      <formula>0</formula>
      <formula>0.69</formula>
    </cfRule>
  </conditionalFormatting>
  <conditionalFormatting sqref="AT81">
    <cfRule type="iconSet" priority="841">
      <iconSet iconSet="3TrafficLights2">
        <cfvo type="percent" val="0"/>
        <cfvo type="num" val="0.7"/>
        <cfvo type="num" val="0.9"/>
      </iconSet>
    </cfRule>
    <cfRule type="cellIs" dxfId="239" priority="842" stopIfTrue="1" operator="greaterThan">
      <formula>0.9</formula>
    </cfRule>
    <cfRule type="cellIs" dxfId="238" priority="843" stopIfTrue="1" operator="between">
      <formula>0.7</formula>
      <formula>0.89</formula>
    </cfRule>
    <cfRule type="cellIs" dxfId="237" priority="844" stopIfTrue="1" operator="between">
      <formula>0</formula>
      <formula>0.69</formula>
    </cfRule>
  </conditionalFormatting>
  <conditionalFormatting sqref="AT82">
    <cfRule type="iconSet" priority="837">
      <iconSet iconSet="3TrafficLights2">
        <cfvo type="percent" val="0"/>
        <cfvo type="num" val="0.7"/>
        <cfvo type="num" val="0.9"/>
      </iconSet>
    </cfRule>
    <cfRule type="cellIs" dxfId="236" priority="838" stopIfTrue="1" operator="greaterThan">
      <formula>0.9</formula>
    </cfRule>
    <cfRule type="cellIs" dxfId="235" priority="839" stopIfTrue="1" operator="between">
      <formula>0.7</formula>
      <formula>0.89</formula>
    </cfRule>
    <cfRule type="cellIs" dxfId="234" priority="840" stopIfTrue="1" operator="between">
      <formula>0</formula>
      <formula>0.69</formula>
    </cfRule>
  </conditionalFormatting>
  <conditionalFormatting sqref="AT34">
    <cfRule type="iconSet" priority="825">
      <iconSet iconSet="3TrafficLights2">
        <cfvo type="percent" val="0"/>
        <cfvo type="num" val="0.7"/>
        <cfvo type="num" val="0.9"/>
      </iconSet>
    </cfRule>
    <cfRule type="cellIs" dxfId="233" priority="826" stopIfTrue="1" operator="greaterThan">
      <formula>0.9</formula>
    </cfRule>
    <cfRule type="cellIs" dxfId="232" priority="827" stopIfTrue="1" operator="between">
      <formula>0.7</formula>
      <formula>0.89</formula>
    </cfRule>
    <cfRule type="cellIs" dxfId="231" priority="828" stopIfTrue="1" operator="between">
      <formula>0</formula>
      <formula>0.69</formula>
    </cfRule>
  </conditionalFormatting>
  <conditionalFormatting sqref="AT42">
    <cfRule type="iconSet" priority="821">
      <iconSet iconSet="3TrafficLights2">
        <cfvo type="percent" val="0"/>
        <cfvo type="num" val="0.7"/>
        <cfvo type="num" val="0.9"/>
      </iconSet>
    </cfRule>
    <cfRule type="cellIs" dxfId="230" priority="822" stopIfTrue="1" operator="greaterThan">
      <formula>0.9</formula>
    </cfRule>
    <cfRule type="cellIs" dxfId="229" priority="823" stopIfTrue="1" operator="between">
      <formula>0.7</formula>
      <formula>0.89</formula>
    </cfRule>
    <cfRule type="cellIs" dxfId="228" priority="824" stopIfTrue="1" operator="between">
      <formula>0</formula>
      <formula>0.69</formula>
    </cfRule>
  </conditionalFormatting>
  <conditionalFormatting sqref="AT44">
    <cfRule type="iconSet" priority="817">
      <iconSet iconSet="3TrafficLights2">
        <cfvo type="percent" val="0"/>
        <cfvo type="num" val="0.7"/>
        <cfvo type="num" val="0.9"/>
      </iconSet>
    </cfRule>
    <cfRule type="cellIs" dxfId="227" priority="818" stopIfTrue="1" operator="greaterThan">
      <formula>0.9</formula>
    </cfRule>
    <cfRule type="cellIs" dxfId="226" priority="819" stopIfTrue="1" operator="between">
      <formula>0.7</formula>
      <formula>0.89</formula>
    </cfRule>
    <cfRule type="cellIs" dxfId="225" priority="820" stopIfTrue="1" operator="between">
      <formula>0</formula>
      <formula>0.69</formula>
    </cfRule>
  </conditionalFormatting>
  <conditionalFormatting sqref="AT36:AT37">
    <cfRule type="iconSet" priority="813">
      <iconSet iconSet="3TrafficLights2">
        <cfvo type="percent" val="0"/>
        <cfvo type="num" val="0.7"/>
        <cfvo type="num" val="0.9"/>
      </iconSet>
    </cfRule>
    <cfRule type="cellIs" dxfId="224" priority="814" stopIfTrue="1" operator="greaterThan">
      <formula>0.9</formula>
    </cfRule>
    <cfRule type="cellIs" dxfId="223" priority="815" stopIfTrue="1" operator="between">
      <formula>0.7</formula>
      <formula>0.89</formula>
    </cfRule>
    <cfRule type="cellIs" dxfId="222" priority="816" stopIfTrue="1" operator="between">
      <formula>0</formula>
      <formula>0.69</formula>
    </cfRule>
  </conditionalFormatting>
  <conditionalFormatting sqref="AT53">
    <cfRule type="iconSet" priority="805">
      <iconSet iconSet="3TrafficLights2">
        <cfvo type="percent" val="0"/>
        <cfvo type="num" val="0.7"/>
        <cfvo type="num" val="0.9"/>
      </iconSet>
    </cfRule>
    <cfRule type="cellIs" dxfId="221" priority="806" stopIfTrue="1" operator="greaterThan">
      <formula>0.9</formula>
    </cfRule>
    <cfRule type="cellIs" dxfId="220" priority="807" stopIfTrue="1" operator="between">
      <formula>0.7</formula>
      <formula>0.89</formula>
    </cfRule>
    <cfRule type="cellIs" dxfId="219" priority="808" stopIfTrue="1" operator="between">
      <formula>0</formula>
      <formula>0.69</formula>
    </cfRule>
  </conditionalFormatting>
  <conditionalFormatting sqref="AT56">
    <cfRule type="iconSet" priority="801">
      <iconSet iconSet="3TrafficLights2">
        <cfvo type="percent" val="0"/>
        <cfvo type="num" val="0.7"/>
        <cfvo type="num" val="0.9"/>
      </iconSet>
    </cfRule>
    <cfRule type="cellIs" dxfId="218" priority="802" stopIfTrue="1" operator="greaterThan">
      <formula>0.9</formula>
    </cfRule>
    <cfRule type="cellIs" dxfId="217" priority="803" stopIfTrue="1" operator="between">
      <formula>0.7</formula>
      <formula>0.89</formula>
    </cfRule>
    <cfRule type="cellIs" dxfId="216" priority="804" stopIfTrue="1" operator="between">
      <formula>0</formula>
      <formula>0.69</formula>
    </cfRule>
  </conditionalFormatting>
  <conditionalFormatting sqref="AT58">
    <cfRule type="iconSet" priority="797">
      <iconSet iconSet="3TrafficLights2">
        <cfvo type="percent" val="0"/>
        <cfvo type="num" val="0.7"/>
        <cfvo type="num" val="0.9"/>
      </iconSet>
    </cfRule>
    <cfRule type="cellIs" dxfId="215" priority="798" stopIfTrue="1" operator="greaterThan">
      <formula>0.9</formula>
    </cfRule>
    <cfRule type="cellIs" dxfId="214" priority="799" stopIfTrue="1" operator="between">
      <formula>0.7</formula>
      <formula>0.89</formula>
    </cfRule>
    <cfRule type="cellIs" dxfId="213" priority="800" stopIfTrue="1" operator="between">
      <formula>0</formula>
      <formula>0.69</formula>
    </cfRule>
  </conditionalFormatting>
  <conditionalFormatting sqref="AT61">
    <cfRule type="iconSet" priority="793">
      <iconSet iconSet="3TrafficLights2">
        <cfvo type="percent" val="0"/>
        <cfvo type="num" val="0.7"/>
        <cfvo type="num" val="0.9"/>
      </iconSet>
    </cfRule>
    <cfRule type="cellIs" dxfId="212" priority="794" stopIfTrue="1" operator="greaterThan">
      <formula>0.9</formula>
    </cfRule>
    <cfRule type="cellIs" dxfId="211" priority="795" stopIfTrue="1" operator="between">
      <formula>0.7</formula>
      <formula>0.89</formula>
    </cfRule>
    <cfRule type="cellIs" dxfId="210" priority="796" stopIfTrue="1" operator="between">
      <formula>0</formula>
      <formula>0.69</formula>
    </cfRule>
  </conditionalFormatting>
  <conditionalFormatting sqref="AT70">
    <cfRule type="iconSet" priority="789">
      <iconSet iconSet="3TrafficLights2">
        <cfvo type="percent" val="0"/>
        <cfvo type="num" val="0.7"/>
        <cfvo type="num" val="0.9"/>
      </iconSet>
    </cfRule>
    <cfRule type="cellIs" dxfId="209" priority="790" stopIfTrue="1" operator="greaterThan">
      <formula>0.9</formula>
    </cfRule>
    <cfRule type="cellIs" dxfId="208" priority="791" stopIfTrue="1" operator="between">
      <formula>0.7</formula>
      <formula>0.89</formula>
    </cfRule>
    <cfRule type="cellIs" dxfId="207" priority="792" stopIfTrue="1" operator="between">
      <formula>0</formula>
      <formula>0.69</formula>
    </cfRule>
  </conditionalFormatting>
  <conditionalFormatting sqref="AT76">
    <cfRule type="iconSet" priority="785">
      <iconSet iconSet="3TrafficLights2">
        <cfvo type="percent" val="0"/>
        <cfvo type="num" val="0.7"/>
        <cfvo type="num" val="0.9"/>
      </iconSet>
    </cfRule>
    <cfRule type="cellIs" dxfId="206" priority="786" stopIfTrue="1" operator="greaterThan">
      <formula>0.9</formula>
    </cfRule>
    <cfRule type="cellIs" dxfId="205" priority="787" stopIfTrue="1" operator="between">
      <formula>0.7</formula>
      <formula>0.89</formula>
    </cfRule>
    <cfRule type="cellIs" dxfId="204" priority="788" stopIfTrue="1" operator="between">
      <formula>0</formula>
      <formula>0.69</formula>
    </cfRule>
  </conditionalFormatting>
  <conditionalFormatting sqref="AS38">
    <cfRule type="iconSet" priority="285">
      <iconSet iconSet="3TrafficLights2">
        <cfvo type="percent" val="0"/>
        <cfvo type="num" val="0.7"/>
        <cfvo type="num" val="0.9"/>
      </iconSet>
    </cfRule>
    <cfRule type="cellIs" dxfId="203" priority="286" stopIfTrue="1" operator="greaterThan">
      <formula>0.9</formula>
    </cfRule>
    <cfRule type="cellIs" dxfId="202" priority="287" stopIfTrue="1" operator="between">
      <formula>0.7</formula>
      <formula>0.89</formula>
    </cfRule>
    <cfRule type="cellIs" dxfId="201" priority="288" stopIfTrue="1" operator="between">
      <formula>0</formula>
      <formula>0.69</formula>
    </cfRule>
  </conditionalFormatting>
  <conditionalFormatting sqref="AS39:AS45 AS34:AS37">
    <cfRule type="iconSet" priority="925">
      <iconSet iconSet="3TrafficLights2">
        <cfvo type="percent" val="0"/>
        <cfvo type="num" val="0.7"/>
        <cfvo type="num" val="0.9"/>
      </iconSet>
    </cfRule>
    <cfRule type="cellIs" dxfId="200" priority="926" stopIfTrue="1" operator="greaterThan">
      <formula>0.9</formula>
    </cfRule>
    <cfRule type="cellIs" dxfId="199" priority="927" stopIfTrue="1" operator="between">
      <formula>0.7</formula>
      <formula>0.89</formula>
    </cfRule>
    <cfRule type="cellIs" dxfId="198" priority="928" stopIfTrue="1" operator="between">
      <formula>0</formula>
      <formula>0.69</formula>
    </cfRule>
  </conditionalFormatting>
  <conditionalFormatting sqref="AS51:AS64">
    <cfRule type="iconSet" priority="933">
      <iconSet iconSet="3TrafficLights2">
        <cfvo type="percent" val="0"/>
        <cfvo type="num" val="0.7"/>
        <cfvo type="num" val="0.9"/>
      </iconSet>
    </cfRule>
    <cfRule type="cellIs" dxfId="197" priority="934" stopIfTrue="1" operator="greaterThan">
      <formula>0.9</formula>
    </cfRule>
    <cfRule type="cellIs" dxfId="196" priority="935" stopIfTrue="1" operator="between">
      <formula>0.7</formula>
      <formula>0.89</formula>
    </cfRule>
    <cfRule type="cellIs" dxfId="195" priority="936" stopIfTrue="1" operator="between">
      <formula>0</formula>
      <formula>0.69</formula>
    </cfRule>
  </conditionalFormatting>
  <conditionalFormatting sqref="AS70:AS78 AS80:AS82">
    <cfRule type="iconSet" priority="957">
      <iconSet iconSet="3TrafficLights2">
        <cfvo type="percent" val="0"/>
        <cfvo type="num" val="0.7"/>
        <cfvo type="num" val="0.9"/>
      </iconSet>
    </cfRule>
    <cfRule type="cellIs" dxfId="194" priority="958" stopIfTrue="1" operator="greaterThan">
      <formula>0.9</formula>
    </cfRule>
    <cfRule type="cellIs" dxfId="193" priority="959" stopIfTrue="1" operator="between">
      <formula>0.7</formula>
      <formula>0.89</formula>
    </cfRule>
    <cfRule type="cellIs" dxfId="192" priority="960" stopIfTrue="1" operator="between">
      <formula>0</formula>
      <formula>0.69</formula>
    </cfRule>
  </conditionalFormatting>
  <conditionalFormatting sqref="AS79">
    <cfRule type="iconSet" priority="281">
      <iconSet iconSet="3TrafficLights2">
        <cfvo type="percent" val="0"/>
        <cfvo type="num" val="0.7"/>
        <cfvo type="num" val="0.9"/>
      </iconSet>
    </cfRule>
    <cfRule type="cellIs" dxfId="191" priority="282" stopIfTrue="1" operator="greaterThan">
      <formula>0.9</formula>
    </cfRule>
    <cfRule type="cellIs" dxfId="190" priority="283" stopIfTrue="1" operator="between">
      <formula>0.7</formula>
      <formula>0.89</formula>
    </cfRule>
    <cfRule type="cellIs" dxfId="189" priority="284" stopIfTrue="1" operator="between">
      <formula>0</formula>
      <formula>0.69</formula>
    </cfRule>
  </conditionalFormatting>
  <conditionalFormatting sqref="U12">
    <cfRule type="iconSet" priority="277">
      <iconSet iconSet="3TrafficLights2">
        <cfvo type="percent" val="0"/>
        <cfvo type="num" val="0.7"/>
        <cfvo type="num" val="0.9"/>
      </iconSet>
    </cfRule>
    <cfRule type="cellIs" dxfId="188" priority="278" stopIfTrue="1" operator="greaterThanOrEqual">
      <formula>0.9</formula>
    </cfRule>
    <cfRule type="cellIs" dxfId="187" priority="279" stopIfTrue="1" operator="between">
      <formula>0.7</formula>
      <formula>0.89</formula>
    </cfRule>
    <cfRule type="cellIs" dxfId="186" priority="280" stopIfTrue="1" operator="between">
      <formula>0</formula>
      <formula>0.69</formula>
    </cfRule>
  </conditionalFormatting>
  <conditionalFormatting sqref="U13:U21">
    <cfRule type="iconSet" priority="273">
      <iconSet iconSet="3TrafficLights2">
        <cfvo type="percent" val="0"/>
        <cfvo type="num" val="0.7"/>
        <cfvo type="num" val="0.9"/>
      </iconSet>
    </cfRule>
    <cfRule type="cellIs" dxfId="185" priority="274" stopIfTrue="1" operator="greaterThanOrEqual">
      <formula>0.9</formula>
    </cfRule>
    <cfRule type="cellIs" dxfId="184" priority="275" stopIfTrue="1" operator="between">
      <formula>0.7</formula>
      <formula>0.89</formula>
    </cfRule>
    <cfRule type="cellIs" dxfId="183" priority="276" stopIfTrue="1" operator="between">
      <formula>0</formula>
      <formula>0.69</formula>
    </cfRule>
  </conditionalFormatting>
  <conditionalFormatting sqref="U34">
    <cfRule type="iconSet" priority="269">
      <iconSet iconSet="3TrafficLights2">
        <cfvo type="percent" val="0"/>
        <cfvo type="num" val="0.7"/>
        <cfvo type="num" val="0.9"/>
      </iconSet>
    </cfRule>
    <cfRule type="cellIs" dxfId="182" priority="270" stopIfTrue="1" operator="greaterThanOrEqual">
      <formula>0.9</formula>
    </cfRule>
    <cfRule type="cellIs" dxfId="181" priority="271" stopIfTrue="1" operator="between">
      <formula>0.7</formula>
      <formula>0.89</formula>
    </cfRule>
    <cfRule type="cellIs" dxfId="180" priority="272" stopIfTrue="1" operator="between">
      <formula>0</formula>
      <formula>0.69</formula>
    </cfRule>
  </conditionalFormatting>
  <conditionalFormatting sqref="U35">
    <cfRule type="iconSet" priority="265">
      <iconSet iconSet="3TrafficLights2">
        <cfvo type="percent" val="0"/>
        <cfvo type="num" val="0.7"/>
        <cfvo type="num" val="0.9"/>
      </iconSet>
    </cfRule>
    <cfRule type="cellIs" dxfId="179" priority="266" stopIfTrue="1" operator="greaterThanOrEqual">
      <formula>0.9</formula>
    </cfRule>
    <cfRule type="cellIs" dxfId="178" priority="267" stopIfTrue="1" operator="between">
      <formula>0.7</formula>
      <formula>0.89</formula>
    </cfRule>
    <cfRule type="cellIs" dxfId="177" priority="268" stopIfTrue="1" operator="between">
      <formula>0</formula>
      <formula>0.69</formula>
    </cfRule>
  </conditionalFormatting>
  <conditionalFormatting sqref="U36:U44">
    <cfRule type="iconSet" priority="261">
      <iconSet iconSet="3TrafficLights2">
        <cfvo type="percent" val="0"/>
        <cfvo type="num" val="0.7"/>
        <cfvo type="num" val="0.9"/>
      </iconSet>
    </cfRule>
    <cfRule type="cellIs" dxfId="176" priority="262" stopIfTrue="1" operator="greaterThanOrEqual">
      <formula>0.9</formula>
    </cfRule>
    <cfRule type="cellIs" dxfId="175" priority="263" stopIfTrue="1" operator="between">
      <formula>0.7</formula>
      <formula>0.89</formula>
    </cfRule>
    <cfRule type="cellIs" dxfId="174" priority="264" stopIfTrue="1" operator="between">
      <formula>0</formula>
      <formula>0.69</formula>
    </cfRule>
  </conditionalFormatting>
  <conditionalFormatting sqref="U51">
    <cfRule type="iconSet" priority="249">
      <iconSet iconSet="3TrafficLights2">
        <cfvo type="percent" val="0"/>
        <cfvo type="num" val="0.7"/>
        <cfvo type="num" val="0.9"/>
      </iconSet>
    </cfRule>
    <cfRule type="cellIs" dxfId="173" priority="250" stopIfTrue="1" operator="greaterThanOrEqual">
      <formula>0.9</formula>
    </cfRule>
    <cfRule type="cellIs" dxfId="172" priority="251" stopIfTrue="1" operator="between">
      <formula>0.7</formula>
      <formula>0.89</formula>
    </cfRule>
    <cfRule type="cellIs" dxfId="171" priority="252" stopIfTrue="1" operator="between">
      <formula>0</formula>
      <formula>0.69</formula>
    </cfRule>
  </conditionalFormatting>
  <conditionalFormatting sqref="U52">
    <cfRule type="iconSet" priority="245">
      <iconSet iconSet="3TrafficLights2">
        <cfvo type="percent" val="0"/>
        <cfvo type="num" val="0.7"/>
        <cfvo type="num" val="0.9"/>
      </iconSet>
    </cfRule>
    <cfRule type="cellIs" dxfId="170" priority="246" stopIfTrue="1" operator="greaterThanOrEqual">
      <formula>0.9</formula>
    </cfRule>
    <cfRule type="cellIs" dxfId="169" priority="247" stopIfTrue="1" operator="between">
      <formula>0.7</formula>
      <formula>0.89</formula>
    </cfRule>
    <cfRule type="cellIs" dxfId="168" priority="248" stopIfTrue="1" operator="between">
      <formula>0</formula>
      <formula>0.69</formula>
    </cfRule>
  </conditionalFormatting>
  <conditionalFormatting sqref="U53:U54">
    <cfRule type="iconSet" priority="241">
      <iconSet iconSet="3TrafficLights2">
        <cfvo type="percent" val="0"/>
        <cfvo type="num" val="0.7"/>
        <cfvo type="num" val="0.9"/>
      </iconSet>
    </cfRule>
    <cfRule type="cellIs" dxfId="167" priority="242" stopIfTrue="1" operator="greaterThanOrEqual">
      <formula>0.9</formula>
    </cfRule>
    <cfRule type="cellIs" dxfId="166" priority="243" stopIfTrue="1" operator="between">
      <formula>0.7</formula>
      <formula>0.89</formula>
    </cfRule>
    <cfRule type="cellIs" dxfId="165" priority="244" stopIfTrue="1" operator="between">
      <formula>0</formula>
      <formula>0.69</formula>
    </cfRule>
  </conditionalFormatting>
  <conditionalFormatting sqref="U55:U63">
    <cfRule type="iconSet" priority="237">
      <iconSet iconSet="3TrafficLights2">
        <cfvo type="percent" val="0"/>
        <cfvo type="num" val="0.7"/>
        <cfvo type="num" val="0.9"/>
      </iconSet>
    </cfRule>
    <cfRule type="cellIs" dxfId="164" priority="238" stopIfTrue="1" operator="greaterThanOrEqual">
      <formula>0.9</formula>
    </cfRule>
    <cfRule type="cellIs" dxfId="163" priority="239" stopIfTrue="1" operator="between">
      <formula>0.7</formula>
      <formula>0.89</formula>
    </cfRule>
    <cfRule type="cellIs" dxfId="162" priority="240" stopIfTrue="1" operator="between">
      <formula>0</formula>
      <formula>0.69</formula>
    </cfRule>
  </conditionalFormatting>
  <conditionalFormatting sqref="U45">
    <cfRule type="iconSet" priority="225">
      <iconSet iconSet="3TrafficLights2">
        <cfvo type="percent" val="0"/>
        <cfvo type="num" val="0.7"/>
        <cfvo type="num" val="0.9"/>
      </iconSet>
    </cfRule>
    <cfRule type="cellIs" dxfId="161" priority="226" stopIfTrue="1" operator="greaterThanOrEqual">
      <formula>0.9</formula>
    </cfRule>
    <cfRule type="cellIs" dxfId="160" priority="227" stopIfTrue="1" operator="between">
      <formula>0.7</formula>
      <formula>0.89</formula>
    </cfRule>
    <cfRule type="cellIs" dxfId="159" priority="228" stopIfTrue="1" operator="between">
      <formula>0</formula>
      <formula>0.69</formula>
    </cfRule>
  </conditionalFormatting>
  <conditionalFormatting sqref="U64">
    <cfRule type="iconSet" priority="221">
      <iconSet iconSet="3TrafficLights2">
        <cfvo type="percent" val="0"/>
        <cfvo type="num" val="0.7"/>
        <cfvo type="num" val="0.9"/>
      </iconSet>
    </cfRule>
    <cfRule type="cellIs" dxfId="158" priority="222" stopIfTrue="1" operator="greaterThanOrEqual">
      <formula>0.9</formula>
    </cfRule>
    <cfRule type="cellIs" dxfId="157" priority="223" stopIfTrue="1" operator="between">
      <formula>0.7</formula>
      <formula>0.89</formula>
    </cfRule>
    <cfRule type="cellIs" dxfId="156" priority="224" stopIfTrue="1" operator="between">
      <formula>0</formula>
      <formula>0.69</formula>
    </cfRule>
  </conditionalFormatting>
  <conditionalFormatting sqref="U82">
    <cfRule type="iconSet" priority="217">
      <iconSet iconSet="3TrafficLights2">
        <cfvo type="percent" val="0"/>
        <cfvo type="num" val="0.7"/>
        <cfvo type="num" val="0.9"/>
      </iconSet>
    </cfRule>
    <cfRule type="cellIs" dxfId="155" priority="218" stopIfTrue="1" operator="greaterThanOrEqual">
      <formula>0.9</formula>
    </cfRule>
    <cfRule type="cellIs" dxfId="154" priority="219" stopIfTrue="1" operator="between">
      <formula>0.7</formula>
      <formula>0.89</formula>
    </cfRule>
    <cfRule type="cellIs" dxfId="153" priority="220" stopIfTrue="1" operator="between">
      <formula>0</formula>
      <formula>0.69</formula>
    </cfRule>
  </conditionalFormatting>
  <conditionalFormatting sqref="U91">
    <cfRule type="iconSet" priority="213">
      <iconSet iconSet="3TrafficLights2">
        <cfvo type="percent" val="0"/>
        <cfvo type="num" val="0.7"/>
        <cfvo type="num" val="0.9"/>
      </iconSet>
    </cfRule>
    <cfRule type="cellIs" dxfId="152" priority="214" stopIfTrue="1" operator="greaterThanOrEqual">
      <formula>0.9</formula>
    </cfRule>
    <cfRule type="cellIs" dxfId="151" priority="215" stopIfTrue="1" operator="between">
      <formula>0.7</formula>
      <formula>0.89</formula>
    </cfRule>
    <cfRule type="cellIs" dxfId="150" priority="216" stopIfTrue="1" operator="between">
      <formula>0</formula>
      <formula>0.69</formula>
    </cfRule>
  </conditionalFormatting>
  <conditionalFormatting sqref="U70">
    <cfRule type="iconSet" priority="209">
      <iconSet iconSet="3TrafficLights2">
        <cfvo type="percent" val="0"/>
        <cfvo type="num" val="0.7"/>
        <cfvo type="num" val="0.9"/>
      </iconSet>
    </cfRule>
    <cfRule type="cellIs" dxfId="149" priority="210" stopIfTrue="1" operator="greaterThanOrEqual">
      <formula>0.9</formula>
    </cfRule>
    <cfRule type="cellIs" dxfId="148" priority="211" stopIfTrue="1" operator="between">
      <formula>0.7</formula>
      <formula>0.89</formula>
    </cfRule>
    <cfRule type="cellIs" dxfId="147" priority="212" stopIfTrue="1" operator="between">
      <formula>0</formula>
      <formula>0.69</formula>
    </cfRule>
  </conditionalFormatting>
  <conditionalFormatting sqref="U71">
    <cfRule type="iconSet" priority="205">
      <iconSet iconSet="3TrafficLights2">
        <cfvo type="percent" val="0"/>
        <cfvo type="num" val="0.7"/>
        <cfvo type="num" val="0.9"/>
      </iconSet>
    </cfRule>
    <cfRule type="cellIs" dxfId="146" priority="206" stopIfTrue="1" operator="greaterThanOrEqual">
      <formula>0.9</formula>
    </cfRule>
    <cfRule type="cellIs" dxfId="145" priority="207" stopIfTrue="1" operator="between">
      <formula>0.7</formula>
      <formula>0.89</formula>
    </cfRule>
    <cfRule type="cellIs" dxfId="144" priority="208" stopIfTrue="1" operator="between">
      <formula>0</formula>
      <formula>0.69</formula>
    </cfRule>
  </conditionalFormatting>
  <conditionalFormatting sqref="U72">
    <cfRule type="iconSet" priority="201">
      <iconSet iconSet="3TrafficLights2">
        <cfvo type="percent" val="0"/>
        <cfvo type="num" val="0.7"/>
        <cfvo type="num" val="0.9"/>
      </iconSet>
    </cfRule>
    <cfRule type="cellIs" dxfId="143" priority="202" stopIfTrue="1" operator="greaterThanOrEqual">
      <formula>0.9</formula>
    </cfRule>
    <cfRule type="cellIs" dxfId="142" priority="203" stopIfTrue="1" operator="between">
      <formula>0.7</formula>
      <formula>0.89</formula>
    </cfRule>
    <cfRule type="cellIs" dxfId="141" priority="204" stopIfTrue="1" operator="between">
      <formula>0</formula>
      <formula>0.69</formula>
    </cfRule>
  </conditionalFormatting>
  <conditionalFormatting sqref="U88">
    <cfRule type="iconSet" priority="197">
      <iconSet iconSet="3TrafficLights2">
        <cfvo type="percent" val="0"/>
        <cfvo type="num" val="0.7"/>
        <cfvo type="num" val="0.9"/>
      </iconSet>
    </cfRule>
    <cfRule type="cellIs" dxfId="140" priority="198" stopIfTrue="1" operator="greaterThanOrEqual">
      <formula>0.9</formula>
    </cfRule>
    <cfRule type="cellIs" dxfId="139" priority="199" stopIfTrue="1" operator="between">
      <formula>0.7</formula>
      <formula>0.89</formula>
    </cfRule>
    <cfRule type="cellIs" dxfId="138" priority="200" stopIfTrue="1" operator="between">
      <formula>0</formula>
      <formula>0.69</formula>
    </cfRule>
  </conditionalFormatting>
  <conditionalFormatting sqref="U89">
    <cfRule type="iconSet" priority="193">
      <iconSet iconSet="3TrafficLights2">
        <cfvo type="percent" val="0"/>
        <cfvo type="num" val="0.7"/>
        <cfvo type="num" val="0.9"/>
      </iconSet>
    </cfRule>
    <cfRule type="cellIs" dxfId="137" priority="194" stopIfTrue="1" operator="greaterThanOrEqual">
      <formula>0.9</formula>
    </cfRule>
    <cfRule type="cellIs" dxfId="136" priority="195" stopIfTrue="1" operator="between">
      <formula>0.7</formula>
      <formula>0.89</formula>
    </cfRule>
    <cfRule type="cellIs" dxfId="135" priority="196" stopIfTrue="1" operator="between">
      <formula>0</formula>
      <formula>0.69</formula>
    </cfRule>
  </conditionalFormatting>
  <conditionalFormatting sqref="U90">
    <cfRule type="iconSet" priority="189">
      <iconSet iconSet="3TrafficLights2">
        <cfvo type="percent" val="0"/>
        <cfvo type="num" val="0.7"/>
        <cfvo type="num" val="0.9"/>
      </iconSet>
    </cfRule>
    <cfRule type="cellIs" dxfId="134" priority="190" stopIfTrue="1" operator="greaterThanOrEqual">
      <formula>0.9</formula>
    </cfRule>
    <cfRule type="cellIs" dxfId="133" priority="191" stopIfTrue="1" operator="between">
      <formula>0.7</formula>
      <formula>0.89</formula>
    </cfRule>
    <cfRule type="cellIs" dxfId="132" priority="192" stopIfTrue="1" operator="between">
      <formula>0</formula>
      <formula>0.69</formula>
    </cfRule>
  </conditionalFormatting>
  <conditionalFormatting sqref="U73:U81">
    <cfRule type="iconSet" priority="185">
      <iconSet iconSet="3TrafficLights2">
        <cfvo type="percent" val="0"/>
        <cfvo type="num" val="0.7"/>
        <cfvo type="num" val="0.9"/>
      </iconSet>
    </cfRule>
    <cfRule type="cellIs" dxfId="131" priority="186" stopIfTrue="1" operator="greaterThanOrEqual">
      <formula>0.9</formula>
    </cfRule>
    <cfRule type="cellIs" dxfId="130" priority="187" stopIfTrue="1" operator="between">
      <formula>0.7</formula>
      <formula>0.89</formula>
    </cfRule>
    <cfRule type="cellIs" dxfId="129" priority="188" stopIfTrue="1" operator="between">
      <formula>0</formula>
      <formula>0.69</formula>
    </cfRule>
  </conditionalFormatting>
  <conditionalFormatting sqref="AD12">
    <cfRule type="iconSet" priority="181">
      <iconSet iconSet="3TrafficLights2">
        <cfvo type="percent" val="0"/>
        <cfvo type="num" val="0.7"/>
        <cfvo type="num" val="0.9"/>
      </iconSet>
    </cfRule>
    <cfRule type="cellIs" dxfId="128" priority="182" stopIfTrue="1" operator="greaterThanOrEqual">
      <formula>0.9</formula>
    </cfRule>
    <cfRule type="cellIs" dxfId="127" priority="183" stopIfTrue="1" operator="between">
      <formula>0.7</formula>
      <formula>0.89</formula>
    </cfRule>
    <cfRule type="cellIs" dxfId="126" priority="184" stopIfTrue="1" operator="between">
      <formula>0</formula>
      <formula>0.69</formula>
    </cfRule>
  </conditionalFormatting>
  <conditionalFormatting sqref="AD13:AD21">
    <cfRule type="iconSet" priority="177">
      <iconSet iconSet="3TrafficLights2">
        <cfvo type="percent" val="0"/>
        <cfvo type="num" val="0.7"/>
        <cfvo type="num" val="0.9"/>
      </iconSet>
    </cfRule>
    <cfRule type="cellIs" dxfId="125" priority="178" stopIfTrue="1" operator="greaterThanOrEqual">
      <formula>0.9</formula>
    </cfRule>
    <cfRule type="cellIs" dxfId="124" priority="179" stopIfTrue="1" operator="between">
      <formula>0.7</formula>
      <formula>0.89</formula>
    </cfRule>
    <cfRule type="cellIs" dxfId="123" priority="180" stopIfTrue="1" operator="between">
      <formula>0</formula>
      <formula>0.69</formula>
    </cfRule>
  </conditionalFormatting>
  <conditionalFormatting sqref="AD34">
    <cfRule type="iconSet" priority="173">
      <iconSet iconSet="3TrafficLights2">
        <cfvo type="percent" val="0"/>
        <cfvo type="num" val="0.7"/>
        <cfvo type="num" val="0.9"/>
      </iconSet>
    </cfRule>
    <cfRule type="cellIs" dxfId="122" priority="174" stopIfTrue="1" operator="greaterThanOrEqual">
      <formula>0.9</formula>
    </cfRule>
    <cfRule type="cellIs" dxfId="121" priority="175" stopIfTrue="1" operator="between">
      <formula>0.7</formula>
      <formula>0.89</formula>
    </cfRule>
    <cfRule type="cellIs" dxfId="120" priority="176" stopIfTrue="1" operator="between">
      <formula>0</formula>
      <formula>0.69</formula>
    </cfRule>
  </conditionalFormatting>
  <conditionalFormatting sqref="AD35">
    <cfRule type="iconSet" priority="169">
      <iconSet iconSet="3TrafficLights2">
        <cfvo type="percent" val="0"/>
        <cfvo type="num" val="0.7"/>
        <cfvo type="num" val="0.9"/>
      </iconSet>
    </cfRule>
    <cfRule type="cellIs" dxfId="119" priority="170" stopIfTrue="1" operator="greaterThanOrEqual">
      <formula>0.9</formula>
    </cfRule>
    <cfRule type="cellIs" dxfId="118" priority="171" stopIfTrue="1" operator="between">
      <formula>0.7</formula>
      <formula>0.89</formula>
    </cfRule>
    <cfRule type="cellIs" dxfId="117" priority="172" stopIfTrue="1" operator="between">
      <formula>0</formula>
      <formula>0.69</formula>
    </cfRule>
  </conditionalFormatting>
  <conditionalFormatting sqref="AD36:AD44">
    <cfRule type="iconSet" priority="165">
      <iconSet iconSet="3TrafficLights2">
        <cfvo type="percent" val="0"/>
        <cfvo type="num" val="0.7"/>
        <cfvo type="num" val="0.9"/>
      </iconSet>
    </cfRule>
    <cfRule type="cellIs" dxfId="116" priority="166" stopIfTrue="1" operator="greaterThanOrEqual">
      <formula>0.9</formula>
    </cfRule>
    <cfRule type="cellIs" dxfId="115" priority="167" stopIfTrue="1" operator="between">
      <formula>0.7</formula>
      <formula>0.89</formula>
    </cfRule>
    <cfRule type="cellIs" dxfId="114" priority="168" stopIfTrue="1" operator="between">
      <formula>0</formula>
      <formula>0.69</formula>
    </cfRule>
  </conditionalFormatting>
  <conditionalFormatting sqref="AD51">
    <cfRule type="iconSet" priority="161">
      <iconSet iconSet="3TrafficLights2">
        <cfvo type="percent" val="0"/>
        <cfvo type="num" val="0.7"/>
        <cfvo type="num" val="0.9"/>
      </iconSet>
    </cfRule>
    <cfRule type="cellIs" dxfId="113" priority="162" stopIfTrue="1" operator="greaterThanOrEqual">
      <formula>0.9</formula>
    </cfRule>
    <cfRule type="cellIs" dxfId="112" priority="163" stopIfTrue="1" operator="between">
      <formula>0.7</formula>
      <formula>0.89</formula>
    </cfRule>
    <cfRule type="cellIs" dxfId="111" priority="164" stopIfTrue="1" operator="between">
      <formula>0</formula>
      <formula>0.69</formula>
    </cfRule>
  </conditionalFormatting>
  <conditionalFormatting sqref="AD52">
    <cfRule type="iconSet" priority="157">
      <iconSet iconSet="3TrafficLights2">
        <cfvo type="percent" val="0"/>
        <cfvo type="num" val="0.7"/>
        <cfvo type="num" val="0.9"/>
      </iconSet>
    </cfRule>
    <cfRule type="cellIs" dxfId="110" priority="158" stopIfTrue="1" operator="greaterThanOrEqual">
      <formula>0.9</formula>
    </cfRule>
    <cfRule type="cellIs" dxfId="109" priority="159" stopIfTrue="1" operator="between">
      <formula>0.7</formula>
      <formula>0.89</formula>
    </cfRule>
    <cfRule type="cellIs" dxfId="108" priority="160" stopIfTrue="1" operator="between">
      <formula>0</formula>
      <formula>0.69</formula>
    </cfRule>
  </conditionalFormatting>
  <conditionalFormatting sqref="AD53:AD54">
    <cfRule type="iconSet" priority="153">
      <iconSet iconSet="3TrafficLights2">
        <cfvo type="percent" val="0"/>
        <cfvo type="num" val="0.7"/>
        <cfvo type="num" val="0.9"/>
      </iconSet>
    </cfRule>
    <cfRule type="cellIs" dxfId="107" priority="154" stopIfTrue="1" operator="greaterThanOrEqual">
      <formula>0.9</formula>
    </cfRule>
    <cfRule type="cellIs" dxfId="106" priority="155" stopIfTrue="1" operator="between">
      <formula>0.7</formula>
      <formula>0.89</formula>
    </cfRule>
    <cfRule type="cellIs" dxfId="105" priority="156" stopIfTrue="1" operator="between">
      <formula>0</formula>
      <formula>0.69</formula>
    </cfRule>
  </conditionalFormatting>
  <conditionalFormatting sqref="AD55:AD63">
    <cfRule type="iconSet" priority="149">
      <iconSet iconSet="3TrafficLights2">
        <cfvo type="percent" val="0"/>
        <cfvo type="num" val="0.7"/>
        <cfvo type="num" val="0.9"/>
      </iconSet>
    </cfRule>
    <cfRule type="cellIs" dxfId="104" priority="150" stopIfTrue="1" operator="greaterThanOrEqual">
      <formula>0.9</formula>
    </cfRule>
    <cfRule type="cellIs" dxfId="103" priority="151" stopIfTrue="1" operator="between">
      <formula>0.7</formula>
      <formula>0.89</formula>
    </cfRule>
    <cfRule type="cellIs" dxfId="102" priority="152" stopIfTrue="1" operator="between">
      <formula>0</formula>
      <formula>0.69</formula>
    </cfRule>
  </conditionalFormatting>
  <conditionalFormatting sqref="AD45">
    <cfRule type="iconSet" priority="145">
      <iconSet iconSet="3TrafficLights2">
        <cfvo type="percent" val="0"/>
        <cfvo type="num" val="0.7"/>
        <cfvo type="num" val="0.9"/>
      </iconSet>
    </cfRule>
    <cfRule type="cellIs" dxfId="101" priority="146" stopIfTrue="1" operator="greaterThanOrEqual">
      <formula>0.9</formula>
    </cfRule>
    <cfRule type="cellIs" dxfId="100" priority="147" stopIfTrue="1" operator="between">
      <formula>0.7</formula>
      <formula>0.89</formula>
    </cfRule>
    <cfRule type="cellIs" dxfId="99" priority="148" stopIfTrue="1" operator="between">
      <formula>0</formula>
      <formula>0.69</formula>
    </cfRule>
  </conditionalFormatting>
  <conditionalFormatting sqref="AD64">
    <cfRule type="iconSet" priority="141">
      <iconSet iconSet="3TrafficLights2">
        <cfvo type="percent" val="0"/>
        <cfvo type="num" val="0.7"/>
        <cfvo type="num" val="0.9"/>
      </iconSet>
    </cfRule>
    <cfRule type="cellIs" dxfId="98" priority="142" stopIfTrue="1" operator="greaterThanOrEqual">
      <formula>0.9</formula>
    </cfRule>
    <cfRule type="cellIs" dxfId="97" priority="143" stopIfTrue="1" operator="between">
      <formula>0.7</formula>
      <formula>0.89</formula>
    </cfRule>
    <cfRule type="cellIs" dxfId="96" priority="144" stopIfTrue="1" operator="between">
      <formula>0</formula>
      <formula>0.69</formula>
    </cfRule>
  </conditionalFormatting>
  <conditionalFormatting sqref="AD82">
    <cfRule type="iconSet" priority="137">
      <iconSet iconSet="3TrafficLights2">
        <cfvo type="percent" val="0"/>
        <cfvo type="num" val="0.7"/>
        <cfvo type="num" val="0.9"/>
      </iconSet>
    </cfRule>
    <cfRule type="cellIs" dxfId="95" priority="138" stopIfTrue="1" operator="greaterThanOrEqual">
      <formula>0.9</formula>
    </cfRule>
    <cfRule type="cellIs" dxfId="94" priority="139" stopIfTrue="1" operator="between">
      <formula>0.7</formula>
      <formula>0.89</formula>
    </cfRule>
    <cfRule type="cellIs" dxfId="93" priority="140" stopIfTrue="1" operator="between">
      <formula>0</formula>
      <formula>0.69</formula>
    </cfRule>
  </conditionalFormatting>
  <conditionalFormatting sqref="AD91">
    <cfRule type="iconSet" priority="133">
      <iconSet iconSet="3TrafficLights2">
        <cfvo type="percent" val="0"/>
        <cfvo type="num" val="0.7"/>
        <cfvo type="num" val="0.9"/>
      </iconSet>
    </cfRule>
    <cfRule type="cellIs" dxfId="92" priority="134" stopIfTrue="1" operator="greaterThanOrEqual">
      <formula>0.9</formula>
    </cfRule>
    <cfRule type="cellIs" dxfId="91" priority="135" stopIfTrue="1" operator="between">
      <formula>0.7</formula>
      <formula>0.89</formula>
    </cfRule>
    <cfRule type="cellIs" dxfId="90" priority="136" stopIfTrue="1" operator="between">
      <formula>0</formula>
      <formula>0.69</formula>
    </cfRule>
  </conditionalFormatting>
  <conditionalFormatting sqref="AD70">
    <cfRule type="iconSet" priority="129">
      <iconSet iconSet="3TrafficLights2">
        <cfvo type="percent" val="0"/>
        <cfvo type="num" val="0.7"/>
        <cfvo type="num" val="0.9"/>
      </iconSet>
    </cfRule>
    <cfRule type="cellIs" dxfId="89" priority="130" stopIfTrue="1" operator="greaterThanOrEqual">
      <formula>0.9</formula>
    </cfRule>
    <cfRule type="cellIs" dxfId="88" priority="131" stopIfTrue="1" operator="between">
      <formula>0.7</formula>
      <formula>0.89</formula>
    </cfRule>
    <cfRule type="cellIs" dxfId="87" priority="132" stopIfTrue="1" operator="between">
      <formula>0</formula>
      <formula>0.69</formula>
    </cfRule>
  </conditionalFormatting>
  <conditionalFormatting sqref="AD71">
    <cfRule type="iconSet" priority="125">
      <iconSet iconSet="3TrafficLights2">
        <cfvo type="percent" val="0"/>
        <cfvo type="num" val="0.7"/>
        <cfvo type="num" val="0.9"/>
      </iconSet>
    </cfRule>
    <cfRule type="cellIs" dxfId="86" priority="126" stopIfTrue="1" operator="greaterThanOrEqual">
      <formula>0.9</formula>
    </cfRule>
    <cfRule type="cellIs" dxfId="85" priority="127" stopIfTrue="1" operator="between">
      <formula>0.7</formula>
      <formula>0.89</formula>
    </cfRule>
    <cfRule type="cellIs" dxfId="84" priority="128" stopIfTrue="1" operator="between">
      <formula>0</formula>
      <formula>0.69</formula>
    </cfRule>
  </conditionalFormatting>
  <conditionalFormatting sqref="AD72">
    <cfRule type="iconSet" priority="121">
      <iconSet iconSet="3TrafficLights2">
        <cfvo type="percent" val="0"/>
        <cfvo type="num" val="0.7"/>
        <cfvo type="num" val="0.9"/>
      </iconSet>
    </cfRule>
    <cfRule type="cellIs" dxfId="83" priority="122" stopIfTrue="1" operator="greaterThanOrEqual">
      <formula>0.9</formula>
    </cfRule>
    <cfRule type="cellIs" dxfId="82" priority="123" stopIfTrue="1" operator="between">
      <formula>0.7</formula>
      <formula>0.89</formula>
    </cfRule>
    <cfRule type="cellIs" dxfId="81" priority="124" stopIfTrue="1" operator="between">
      <formula>0</formula>
      <formula>0.69</formula>
    </cfRule>
  </conditionalFormatting>
  <conditionalFormatting sqref="AD88">
    <cfRule type="iconSet" priority="117">
      <iconSet iconSet="3TrafficLights2">
        <cfvo type="percent" val="0"/>
        <cfvo type="num" val="0.7"/>
        <cfvo type="num" val="0.9"/>
      </iconSet>
    </cfRule>
    <cfRule type="cellIs" dxfId="80" priority="118" stopIfTrue="1" operator="greaterThanOrEqual">
      <formula>0.9</formula>
    </cfRule>
    <cfRule type="cellIs" dxfId="79" priority="119" stopIfTrue="1" operator="between">
      <formula>0.7</formula>
      <formula>0.89</formula>
    </cfRule>
    <cfRule type="cellIs" dxfId="78" priority="120" stopIfTrue="1" operator="between">
      <formula>0</formula>
      <formula>0.69</formula>
    </cfRule>
  </conditionalFormatting>
  <conditionalFormatting sqref="AD89">
    <cfRule type="iconSet" priority="113">
      <iconSet iconSet="3TrafficLights2">
        <cfvo type="percent" val="0"/>
        <cfvo type="num" val="0.7"/>
        <cfvo type="num" val="0.9"/>
      </iconSet>
    </cfRule>
    <cfRule type="cellIs" dxfId="77" priority="114" stopIfTrue="1" operator="greaterThanOrEqual">
      <formula>0.9</formula>
    </cfRule>
    <cfRule type="cellIs" dxfId="76" priority="115" stopIfTrue="1" operator="between">
      <formula>0.7</formula>
      <formula>0.89</formula>
    </cfRule>
    <cfRule type="cellIs" dxfId="75" priority="116" stopIfTrue="1" operator="between">
      <formula>0</formula>
      <formula>0.69</formula>
    </cfRule>
  </conditionalFormatting>
  <conditionalFormatting sqref="AD90">
    <cfRule type="iconSet" priority="109">
      <iconSet iconSet="3TrafficLights2">
        <cfvo type="percent" val="0"/>
        <cfvo type="num" val="0.7"/>
        <cfvo type="num" val="0.9"/>
      </iconSet>
    </cfRule>
    <cfRule type="cellIs" dxfId="74" priority="110" stopIfTrue="1" operator="greaterThanOrEqual">
      <formula>0.9</formula>
    </cfRule>
    <cfRule type="cellIs" dxfId="73" priority="111" stopIfTrue="1" operator="between">
      <formula>0.7</formula>
      <formula>0.89</formula>
    </cfRule>
    <cfRule type="cellIs" dxfId="72" priority="112" stopIfTrue="1" operator="between">
      <formula>0</formula>
      <formula>0.69</formula>
    </cfRule>
  </conditionalFormatting>
  <conditionalFormatting sqref="AD73:AD81">
    <cfRule type="iconSet" priority="105">
      <iconSet iconSet="3TrafficLights2">
        <cfvo type="percent" val="0"/>
        <cfvo type="num" val="0.7"/>
        <cfvo type="num" val="0.9"/>
      </iconSet>
    </cfRule>
    <cfRule type="cellIs" dxfId="71" priority="106" stopIfTrue="1" operator="greaterThanOrEqual">
      <formula>0.9</formula>
    </cfRule>
    <cfRule type="cellIs" dxfId="70" priority="107" stopIfTrue="1" operator="between">
      <formula>0.7</formula>
      <formula>0.89</formula>
    </cfRule>
    <cfRule type="cellIs" dxfId="69" priority="108" stopIfTrue="1" operator="between">
      <formula>0</formula>
      <formula>0.69</formula>
    </cfRule>
  </conditionalFormatting>
  <conditionalFormatting sqref="AM12">
    <cfRule type="iconSet" priority="101">
      <iconSet iconSet="3TrafficLights2">
        <cfvo type="percent" val="0"/>
        <cfvo type="num" val="0.7"/>
        <cfvo type="num" val="0.9"/>
      </iconSet>
    </cfRule>
    <cfRule type="cellIs" dxfId="68" priority="102" stopIfTrue="1" operator="greaterThanOrEqual">
      <formula>0.9</formula>
    </cfRule>
    <cfRule type="cellIs" dxfId="67" priority="103" stopIfTrue="1" operator="between">
      <formula>0.7</formula>
      <formula>0.89</formula>
    </cfRule>
    <cfRule type="cellIs" dxfId="66" priority="104" stopIfTrue="1" operator="between">
      <formula>0</formula>
      <formula>0.69</formula>
    </cfRule>
  </conditionalFormatting>
  <conditionalFormatting sqref="AM13:AM21">
    <cfRule type="iconSet" priority="97">
      <iconSet iconSet="3TrafficLights2">
        <cfvo type="percent" val="0"/>
        <cfvo type="num" val="0.7"/>
        <cfvo type="num" val="0.9"/>
      </iconSet>
    </cfRule>
    <cfRule type="cellIs" dxfId="65" priority="98" stopIfTrue="1" operator="greaterThanOrEqual">
      <formula>0.9</formula>
    </cfRule>
    <cfRule type="cellIs" dxfId="64" priority="99" stopIfTrue="1" operator="between">
      <formula>0.7</formula>
      <formula>0.89</formula>
    </cfRule>
    <cfRule type="cellIs" dxfId="63" priority="100" stopIfTrue="1" operator="between">
      <formula>0</formula>
      <formula>0.69</formula>
    </cfRule>
  </conditionalFormatting>
  <conditionalFormatting sqref="AM34">
    <cfRule type="iconSet" priority="93">
      <iconSet iconSet="3TrafficLights2">
        <cfvo type="percent" val="0"/>
        <cfvo type="num" val="0.7"/>
        <cfvo type="num" val="0.9"/>
      </iconSet>
    </cfRule>
    <cfRule type="cellIs" dxfId="62" priority="94" stopIfTrue="1" operator="greaterThanOrEqual">
      <formula>0.9</formula>
    </cfRule>
    <cfRule type="cellIs" dxfId="61" priority="95" stopIfTrue="1" operator="between">
      <formula>0.7</formula>
      <formula>0.89</formula>
    </cfRule>
    <cfRule type="cellIs" dxfId="60" priority="96" stopIfTrue="1" operator="between">
      <formula>0</formula>
      <formula>0.69</formula>
    </cfRule>
  </conditionalFormatting>
  <conditionalFormatting sqref="AM35">
    <cfRule type="iconSet" priority="89">
      <iconSet iconSet="3TrafficLights2">
        <cfvo type="percent" val="0"/>
        <cfvo type="num" val="0.7"/>
        <cfvo type="num" val="0.9"/>
      </iconSet>
    </cfRule>
    <cfRule type="cellIs" dxfId="59" priority="90" stopIfTrue="1" operator="greaterThanOrEqual">
      <formula>0.9</formula>
    </cfRule>
    <cfRule type="cellIs" dxfId="58" priority="91" stopIfTrue="1" operator="between">
      <formula>0.7</formula>
      <formula>0.89</formula>
    </cfRule>
    <cfRule type="cellIs" dxfId="57" priority="92" stopIfTrue="1" operator="between">
      <formula>0</formula>
      <formula>0.69</formula>
    </cfRule>
  </conditionalFormatting>
  <conditionalFormatting sqref="AM36:AM44">
    <cfRule type="iconSet" priority="85">
      <iconSet iconSet="3TrafficLights2">
        <cfvo type="percent" val="0"/>
        <cfvo type="num" val="0.7"/>
        <cfvo type="num" val="0.9"/>
      </iconSet>
    </cfRule>
    <cfRule type="cellIs" dxfId="56" priority="86" stopIfTrue="1" operator="greaterThanOrEqual">
      <formula>0.9</formula>
    </cfRule>
    <cfRule type="cellIs" dxfId="55" priority="87" stopIfTrue="1" operator="between">
      <formula>0.7</formula>
      <formula>0.89</formula>
    </cfRule>
    <cfRule type="cellIs" dxfId="54" priority="88" stopIfTrue="1" operator="between">
      <formula>0</formula>
      <formula>0.69</formula>
    </cfRule>
  </conditionalFormatting>
  <conditionalFormatting sqref="AM51">
    <cfRule type="iconSet" priority="81">
      <iconSet iconSet="3TrafficLights2">
        <cfvo type="percent" val="0"/>
        <cfvo type="num" val="0.7"/>
        <cfvo type="num" val="0.9"/>
      </iconSet>
    </cfRule>
    <cfRule type="cellIs" dxfId="53" priority="82" stopIfTrue="1" operator="greaterThanOrEqual">
      <formula>0.9</formula>
    </cfRule>
    <cfRule type="cellIs" dxfId="52" priority="83" stopIfTrue="1" operator="between">
      <formula>0.7</formula>
      <formula>0.89</formula>
    </cfRule>
    <cfRule type="cellIs" dxfId="51" priority="84" stopIfTrue="1" operator="between">
      <formula>0</formula>
      <formula>0.69</formula>
    </cfRule>
  </conditionalFormatting>
  <conditionalFormatting sqref="AM52">
    <cfRule type="iconSet" priority="77">
      <iconSet iconSet="3TrafficLights2">
        <cfvo type="percent" val="0"/>
        <cfvo type="num" val="0.7"/>
        <cfvo type="num" val="0.9"/>
      </iconSet>
    </cfRule>
    <cfRule type="cellIs" dxfId="50" priority="78" stopIfTrue="1" operator="greaterThanOrEqual">
      <formula>0.9</formula>
    </cfRule>
    <cfRule type="cellIs" dxfId="49" priority="79" stopIfTrue="1" operator="between">
      <formula>0.7</formula>
      <formula>0.89</formula>
    </cfRule>
    <cfRule type="cellIs" dxfId="48" priority="80" stopIfTrue="1" operator="between">
      <formula>0</formula>
      <formula>0.69</formula>
    </cfRule>
  </conditionalFormatting>
  <conditionalFormatting sqref="AM53:AM54">
    <cfRule type="iconSet" priority="73">
      <iconSet iconSet="3TrafficLights2">
        <cfvo type="percent" val="0"/>
        <cfvo type="num" val="0.7"/>
        <cfvo type="num" val="0.9"/>
      </iconSet>
    </cfRule>
    <cfRule type="cellIs" dxfId="47" priority="74" stopIfTrue="1" operator="greaterThanOrEqual">
      <formula>0.9</formula>
    </cfRule>
    <cfRule type="cellIs" dxfId="46" priority="75" stopIfTrue="1" operator="between">
      <formula>0.7</formula>
      <formula>0.89</formula>
    </cfRule>
    <cfRule type="cellIs" dxfId="45" priority="76" stopIfTrue="1" operator="between">
      <formula>0</formula>
      <formula>0.69</formula>
    </cfRule>
  </conditionalFormatting>
  <conditionalFormatting sqref="AM55:AM63">
    <cfRule type="iconSet" priority="69">
      <iconSet iconSet="3TrafficLights2">
        <cfvo type="percent" val="0"/>
        <cfvo type="num" val="0.7"/>
        <cfvo type="num" val="0.9"/>
      </iconSet>
    </cfRule>
    <cfRule type="cellIs" dxfId="44" priority="70" stopIfTrue="1" operator="greaterThanOrEqual">
      <formula>0.9</formula>
    </cfRule>
    <cfRule type="cellIs" dxfId="43" priority="71" stopIfTrue="1" operator="between">
      <formula>0.7</formula>
      <formula>0.89</formula>
    </cfRule>
    <cfRule type="cellIs" dxfId="42" priority="72" stopIfTrue="1" operator="between">
      <formula>0</formula>
      <formula>0.69</formula>
    </cfRule>
  </conditionalFormatting>
  <conditionalFormatting sqref="AM45">
    <cfRule type="iconSet" priority="65">
      <iconSet iconSet="3TrafficLights2">
        <cfvo type="percent" val="0"/>
        <cfvo type="num" val="0.7"/>
        <cfvo type="num" val="0.9"/>
      </iconSet>
    </cfRule>
    <cfRule type="cellIs" dxfId="41" priority="66" stopIfTrue="1" operator="greaterThanOrEqual">
      <formula>0.9</formula>
    </cfRule>
    <cfRule type="cellIs" dxfId="40" priority="67" stopIfTrue="1" operator="between">
      <formula>0.7</formula>
      <formula>0.89</formula>
    </cfRule>
    <cfRule type="cellIs" dxfId="39" priority="68" stopIfTrue="1" operator="between">
      <formula>0</formula>
      <formula>0.69</formula>
    </cfRule>
  </conditionalFormatting>
  <conditionalFormatting sqref="AM64">
    <cfRule type="iconSet" priority="61">
      <iconSet iconSet="3TrafficLights2">
        <cfvo type="percent" val="0"/>
        <cfvo type="num" val="0.7"/>
        <cfvo type="num" val="0.9"/>
      </iconSet>
    </cfRule>
    <cfRule type="cellIs" dxfId="38" priority="62" stopIfTrue="1" operator="greaterThanOrEqual">
      <formula>0.9</formula>
    </cfRule>
    <cfRule type="cellIs" dxfId="37" priority="63" stopIfTrue="1" operator="between">
      <formula>0.7</formula>
      <formula>0.89</formula>
    </cfRule>
    <cfRule type="cellIs" dxfId="36" priority="64" stopIfTrue="1" operator="between">
      <formula>0</formula>
      <formula>0.69</formula>
    </cfRule>
  </conditionalFormatting>
  <conditionalFormatting sqref="AM82">
    <cfRule type="iconSet" priority="57">
      <iconSet iconSet="3TrafficLights2">
        <cfvo type="percent" val="0"/>
        <cfvo type="num" val="0.7"/>
        <cfvo type="num" val="0.9"/>
      </iconSet>
    </cfRule>
    <cfRule type="cellIs" dxfId="35" priority="58" stopIfTrue="1" operator="greaterThanOrEqual">
      <formula>0.9</formula>
    </cfRule>
    <cfRule type="cellIs" dxfId="34" priority="59" stopIfTrue="1" operator="between">
      <formula>0.7</formula>
      <formula>0.89</formula>
    </cfRule>
    <cfRule type="cellIs" dxfId="33" priority="60" stopIfTrue="1" operator="between">
      <formula>0</formula>
      <formula>0.69</formula>
    </cfRule>
  </conditionalFormatting>
  <conditionalFormatting sqref="AM91">
    <cfRule type="iconSet" priority="53">
      <iconSet iconSet="3TrafficLights2">
        <cfvo type="percent" val="0"/>
        <cfvo type="num" val="0.7"/>
        <cfvo type="num" val="0.9"/>
      </iconSet>
    </cfRule>
    <cfRule type="cellIs" dxfId="32" priority="54" stopIfTrue="1" operator="greaterThanOrEqual">
      <formula>0.9</formula>
    </cfRule>
    <cfRule type="cellIs" dxfId="31" priority="55" stopIfTrue="1" operator="between">
      <formula>0.7</formula>
      <formula>0.89</formula>
    </cfRule>
    <cfRule type="cellIs" dxfId="30" priority="56" stopIfTrue="1" operator="between">
      <formula>0</formula>
      <formula>0.69</formula>
    </cfRule>
  </conditionalFormatting>
  <conditionalFormatting sqref="AM70">
    <cfRule type="iconSet" priority="49">
      <iconSet iconSet="3TrafficLights2">
        <cfvo type="percent" val="0"/>
        <cfvo type="num" val="0.7"/>
        <cfvo type="num" val="0.9"/>
      </iconSet>
    </cfRule>
    <cfRule type="cellIs" dxfId="29" priority="50" stopIfTrue="1" operator="greaterThanOrEqual">
      <formula>0.9</formula>
    </cfRule>
    <cfRule type="cellIs" dxfId="28" priority="51" stopIfTrue="1" operator="between">
      <formula>0.7</formula>
      <formula>0.89</formula>
    </cfRule>
    <cfRule type="cellIs" dxfId="27" priority="52" stopIfTrue="1" operator="between">
      <formula>0</formula>
      <formula>0.69</formula>
    </cfRule>
  </conditionalFormatting>
  <conditionalFormatting sqref="AM71">
    <cfRule type="iconSet" priority="45">
      <iconSet iconSet="3TrafficLights2">
        <cfvo type="percent" val="0"/>
        <cfvo type="num" val="0.7"/>
        <cfvo type="num" val="0.9"/>
      </iconSet>
    </cfRule>
    <cfRule type="cellIs" dxfId="26" priority="46" stopIfTrue="1" operator="greaterThanOrEqual">
      <formula>0.9</formula>
    </cfRule>
    <cfRule type="cellIs" dxfId="25" priority="47" stopIfTrue="1" operator="between">
      <formula>0.7</formula>
      <formula>0.89</formula>
    </cfRule>
    <cfRule type="cellIs" dxfId="24" priority="48" stopIfTrue="1" operator="between">
      <formula>0</formula>
      <formula>0.69</formula>
    </cfRule>
  </conditionalFormatting>
  <conditionalFormatting sqref="AM72">
    <cfRule type="iconSet" priority="41">
      <iconSet iconSet="3TrafficLights2">
        <cfvo type="percent" val="0"/>
        <cfvo type="num" val="0.7"/>
        <cfvo type="num" val="0.9"/>
      </iconSet>
    </cfRule>
    <cfRule type="cellIs" dxfId="23" priority="42" stopIfTrue="1" operator="greaterThanOrEqual">
      <formula>0.9</formula>
    </cfRule>
    <cfRule type="cellIs" dxfId="22" priority="43" stopIfTrue="1" operator="between">
      <formula>0.7</formula>
      <formula>0.89</formula>
    </cfRule>
    <cfRule type="cellIs" dxfId="21" priority="44" stopIfTrue="1" operator="between">
      <formula>0</formula>
      <formula>0.69</formula>
    </cfRule>
  </conditionalFormatting>
  <conditionalFormatting sqref="AM88">
    <cfRule type="iconSet" priority="37">
      <iconSet iconSet="3TrafficLights2">
        <cfvo type="percent" val="0"/>
        <cfvo type="num" val="0.7"/>
        <cfvo type="num" val="0.9"/>
      </iconSet>
    </cfRule>
    <cfRule type="cellIs" dxfId="20" priority="38" stopIfTrue="1" operator="greaterThanOrEqual">
      <formula>0.9</formula>
    </cfRule>
    <cfRule type="cellIs" dxfId="19" priority="39" stopIfTrue="1" operator="between">
      <formula>0.7</formula>
      <formula>0.89</formula>
    </cfRule>
    <cfRule type="cellIs" dxfId="18" priority="40" stopIfTrue="1" operator="between">
      <formula>0</formula>
      <formula>0.69</formula>
    </cfRule>
  </conditionalFormatting>
  <conditionalFormatting sqref="AM89">
    <cfRule type="iconSet" priority="33">
      <iconSet iconSet="3TrafficLights2">
        <cfvo type="percent" val="0"/>
        <cfvo type="num" val="0.7"/>
        <cfvo type="num" val="0.9"/>
      </iconSet>
    </cfRule>
    <cfRule type="cellIs" dxfId="17" priority="34" stopIfTrue="1" operator="greaterThanOrEqual">
      <formula>0.9</formula>
    </cfRule>
    <cfRule type="cellIs" dxfId="16" priority="35" stopIfTrue="1" operator="between">
      <formula>0.7</formula>
      <formula>0.89</formula>
    </cfRule>
    <cfRule type="cellIs" dxfId="15" priority="36" stopIfTrue="1" operator="between">
      <formula>0</formula>
      <formula>0.69</formula>
    </cfRule>
  </conditionalFormatting>
  <conditionalFormatting sqref="AM90">
    <cfRule type="iconSet" priority="29">
      <iconSet iconSet="3TrafficLights2">
        <cfvo type="percent" val="0"/>
        <cfvo type="num" val="0.7"/>
        <cfvo type="num" val="0.9"/>
      </iconSet>
    </cfRule>
    <cfRule type="cellIs" dxfId="14" priority="30" stopIfTrue="1" operator="greaterThanOrEqual">
      <formula>0.9</formula>
    </cfRule>
    <cfRule type="cellIs" dxfId="13" priority="31" stopIfTrue="1" operator="between">
      <formula>0.7</formula>
      <formula>0.89</formula>
    </cfRule>
    <cfRule type="cellIs" dxfId="12" priority="32" stopIfTrue="1" operator="between">
      <formula>0</formula>
      <formula>0.69</formula>
    </cfRule>
  </conditionalFormatting>
  <conditionalFormatting sqref="AM73:AM81">
    <cfRule type="iconSet" priority="25">
      <iconSet iconSet="3TrafficLights2">
        <cfvo type="percent" val="0"/>
        <cfvo type="num" val="0.7"/>
        <cfvo type="num" val="0.9"/>
      </iconSet>
    </cfRule>
    <cfRule type="cellIs" dxfId="11" priority="26" stopIfTrue="1" operator="greaterThanOrEqual">
      <formula>0.9</formula>
    </cfRule>
    <cfRule type="cellIs" dxfId="10" priority="27" stopIfTrue="1" operator="between">
      <formula>0.7</formula>
      <formula>0.89</formula>
    </cfRule>
    <cfRule type="cellIs" dxfId="9" priority="28" stopIfTrue="1" operator="between">
      <formula>0</formula>
      <formula>0.69</formula>
    </cfRule>
  </conditionalFormatting>
  <conditionalFormatting sqref="AT51">
    <cfRule type="iconSet" priority="9">
      <iconSet iconSet="3TrafficLights2">
        <cfvo type="percent" val="0"/>
        <cfvo type="num" val="0.7"/>
        <cfvo type="num" val="0.9"/>
      </iconSet>
    </cfRule>
    <cfRule type="cellIs" dxfId="8" priority="10" stopIfTrue="1" operator="greaterThan">
      <formula>0.9</formula>
    </cfRule>
    <cfRule type="cellIs" dxfId="7" priority="11" stopIfTrue="1" operator="between">
      <formula>0.7</formula>
      <formula>0.89</formula>
    </cfRule>
    <cfRule type="cellIs" dxfId="6" priority="12" stopIfTrue="1" operator="between">
      <formula>0</formula>
      <formula>0.69</formula>
    </cfRule>
  </conditionalFormatting>
  <conditionalFormatting sqref="AS91">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AS88:AS9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rintOptions horizontalCentered="1"/>
  <pageMargins left="0.70866141732283472" right="0.51181102362204722" top="0.27559055118110237" bottom="0.47244094488188981" header="0" footer="0"/>
  <pageSetup scale="17" fitToHeight="0" orientation="landscape" r:id="rId1"/>
  <headerFooter>
    <oddFooter>&amp;L&amp;P&amp;RElaboración: Equipo Transparencia y Atención a la Ciudadanía - Equipo Sistema Integrado de Gestión - Equipo Planeación Instituto Distrital de Patrimonio Cultural Enero de 2018</oddFooter>
  </headerFooter>
  <rowBreaks count="3" manualBreakCount="3">
    <brk id="30" max="41" man="1"/>
    <brk id="47" max="41" man="1"/>
    <brk id="80"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281</v>
      </c>
      <c r="B2" s="52" t="s">
        <v>5</v>
      </c>
      <c r="C2" s="52" t="s">
        <v>156</v>
      </c>
      <c r="D2" s="52" t="s">
        <v>227</v>
      </c>
      <c r="E2" s="52" t="s">
        <v>6</v>
      </c>
      <c r="F2" s="52" t="s">
        <v>7</v>
      </c>
      <c r="G2" s="52" t="s">
        <v>8</v>
      </c>
      <c r="H2" s="52" t="s">
        <v>9</v>
      </c>
      <c r="I2" s="53" t="s">
        <v>12</v>
      </c>
      <c r="J2" s="53" t="s">
        <v>13</v>
      </c>
      <c r="K2" s="52" t="s">
        <v>297</v>
      </c>
      <c r="L2" s="54" t="s">
        <v>298</v>
      </c>
    </row>
    <row r="3" spans="1:12" ht="51.75" thickBot="1" x14ac:dyDescent="0.3">
      <c r="A3" s="47" t="s">
        <v>225</v>
      </c>
      <c r="B3" s="48" t="s">
        <v>282</v>
      </c>
      <c r="C3" s="17" t="s">
        <v>196</v>
      </c>
      <c r="D3" s="48" t="s">
        <v>96</v>
      </c>
      <c r="E3" s="17" t="s">
        <v>65</v>
      </c>
      <c r="F3" s="49">
        <v>3</v>
      </c>
      <c r="G3" s="17" t="s">
        <v>63</v>
      </c>
      <c r="H3" s="17" t="s">
        <v>64</v>
      </c>
      <c r="I3" s="18">
        <v>43544</v>
      </c>
      <c r="J3" s="18">
        <v>43769</v>
      </c>
      <c r="K3" s="49">
        <v>1</v>
      </c>
      <c r="L3" s="5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281</v>
      </c>
      <c r="B2" s="1" t="s">
        <v>5</v>
      </c>
      <c r="C2" s="2" t="s">
        <v>156</v>
      </c>
      <c r="D2" s="3" t="s">
        <v>227</v>
      </c>
      <c r="E2" s="3" t="s">
        <v>6</v>
      </c>
      <c r="F2" s="3" t="s">
        <v>7</v>
      </c>
      <c r="G2" s="3" t="s">
        <v>8</v>
      </c>
      <c r="H2" s="3" t="s">
        <v>9</v>
      </c>
      <c r="I2" s="4" t="s">
        <v>12</v>
      </c>
      <c r="J2" s="5" t="s">
        <v>13</v>
      </c>
      <c r="K2" s="52" t="s">
        <v>297</v>
      </c>
      <c r="L2" s="54" t="s">
        <v>298</v>
      </c>
    </row>
    <row r="3" spans="1:12" ht="63.75" x14ac:dyDescent="0.25">
      <c r="A3" s="20" t="s">
        <v>224</v>
      </c>
      <c r="B3" s="21" t="s">
        <v>283</v>
      </c>
      <c r="C3" s="8" t="s">
        <v>176</v>
      </c>
      <c r="D3" s="21" t="s">
        <v>103</v>
      </c>
      <c r="E3" s="8" t="s">
        <v>99</v>
      </c>
      <c r="F3" s="8">
        <v>2</v>
      </c>
      <c r="G3" s="8" t="s">
        <v>36</v>
      </c>
      <c r="H3" s="8" t="s">
        <v>25</v>
      </c>
      <c r="I3" s="9">
        <v>43497</v>
      </c>
      <c r="J3" s="9">
        <v>43707</v>
      </c>
      <c r="K3" s="22">
        <v>0</v>
      </c>
      <c r="L3" s="23">
        <v>1</v>
      </c>
    </row>
    <row r="4" spans="1:12" ht="63.75" x14ac:dyDescent="0.25">
      <c r="A4" s="24" t="s">
        <v>224</v>
      </c>
      <c r="B4" s="25" t="s">
        <v>284</v>
      </c>
      <c r="C4" s="10" t="s">
        <v>178</v>
      </c>
      <c r="D4" s="25" t="s">
        <v>49</v>
      </c>
      <c r="E4" s="10" t="s">
        <v>231</v>
      </c>
      <c r="F4" s="10">
        <v>6</v>
      </c>
      <c r="G4" s="10" t="s">
        <v>41</v>
      </c>
      <c r="H4" s="10" t="s">
        <v>25</v>
      </c>
      <c r="I4" s="11">
        <v>43636</v>
      </c>
      <c r="J4" s="11">
        <v>43769</v>
      </c>
      <c r="K4" s="26">
        <v>0</v>
      </c>
      <c r="L4" s="27">
        <v>3</v>
      </c>
    </row>
    <row r="5" spans="1:12" ht="76.5" x14ac:dyDescent="0.25">
      <c r="A5" s="24" t="s">
        <v>224</v>
      </c>
      <c r="B5" s="25" t="s">
        <v>284</v>
      </c>
      <c r="C5" s="10" t="s">
        <v>179</v>
      </c>
      <c r="D5" s="25" t="s">
        <v>39</v>
      </c>
      <c r="E5" s="10" t="s">
        <v>232</v>
      </c>
      <c r="F5" s="10">
        <v>1</v>
      </c>
      <c r="G5" s="10" t="s">
        <v>38</v>
      </c>
      <c r="H5" s="10" t="s">
        <v>25</v>
      </c>
      <c r="I5" s="11">
        <v>43497</v>
      </c>
      <c r="J5" s="11">
        <v>43677</v>
      </c>
      <c r="K5" s="10">
        <v>0.5</v>
      </c>
      <c r="L5" s="28">
        <v>0</v>
      </c>
    </row>
    <row r="6" spans="1:12" ht="38.25" x14ac:dyDescent="0.25">
      <c r="A6" s="24" t="s">
        <v>224</v>
      </c>
      <c r="B6" s="25" t="s">
        <v>284</v>
      </c>
      <c r="C6" s="10" t="s">
        <v>180</v>
      </c>
      <c r="D6" s="25" t="s">
        <v>100</v>
      </c>
      <c r="E6" s="10" t="s">
        <v>102</v>
      </c>
      <c r="F6" s="10">
        <v>1</v>
      </c>
      <c r="G6" s="10" t="s">
        <v>101</v>
      </c>
      <c r="H6" s="10" t="s">
        <v>25</v>
      </c>
      <c r="I6" s="11">
        <v>43497</v>
      </c>
      <c r="J6" s="11">
        <v>43677</v>
      </c>
      <c r="K6" s="10">
        <v>0</v>
      </c>
      <c r="L6" s="28">
        <v>1</v>
      </c>
    </row>
    <row r="7" spans="1:12" ht="63.75" x14ac:dyDescent="0.25">
      <c r="A7" s="24" t="s">
        <v>224</v>
      </c>
      <c r="B7" s="25" t="s">
        <v>285</v>
      </c>
      <c r="C7" s="10" t="s">
        <v>181</v>
      </c>
      <c r="D7" s="25" t="s">
        <v>104</v>
      </c>
      <c r="E7" s="10" t="s">
        <v>105</v>
      </c>
      <c r="F7" s="10">
        <v>3</v>
      </c>
      <c r="G7" s="10" t="s">
        <v>36</v>
      </c>
      <c r="H7" s="10" t="s">
        <v>25</v>
      </c>
      <c r="I7" s="11">
        <v>43497</v>
      </c>
      <c r="J7" s="11">
        <v>43799</v>
      </c>
      <c r="K7" s="10">
        <v>0</v>
      </c>
      <c r="L7" s="28">
        <v>1</v>
      </c>
    </row>
    <row r="8" spans="1:12" ht="76.5" x14ac:dyDescent="0.25">
      <c r="A8" s="24" t="s">
        <v>224</v>
      </c>
      <c r="B8" s="25" t="s">
        <v>285</v>
      </c>
      <c r="C8" s="10" t="s">
        <v>182</v>
      </c>
      <c r="D8" s="25" t="s">
        <v>106</v>
      </c>
      <c r="E8" s="10" t="s">
        <v>107</v>
      </c>
      <c r="F8" s="10">
        <v>3</v>
      </c>
      <c r="G8" s="10" t="s">
        <v>36</v>
      </c>
      <c r="H8" s="10" t="s">
        <v>25</v>
      </c>
      <c r="I8" s="11">
        <v>43497</v>
      </c>
      <c r="J8" s="11">
        <v>43799</v>
      </c>
      <c r="K8" s="10">
        <v>0</v>
      </c>
      <c r="L8" s="28">
        <v>1</v>
      </c>
    </row>
    <row r="9" spans="1:12" ht="63.75" x14ac:dyDescent="0.25">
      <c r="A9" s="24" t="s">
        <v>224</v>
      </c>
      <c r="B9" s="25" t="s">
        <v>286</v>
      </c>
      <c r="C9" s="10" t="s">
        <v>189</v>
      </c>
      <c r="D9" s="25" t="s">
        <v>145</v>
      </c>
      <c r="E9" s="10" t="s">
        <v>148</v>
      </c>
      <c r="F9" s="10">
        <v>4</v>
      </c>
      <c r="G9" s="10" t="s">
        <v>146</v>
      </c>
      <c r="H9" s="10" t="s">
        <v>25</v>
      </c>
      <c r="I9" s="11">
        <v>43480</v>
      </c>
      <c r="J9" s="11">
        <v>43769</v>
      </c>
      <c r="K9" s="10">
        <v>0</v>
      </c>
      <c r="L9" s="28">
        <v>1</v>
      </c>
    </row>
    <row r="10" spans="1:12" ht="63.75" x14ac:dyDescent="0.25">
      <c r="A10" s="24" t="s">
        <v>224</v>
      </c>
      <c r="B10" s="25" t="s">
        <v>286</v>
      </c>
      <c r="C10" s="10" t="s">
        <v>190</v>
      </c>
      <c r="D10" s="25" t="s">
        <v>147</v>
      </c>
      <c r="E10" s="10" t="s">
        <v>149</v>
      </c>
      <c r="F10" s="10">
        <v>2</v>
      </c>
      <c r="G10" s="10" t="s">
        <v>146</v>
      </c>
      <c r="H10" s="10" t="s">
        <v>25</v>
      </c>
      <c r="I10" s="11">
        <v>43636</v>
      </c>
      <c r="J10" s="11">
        <v>43819</v>
      </c>
      <c r="K10" s="10">
        <v>0</v>
      </c>
      <c r="L10" s="28">
        <v>1</v>
      </c>
    </row>
    <row r="11" spans="1:12" ht="51" x14ac:dyDescent="0.25">
      <c r="A11" s="24" t="s">
        <v>224</v>
      </c>
      <c r="B11" s="25" t="s">
        <v>286</v>
      </c>
      <c r="C11" s="10" t="s">
        <v>191</v>
      </c>
      <c r="D11" s="25" t="s">
        <v>130</v>
      </c>
      <c r="E11" s="10" t="s">
        <v>233</v>
      </c>
      <c r="F11" s="10">
        <v>2</v>
      </c>
      <c r="G11" s="10" t="s">
        <v>36</v>
      </c>
      <c r="H11" s="10" t="s">
        <v>25</v>
      </c>
      <c r="I11" s="11">
        <v>43646</v>
      </c>
      <c r="J11" s="11">
        <v>43819</v>
      </c>
      <c r="K11" s="10">
        <v>0</v>
      </c>
      <c r="L11" s="28">
        <v>1</v>
      </c>
    </row>
    <row r="12" spans="1:12" ht="63.75" x14ac:dyDescent="0.25">
      <c r="A12" s="24" t="s">
        <v>225</v>
      </c>
      <c r="B12" s="25" t="s">
        <v>282</v>
      </c>
      <c r="C12" s="10" t="s">
        <v>192</v>
      </c>
      <c r="D12" s="25" t="s">
        <v>111</v>
      </c>
      <c r="E12" s="10" t="s">
        <v>248</v>
      </c>
      <c r="F12" s="14">
        <v>1</v>
      </c>
      <c r="G12" s="10" t="s">
        <v>88</v>
      </c>
      <c r="H12" s="10" t="s">
        <v>25</v>
      </c>
      <c r="I12" s="11">
        <v>43467</v>
      </c>
      <c r="J12" s="11">
        <v>43830</v>
      </c>
      <c r="K12" s="10">
        <v>0</v>
      </c>
      <c r="L12" s="29">
        <v>0.33</v>
      </c>
    </row>
    <row r="13" spans="1:12" ht="51" x14ac:dyDescent="0.25">
      <c r="A13" s="24" t="s">
        <v>225</v>
      </c>
      <c r="B13" s="25" t="s">
        <v>282</v>
      </c>
      <c r="C13" s="10" t="s">
        <v>193</v>
      </c>
      <c r="D13" s="25" t="s">
        <v>112</v>
      </c>
      <c r="E13" s="10" t="s">
        <v>60</v>
      </c>
      <c r="F13" s="10">
        <v>3</v>
      </c>
      <c r="G13" s="10" t="s">
        <v>61</v>
      </c>
      <c r="H13" s="10" t="s">
        <v>25</v>
      </c>
      <c r="I13" s="11">
        <v>43467</v>
      </c>
      <c r="J13" s="11">
        <v>43830</v>
      </c>
      <c r="K13" s="10">
        <v>0</v>
      </c>
      <c r="L13" s="28">
        <v>1</v>
      </c>
    </row>
    <row r="14" spans="1:12" ht="76.5" x14ac:dyDescent="0.25">
      <c r="A14" s="24" t="s">
        <v>225</v>
      </c>
      <c r="B14" s="25" t="s">
        <v>282</v>
      </c>
      <c r="C14" s="10" t="s">
        <v>197</v>
      </c>
      <c r="D14" s="25" t="s">
        <v>62</v>
      </c>
      <c r="E14" s="10" t="s">
        <v>59</v>
      </c>
      <c r="F14" s="14">
        <v>1</v>
      </c>
      <c r="G14" s="10" t="s">
        <v>211</v>
      </c>
      <c r="H14" s="10" t="s">
        <v>25</v>
      </c>
      <c r="I14" s="11">
        <v>43497</v>
      </c>
      <c r="J14" s="11">
        <v>43829</v>
      </c>
      <c r="K14" s="10">
        <v>0</v>
      </c>
      <c r="L14" s="29">
        <v>0.33</v>
      </c>
    </row>
    <row r="15" spans="1:12" ht="51" x14ac:dyDescent="0.25">
      <c r="A15" s="24" t="s">
        <v>225</v>
      </c>
      <c r="B15" s="25" t="s">
        <v>287</v>
      </c>
      <c r="C15" s="10" t="s">
        <v>198</v>
      </c>
      <c r="D15" s="25" t="s">
        <v>117</v>
      </c>
      <c r="E15" s="10" t="s">
        <v>116</v>
      </c>
      <c r="F15" s="10">
        <v>2</v>
      </c>
      <c r="G15" s="10" t="s">
        <v>115</v>
      </c>
      <c r="H15" s="10" t="s">
        <v>25</v>
      </c>
      <c r="I15" s="11">
        <v>43587</v>
      </c>
      <c r="J15" s="11">
        <v>43798</v>
      </c>
      <c r="K15" s="10">
        <v>0</v>
      </c>
      <c r="L15" s="28">
        <v>1</v>
      </c>
    </row>
    <row r="16" spans="1:12" ht="63.75" x14ac:dyDescent="0.25">
      <c r="A16" s="24" t="s">
        <v>225</v>
      </c>
      <c r="B16" s="25" t="s">
        <v>288</v>
      </c>
      <c r="C16" s="10" t="s">
        <v>199</v>
      </c>
      <c r="D16" s="25" t="s">
        <v>34</v>
      </c>
      <c r="E16" s="10" t="s">
        <v>35</v>
      </c>
      <c r="F16" s="10">
        <v>2</v>
      </c>
      <c r="G16" s="10" t="s">
        <v>36</v>
      </c>
      <c r="H16" s="10" t="s">
        <v>25</v>
      </c>
      <c r="I16" s="11">
        <v>43525</v>
      </c>
      <c r="J16" s="11">
        <v>43769</v>
      </c>
      <c r="K16" s="10">
        <v>1</v>
      </c>
      <c r="L16" s="28">
        <v>0</v>
      </c>
    </row>
    <row r="17" spans="1:12" ht="63.75" x14ac:dyDescent="0.25">
      <c r="A17" s="24" t="s">
        <v>225</v>
      </c>
      <c r="B17" s="25" t="s">
        <v>288</v>
      </c>
      <c r="C17" s="10" t="s">
        <v>200</v>
      </c>
      <c r="D17" s="25" t="s">
        <v>74</v>
      </c>
      <c r="E17" s="10" t="s">
        <v>237</v>
      </c>
      <c r="F17" s="10">
        <v>2</v>
      </c>
      <c r="G17" s="10" t="s">
        <v>73</v>
      </c>
      <c r="H17" s="10" t="s">
        <v>25</v>
      </c>
      <c r="I17" s="11">
        <v>43546</v>
      </c>
      <c r="J17" s="11">
        <v>43819</v>
      </c>
      <c r="K17" s="10">
        <v>0</v>
      </c>
      <c r="L17" s="28">
        <v>1</v>
      </c>
    </row>
    <row r="18" spans="1:12" ht="63.75" x14ac:dyDescent="0.25">
      <c r="A18" s="24" t="s">
        <v>225</v>
      </c>
      <c r="B18" s="25" t="s">
        <v>288</v>
      </c>
      <c r="C18" s="10" t="s">
        <v>201</v>
      </c>
      <c r="D18" s="25" t="s">
        <v>71</v>
      </c>
      <c r="E18" s="10" t="s">
        <v>238</v>
      </c>
      <c r="F18" s="10">
        <v>1</v>
      </c>
      <c r="G18" s="10" t="s">
        <v>72</v>
      </c>
      <c r="H18" s="10" t="s">
        <v>25</v>
      </c>
      <c r="I18" s="11">
        <v>43497</v>
      </c>
      <c r="J18" s="11">
        <v>43646</v>
      </c>
      <c r="K18" s="10">
        <v>0</v>
      </c>
      <c r="L18" s="28">
        <v>1</v>
      </c>
    </row>
    <row r="19" spans="1:12" ht="63.75" x14ac:dyDescent="0.25">
      <c r="A19" s="24" t="s">
        <v>225</v>
      </c>
      <c r="B19" s="25" t="s">
        <v>288</v>
      </c>
      <c r="C19" s="10" t="s">
        <v>202</v>
      </c>
      <c r="D19" s="25" t="s">
        <v>93</v>
      </c>
      <c r="E19" s="10" t="s">
        <v>94</v>
      </c>
      <c r="F19" s="10">
        <v>1</v>
      </c>
      <c r="G19" s="10" t="s">
        <v>95</v>
      </c>
      <c r="H19" s="10" t="s">
        <v>25</v>
      </c>
      <c r="I19" s="11">
        <v>43587</v>
      </c>
      <c r="J19" s="11">
        <v>43707</v>
      </c>
      <c r="K19" s="10">
        <v>0</v>
      </c>
      <c r="L19" s="28">
        <v>1</v>
      </c>
    </row>
    <row r="20" spans="1:12" ht="51" x14ac:dyDescent="0.25">
      <c r="A20" s="24" t="s">
        <v>225</v>
      </c>
      <c r="B20" s="25" t="s">
        <v>289</v>
      </c>
      <c r="C20" s="10" t="s">
        <v>204</v>
      </c>
      <c r="D20" s="25" t="s">
        <v>118</v>
      </c>
      <c r="E20" s="10" t="s">
        <v>119</v>
      </c>
      <c r="F20" s="10">
        <v>4</v>
      </c>
      <c r="G20" s="10" t="s">
        <v>47</v>
      </c>
      <c r="H20" s="10" t="s">
        <v>25</v>
      </c>
      <c r="I20" s="11">
        <v>43480</v>
      </c>
      <c r="J20" s="11">
        <v>43769</v>
      </c>
      <c r="K20" s="10">
        <v>1</v>
      </c>
      <c r="L20" s="28">
        <v>1</v>
      </c>
    </row>
    <row r="21" spans="1:12" ht="51" x14ac:dyDescent="0.25">
      <c r="A21" s="24" t="s">
        <v>226</v>
      </c>
      <c r="B21" s="25" t="s">
        <v>18</v>
      </c>
      <c r="C21" s="10" t="s">
        <v>205</v>
      </c>
      <c r="D21" s="25" t="s">
        <v>127</v>
      </c>
      <c r="E21" s="16" t="s">
        <v>120</v>
      </c>
      <c r="F21" s="10">
        <v>2</v>
      </c>
      <c r="G21" s="16" t="s">
        <v>121</v>
      </c>
      <c r="H21" s="10" t="s">
        <v>25</v>
      </c>
      <c r="I21" s="11">
        <v>43586</v>
      </c>
      <c r="J21" s="11">
        <v>43819</v>
      </c>
      <c r="K21" s="10">
        <v>0</v>
      </c>
      <c r="L21" s="28">
        <v>1</v>
      </c>
    </row>
    <row r="22" spans="1:12" ht="51" x14ac:dyDescent="0.25">
      <c r="A22" s="24" t="s">
        <v>226</v>
      </c>
      <c r="B22" s="25" t="s">
        <v>18</v>
      </c>
      <c r="C22" s="10" t="s">
        <v>207</v>
      </c>
      <c r="D22" s="25" t="s">
        <v>136</v>
      </c>
      <c r="E22" s="16" t="s">
        <v>86</v>
      </c>
      <c r="F22" s="10">
        <v>1</v>
      </c>
      <c r="G22" s="10" t="s">
        <v>87</v>
      </c>
      <c r="H22" s="10" t="s">
        <v>25</v>
      </c>
      <c r="I22" s="11">
        <v>43497</v>
      </c>
      <c r="J22" s="11">
        <v>43585</v>
      </c>
      <c r="K22" s="10">
        <v>1</v>
      </c>
      <c r="L22" s="28">
        <v>0</v>
      </c>
    </row>
    <row r="23" spans="1:12" ht="127.5" x14ac:dyDescent="0.25">
      <c r="A23" s="42" t="s">
        <v>226</v>
      </c>
      <c r="B23" s="43" t="s">
        <v>18</v>
      </c>
      <c r="C23" s="6" t="s">
        <v>208</v>
      </c>
      <c r="D23" s="43" t="s">
        <v>239</v>
      </c>
      <c r="E23" s="15" t="s">
        <v>84</v>
      </c>
      <c r="F23" s="6">
        <v>1</v>
      </c>
      <c r="G23" s="6" t="s">
        <v>83</v>
      </c>
      <c r="H23" s="6" t="s">
        <v>25</v>
      </c>
      <c r="I23" s="7">
        <v>43525</v>
      </c>
      <c r="J23" s="7">
        <v>43819</v>
      </c>
      <c r="K23" s="6">
        <v>1</v>
      </c>
      <c r="L23" s="44">
        <v>0</v>
      </c>
    </row>
    <row r="24" spans="1:12" ht="39" thickBot="1" x14ac:dyDescent="0.3">
      <c r="A24" s="30" t="s">
        <v>226</v>
      </c>
      <c r="B24" s="31" t="s">
        <v>18</v>
      </c>
      <c r="C24" s="12" t="s">
        <v>209</v>
      </c>
      <c r="D24" s="31" t="s">
        <v>81</v>
      </c>
      <c r="E24" s="19" t="s">
        <v>82</v>
      </c>
      <c r="F24" s="12">
        <v>1</v>
      </c>
      <c r="G24" s="19" t="s">
        <v>85</v>
      </c>
      <c r="H24" s="12" t="s">
        <v>80</v>
      </c>
      <c r="I24" s="13">
        <v>43539</v>
      </c>
      <c r="J24" s="13">
        <v>43799</v>
      </c>
      <c r="K24" s="45">
        <v>0.3</v>
      </c>
      <c r="L24" s="46">
        <v>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281</v>
      </c>
      <c r="B2" s="1" t="s">
        <v>5</v>
      </c>
      <c r="C2" s="2" t="s">
        <v>156</v>
      </c>
      <c r="D2" s="3" t="s">
        <v>227</v>
      </c>
      <c r="E2" s="3" t="s">
        <v>6</v>
      </c>
      <c r="F2" s="3" t="s">
        <v>7</v>
      </c>
      <c r="G2" s="3" t="s">
        <v>8</v>
      </c>
      <c r="H2" s="3" t="s">
        <v>9</v>
      </c>
      <c r="I2" s="4" t="s">
        <v>12</v>
      </c>
      <c r="J2" s="5" t="s">
        <v>13</v>
      </c>
      <c r="K2" s="52" t="s">
        <v>297</v>
      </c>
      <c r="L2" s="54" t="s">
        <v>298</v>
      </c>
    </row>
    <row r="3" spans="1:12" ht="76.5" x14ac:dyDescent="0.25">
      <c r="A3" s="20" t="s">
        <v>222</v>
      </c>
      <c r="B3" s="21" t="s">
        <v>290</v>
      </c>
      <c r="C3" s="8" t="s">
        <v>173</v>
      </c>
      <c r="D3" s="21" t="s">
        <v>23</v>
      </c>
      <c r="E3" s="8" t="s">
        <v>230</v>
      </c>
      <c r="F3" s="33">
        <v>1</v>
      </c>
      <c r="G3" s="8" t="s">
        <v>32</v>
      </c>
      <c r="H3" s="8" t="s">
        <v>30</v>
      </c>
      <c r="I3" s="9">
        <v>43467</v>
      </c>
      <c r="J3" s="9">
        <v>43819</v>
      </c>
      <c r="K3" s="22">
        <v>0</v>
      </c>
      <c r="L3" s="34">
        <v>0.33</v>
      </c>
    </row>
    <row r="4" spans="1:12" ht="89.25" x14ac:dyDescent="0.25">
      <c r="A4" s="24" t="s">
        <v>222</v>
      </c>
      <c r="B4" s="25" t="s">
        <v>290</v>
      </c>
      <c r="C4" s="10" t="s">
        <v>174</v>
      </c>
      <c r="D4" s="25" t="s">
        <v>241</v>
      </c>
      <c r="E4" s="10" t="s">
        <v>242</v>
      </c>
      <c r="F4" s="16">
        <v>1</v>
      </c>
      <c r="G4" s="10" t="s">
        <v>243</v>
      </c>
      <c r="H4" s="10" t="s">
        <v>30</v>
      </c>
      <c r="I4" s="11">
        <v>43497</v>
      </c>
      <c r="J4" s="11">
        <v>43819</v>
      </c>
      <c r="K4" s="26">
        <v>0</v>
      </c>
      <c r="L4" s="29">
        <v>0.33</v>
      </c>
    </row>
    <row r="5" spans="1:12" ht="51.75" thickBot="1" x14ac:dyDescent="0.3">
      <c r="A5" s="30" t="s">
        <v>225</v>
      </c>
      <c r="B5" s="31" t="s">
        <v>291</v>
      </c>
      <c r="C5" s="12" t="s">
        <v>203</v>
      </c>
      <c r="D5" s="31" t="s">
        <v>77</v>
      </c>
      <c r="E5" s="12" t="s">
        <v>78</v>
      </c>
      <c r="F5" s="12">
        <v>1</v>
      </c>
      <c r="G5" s="12" t="s">
        <v>90</v>
      </c>
      <c r="H5" s="12" t="s">
        <v>30</v>
      </c>
      <c r="I5" s="13">
        <v>43497</v>
      </c>
      <c r="J5" s="13">
        <v>43707</v>
      </c>
      <c r="K5" s="12">
        <v>0</v>
      </c>
      <c r="L5" s="3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281</v>
      </c>
      <c r="B2" s="1" t="s">
        <v>5</v>
      </c>
      <c r="C2" s="2" t="s">
        <v>156</v>
      </c>
      <c r="D2" s="3" t="s">
        <v>227</v>
      </c>
      <c r="E2" s="3" t="s">
        <v>6</v>
      </c>
      <c r="F2" s="3" t="s">
        <v>7</v>
      </c>
      <c r="G2" s="3" t="s">
        <v>8</v>
      </c>
      <c r="H2" s="3" t="s">
        <v>9</v>
      </c>
      <c r="I2" s="3" t="s">
        <v>10</v>
      </c>
      <c r="J2" s="4" t="s">
        <v>12</v>
      </c>
      <c r="K2" s="5" t="s">
        <v>13</v>
      </c>
      <c r="L2" s="52" t="s">
        <v>297</v>
      </c>
      <c r="M2" s="54" t="s">
        <v>298</v>
      </c>
    </row>
    <row r="3" spans="1:13" ht="51" x14ac:dyDescent="0.25">
      <c r="A3" s="20" t="s">
        <v>223</v>
      </c>
      <c r="B3" s="21" t="s">
        <v>292</v>
      </c>
      <c r="C3" s="8" t="s">
        <v>157</v>
      </c>
      <c r="D3" s="25" t="s">
        <v>131</v>
      </c>
      <c r="E3" s="8" t="s">
        <v>58</v>
      </c>
      <c r="F3" s="8">
        <v>1</v>
      </c>
      <c r="G3" s="8" t="s">
        <v>20</v>
      </c>
      <c r="H3" s="8" t="s">
        <v>66</v>
      </c>
      <c r="I3" s="8" t="s">
        <v>19</v>
      </c>
      <c r="J3" s="9">
        <v>43467</v>
      </c>
      <c r="K3" s="9">
        <v>43553</v>
      </c>
      <c r="L3" s="22">
        <v>1</v>
      </c>
      <c r="M3" s="23">
        <v>0</v>
      </c>
    </row>
    <row r="4" spans="1:13" ht="63.75" x14ac:dyDescent="0.25">
      <c r="A4" s="24" t="s">
        <v>223</v>
      </c>
      <c r="B4" s="25" t="s">
        <v>293</v>
      </c>
      <c r="C4" s="10" t="s">
        <v>161</v>
      </c>
      <c r="D4" s="25" t="s">
        <v>133</v>
      </c>
      <c r="E4" s="10" t="s">
        <v>138</v>
      </c>
      <c r="F4" s="10">
        <v>3</v>
      </c>
      <c r="G4" s="10" t="s">
        <v>123</v>
      </c>
      <c r="H4" s="10" t="s">
        <v>132</v>
      </c>
      <c r="I4" s="10" t="s">
        <v>19</v>
      </c>
      <c r="J4" s="11">
        <v>43467</v>
      </c>
      <c r="K4" s="11">
        <v>43723</v>
      </c>
      <c r="L4" s="10">
        <v>0</v>
      </c>
      <c r="M4" s="28">
        <v>1</v>
      </c>
    </row>
    <row r="5" spans="1:13" ht="51" x14ac:dyDescent="0.25">
      <c r="A5" s="24" t="s">
        <v>223</v>
      </c>
      <c r="B5" s="25" t="s">
        <v>293</v>
      </c>
      <c r="C5" s="10" t="s">
        <v>162</v>
      </c>
      <c r="D5" s="25" t="s">
        <v>152</v>
      </c>
      <c r="E5" s="10" t="s">
        <v>137</v>
      </c>
      <c r="F5" s="10">
        <v>3</v>
      </c>
      <c r="G5" s="10" t="s">
        <v>139</v>
      </c>
      <c r="H5" s="10" t="s">
        <v>66</v>
      </c>
      <c r="I5" s="10" t="s">
        <v>19</v>
      </c>
      <c r="J5" s="11">
        <v>43467</v>
      </c>
      <c r="K5" s="11">
        <v>43738</v>
      </c>
      <c r="L5" s="10">
        <v>0</v>
      </c>
      <c r="M5" s="28">
        <v>1</v>
      </c>
    </row>
    <row r="6" spans="1:13" ht="51" x14ac:dyDescent="0.25">
      <c r="A6" s="24" t="s">
        <v>222</v>
      </c>
      <c r="B6" s="25" t="s">
        <v>294</v>
      </c>
      <c r="C6" s="10" t="s">
        <v>164</v>
      </c>
      <c r="D6" s="25" t="s">
        <v>150</v>
      </c>
      <c r="E6" s="10" t="s">
        <v>151</v>
      </c>
      <c r="F6" s="10">
        <v>3</v>
      </c>
      <c r="G6" s="10" t="s">
        <v>27</v>
      </c>
      <c r="H6" s="10" t="s">
        <v>66</v>
      </c>
      <c r="I6" s="10" t="s">
        <v>301</v>
      </c>
      <c r="J6" s="11">
        <v>43556</v>
      </c>
      <c r="K6" s="11">
        <v>43769</v>
      </c>
      <c r="L6" s="10">
        <v>0</v>
      </c>
      <c r="M6" s="28">
        <v>1</v>
      </c>
    </row>
    <row r="7" spans="1:13" ht="51" x14ac:dyDescent="0.25">
      <c r="A7" s="24" t="s">
        <v>222</v>
      </c>
      <c r="B7" s="25" t="s">
        <v>295</v>
      </c>
      <c r="C7" s="10" t="s">
        <v>167</v>
      </c>
      <c r="D7" s="25" t="s">
        <v>269</v>
      </c>
      <c r="E7" s="10" t="s">
        <v>228</v>
      </c>
      <c r="F7" s="10">
        <v>1</v>
      </c>
      <c r="G7" s="10" t="s">
        <v>122</v>
      </c>
      <c r="H7" s="10" t="s">
        <v>66</v>
      </c>
      <c r="I7" s="10" t="s">
        <v>300</v>
      </c>
      <c r="J7" s="11">
        <v>43497</v>
      </c>
      <c r="K7" s="11">
        <v>43707</v>
      </c>
      <c r="L7" s="10">
        <v>0</v>
      </c>
      <c r="M7" s="28">
        <v>1</v>
      </c>
    </row>
    <row r="8" spans="1:13" ht="76.5" x14ac:dyDescent="0.25">
      <c r="A8" s="24" t="s">
        <v>222</v>
      </c>
      <c r="B8" s="25" t="s">
        <v>295</v>
      </c>
      <c r="C8" s="10" t="s">
        <v>168</v>
      </c>
      <c r="D8" s="25" t="s">
        <v>270</v>
      </c>
      <c r="E8" s="10" t="s">
        <v>271</v>
      </c>
      <c r="F8" s="10">
        <v>2</v>
      </c>
      <c r="G8" s="10" t="s">
        <v>126</v>
      </c>
      <c r="H8" s="10" t="s">
        <v>66</v>
      </c>
      <c r="I8" s="10" t="s">
        <v>300</v>
      </c>
      <c r="J8" s="11">
        <v>43497</v>
      </c>
      <c r="K8" s="11">
        <v>43707</v>
      </c>
      <c r="L8" s="10">
        <v>0</v>
      </c>
      <c r="M8" s="28">
        <v>1</v>
      </c>
    </row>
    <row r="9" spans="1:13" ht="51" x14ac:dyDescent="0.25">
      <c r="A9" s="24" t="s">
        <v>222</v>
      </c>
      <c r="B9" s="25" t="s">
        <v>295</v>
      </c>
      <c r="C9" s="10" t="s">
        <v>169</v>
      </c>
      <c r="D9" s="25" t="s">
        <v>134</v>
      </c>
      <c r="E9" s="10" t="s">
        <v>229</v>
      </c>
      <c r="F9" s="14">
        <v>1</v>
      </c>
      <c r="G9" s="10" t="s">
        <v>272</v>
      </c>
      <c r="H9" s="10" t="s">
        <v>66</v>
      </c>
      <c r="I9" s="10" t="s">
        <v>51</v>
      </c>
      <c r="J9" s="11">
        <v>43497</v>
      </c>
      <c r="K9" s="11">
        <v>43819</v>
      </c>
      <c r="L9" s="35">
        <v>2.3E-2</v>
      </c>
      <c r="M9" s="36">
        <v>0.33</v>
      </c>
    </row>
    <row r="10" spans="1:13" ht="51" x14ac:dyDescent="0.25">
      <c r="A10" s="24" t="s">
        <v>222</v>
      </c>
      <c r="B10" s="25" t="s">
        <v>295</v>
      </c>
      <c r="C10" s="10" t="s">
        <v>170</v>
      </c>
      <c r="D10" s="25" t="s">
        <v>273</v>
      </c>
      <c r="E10" s="10" t="s">
        <v>274</v>
      </c>
      <c r="F10" s="14">
        <v>1</v>
      </c>
      <c r="G10" s="10" t="s">
        <v>275</v>
      </c>
      <c r="H10" s="10" t="s">
        <v>66</v>
      </c>
      <c r="I10" s="10" t="s">
        <v>301</v>
      </c>
      <c r="J10" s="11">
        <v>43556</v>
      </c>
      <c r="K10" s="11">
        <v>43830</v>
      </c>
      <c r="L10" s="35">
        <v>9.1999999999999998E-2</v>
      </c>
      <c r="M10" s="36">
        <v>0.33</v>
      </c>
    </row>
    <row r="11" spans="1:13" ht="63.75" x14ac:dyDescent="0.25">
      <c r="A11" s="24" t="s">
        <v>222</v>
      </c>
      <c r="B11" s="25" t="s">
        <v>295</v>
      </c>
      <c r="C11" s="10" t="s">
        <v>172</v>
      </c>
      <c r="D11" s="25" t="s">
        <v>135</v>
      </c>
      <c r="E11" s="10" t="s">
        <v>128</v>
      </c>
      <c r="F11" s="10">
        <v>2</v>
      </c>
      <c r="G11" s="10" t="s">
        <v>129</v>
      </c>
      <c r="H11" s="10" t="s">
        <v>66</v>
      </c>
      <c r="I11" s="10" t="s">
        <v>300</v>
      </c>
      <c r="J11" s="11">
        <v>43497</v>
      </c>
      <c r="K11" s="11">
        <v>43799</v>
      </c>
      <c r="L11" s="10">
        <v>1</v>
      </c>
      <c r="M11" s="28">
        <v>0</v>
      </c>
    </row>
    <row r="12" spans="1:13" ht="38.25" x14ac:dyDescent="0.25">
      <c r="A12" s="24" t="s">
        <v>224</v>
      </c>
      <c r="B12" s="25" t="s">
        <v>296</v>
      </c>
      <c r="C12" s="10" t="s">
        <v>184</v>
      </c>
      <c r="D12" s="25" t="s">
        <v>42</v>
      </c>
      <c r="E12" s="10" t="s">
        <v>45</v>
      </c>
      <c r="F12" s="10">
        <v>19</v>
      </c>
      <c r="G12" s="10" t="s">
        <v>44</v>
      </c>
      <c r="H12" s="10" t="s">
        <v>66</v>
      </c>
      <c r="I12" s="10" t="s">
        <v>68</v>
      </c>
      <c r="J12" s="11">
        <v>43467</v>
      </c>
      <c r="K12" s="11">
        <v>43585</v>
      </c>
      <c r="L12" s="37">
        <v>7</v>
      </c>
      <c r="M12" s="38">
        <v>0</v>
      </c>
    </row>
    <row r="13" spans="1:13" ht="51" x14ac:dyDescent="0.25">
      <c r="A13" s="24" t="s">
        <v>224</v>
      </c>
      <c r="B13" s="25" t="s">
        <v>296</v>
      </c>
      <c r="C13" s="10" t="s">
        <v>185</v>
      </c>
      <c r="D13" s="25" t="s">
        <v>46</v>
      </c>
      <c r="E13" s="10" t="s">
        <v>54</v>
      </c>
      <c r="F13" s="14">
        <v>1</v>
      </c>
      <c r="G13" s="16" t="s">
        <v>276</v>
      </c>
      <c r="H13" s="10" t="s">
        <v>66</v>
      </c>
      <c r="I13" s="10" t="s">
        <v>301</v>
      </c>
      <c r="J13" s="11">
        <v>43497</v>
      </c>
      <c r="K13" s="11">
        <v>43646</v>
      </c>
      <c r="L13" s="39">
        <v>0.73684210526315785</v>
      </c>
      <c r="M13" s="40">
        <f>5/19</f>
        <v>0.26315789473684209</v>
      </c>
    </row>
    <row r="14" spans="1:13" ht="51" x14ac:dyDescent="0.25">
      <c r="A14" s="24" t="s">
        <v>224</v>
      </c>
      <c r="B14" s="25" t="s">
        <v>296</v>
      </c>
      <c r="C14" s="10" t="s">
        <v>186</v>
      </c>
      <c r="D14" s="25" t="s">
        <v>108</v>
      </c>
      <c r="E14" s="10" t="s">
        <v>244</v>
      </c>
      <c r="F14" s="10">
        <v>1</v>
      </c>
      <c r="G14" s="10" t="s">
        <v>245</v>
      </c>
      <c r="H14" s="10" t="s">
        <v>67</v>
      </c>
      <c r="I14" s="10" t="s">
        <v>69</v>
      </c>
      <c r="J14" s="11">
        <v>43587</v>
      </c>
      <c r="K14" s="11">
        <v>43707</v>
      </c>
      <c r="L14" s="10">
        <v>0</v>
      </c>
      <c r="M14" s="38">
        <v>1</v>
      </c>
    </row>
    <row r="15" spans="1:13" ht="38.25" x14ac:dyDescent="0.25">
      <c r="A15" s="24" t="s">
        <v>224</v>
      </c>
      <c r="B15" s="25" t="s">
        <v>296</v>
      </c>
      <c r="C15" s="10" t="s">
        <v>187</v>
      </c>
      <c r="D15" s="25" t="s">
        <v>79</v>
      </c>
      <c r="E15" s="10" t="s">
        <v>109</v>
      </c>
      <c r="F15" s="10">
        <v>1</v>
      </c>
      <c r="G15" s="10" t="s">
        <v>110</v>
      </c>
      <c r="H15" s="10" t="s">
        <v>66</v>
      </c>
      <c r="I15" s="10" t="s">
        <v>301</v>
      </c>
      <c r="J15" s="11">
        <v>43646</v>
      </c>
      <c r="K15" s="11">
        <v>43738</v>
      </c>
      <c r="L15" s="10">
        <v>0</v>
      </c>
      <c r="M15" s="38">
        <v>0.8</v>
      </c>
    </row>
    <row r="16" spans="1:13" ht="76.5" x14ac:dyDescent="0.25">
      <c r="A16" s="24" t="s">
        <v>224</v>
      </c>
      <c r="B16" s="25" t="s">
        <v>286</v>
      </c>
      <c r="C16" s="10" t="s">
        <v>188</v>
      </c>
      <c r="D16" s="25" t="s">
        <v>48</v>
      </c>
      <c r="E16" s="10" t="s">
        <v>55</v>
      </c>
      <c r="F16" s="10">
        <v>1</v>
      </c>
      <c r="G16" s="10" t="s">
        <v>56</v>
      </c>
      <c r="H16" s="10" t="s">
        <v>66</v>
      </c>
      <c r="I16" s="10" t="s">
        <v>302</v>
      </c>
      <c r="J16" s="11">
        <v>43497</v>
      </c>
      <c r="K16" s="11">
        <v>43616</v>
      </c>
      <c r="L16" s="10">
        <v>0</v>
      </c>
      <c r="M16" s="38">
        <v>1</v>
      </c>
    </row>
    <row r="17" spans="1:13" ht="51.75" thickBot="1" x14ac:dyDescent="0.3">
      <c r="A17" s="30" t="s">
        <v>225</v>
      </c>
      <c r="B17" s="31" t="s">
        <v>282</v>
      </c>
      <c r="C17" s="12" t="s">
        <v>195</v>
      </c>
      <c r="D17" s="31" t="s">
        <v>247</v>
      </c>
      <c r="E17" s="12" t="s">
        <v>234</v>
      </c>
      <c r="F17" s="19">
        <v>1</v>
      </c>
      <c r="G17" s="12" t="s">
        <v>89</v>
      </c>
      <c r="H17" s="12" t="s">
        <v>66</v>
      </c>
      <c r="I17" s="12" t="s">
        <v>301</v>
      </c>
      <c r="J17" s="13">
        <v>43467</v>
      </c>
      <c r="K17" s="13">
        <v>43830</v>
      </c>
      <c r="L17" s="12">
        <v>0</v>
      </c>
      <c r="M17" s="41">
        <v>0.33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281</v>
      </c>
      <c r="B2" s="52" t="s">
        <v>5</v>
      </c>
      <c r="C2" s="52" t="s">
        <v>156</v>
      </c>
      <c r="D2" s="52" t="s">
        <v>227</v>
      </c>
      <c r="E2" s="52" t="s">
        <v>6</v>
      </c>
      <c r="F2" s="52" t="s">
        <v>7</v>
      </c>
      <c r="G2" s="52" t="s">
        <v>8</v>
      </c>
      <c r="H2" s="52" t="s">
        <v>9</v>
      </c>
      <c r="I2" s="53" t="s">
        <v>12</v>
      </c>
      <c r="J2" s="53" t="s">
        <v>13</v>
      </c>
      <c r="K2" s="52" t="s">
        <v>297</v>
      </c>
      <c r="L2" s="54" t="s">
        <v>298</v>
      </c>
    </row>
    <row r="3" spans="1:12" ht="77.25" thickBot="1" x14ac:dyDescent="0.3">
      <c r="A3" s="47" t="s">
        <v>223</v>
      </c>
      <c r="B3" s="48" t="s">
        <v>299</v>
      </c>
      <c r="C3" s="17" t="s">
        <v>163</v>
      </c>
      <c r="D3" s="48" t="s">
        <v>153</v>
      </c>
      <c r="E3" s="17" t="s">
        <v>154</v>
      </c>
      <c r="F3" s="49">
        <v>3</v>
      </c>
      <c r="G3" s="17" t="s">
        <v>155</v>
      </c>
      <c r="H3" s="17" t="s">
        <v>21</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PAAC IDPC 2020 V1</vt:lpstr>
      <vt:lpstr>Hoja1</vt:lpstr>
      <vt:lpstr>As. Jurídica</vt:lpstr>
      <vt:lpstr>Corporativa</vt:lpstr>
      <vt:lpstr>Divulgación</vt:lpstr>
      <vt:lpstr>As. Planeación</vt:lpstr>
      <vt:lpstr>Control Interno</vt:lpstr>
      <vt:lpstr>'PAAC IDPC 2020 V1'!Área_de_impresión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familia sandovalgom</cp:lastModifiedBy>
  <cp:lastPrinted>2019-12-02T19:13:40Z</cp:lastPrinted>
  <dcterms:created xsi:type="dcterms:W3CDTF">2019-01-17T15:29:16Z</dcterms:created>
  <dcterms:modified xsi:type="dcterms:W3CDTF">2020-05-12T17:26:37Z</dcterms:modified>
</cp:coreProperties>
</file>