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PIGA\2020\"/>
    </mc:Choice>
  </mc:AlternateContent>
  <bookViews>
    <workbookView xWindow="0" yWindow="0" windowWidth="4830" windowHeight="1125" activeTab="1"/>
  </bookViews>
  <sheets>
    <sheet name="Listas" sheetId="2" r:id="rId1"/>
    <sheet name="Plan de Acción PIGA" sheetId="1" r:id="rId2"/>
  </sheets>
  <externalReferences>
    <externalReference r:id="rId3"/>
  </externalReferences>
  <definedNames>
    <definedName name="_xlnm._FilterDatabase" localSheetId="1" hidden="1">'Plan de Acción PIGA'!$A$12:$AO$52</definedName>
    <definedName name="ACI">Listas!$D$29</definedName>
    <definedName name="_xlnm.Print_Area" localSheetId="1">'Plan de Acción PIGA'!$A$1:$AO$59</definedName>
    <definedName name="OAJ">Listas!$D$16:$D$17</definedName>
    <definedName name="OAJ_1110">Listas!#REF!</definedName>
    <definedName name="OAJ_PI">Listas!$H$20</definedName>
    <definedName name="OAP">Listas!$D$14:$D$15</definedName>
    <definedName name="OAP_1110">Listas!#REF!</definedName>
    <definedName name="OAP_PI">Listas!$H$19</definedName>
    <definedName name="ob1_">Listas!#REF!</definedName>
    <definedName name="ob2_">Listas!#REF!</definedName>
    <definedName name="ob3_">Listas!$D$40:$D$47</definedName>
    <definedName name="ob4_">Listas!$D$20:$D$32</definedName>
    <definedName name="ob5_">Listas!$D$33:$D$39</definedName>
    <definedName name="OBJ_1">Listas!$S$4:$S$6</definedName>
    <definedName name="OBJ_2">Listas!$S$7:$S$11</definedName>
    <definedName name="OBJ_3">Listas!$S$12:$S$18</definedName>
    <definedName name="OBJ_4">Listas!$S$19:$S$24</definedName>
    <definedName name="OBJ_5">Listas!$S$25:$S$30</definedName>
    <definedName name="objetivos">[1]Listas!$L$3:$L$8</definedName>
    <definedName name="Proyectos">Listas!$A$2:$A$6</definedName>
    <definedName name="SDAP">Listas!$D$19:$D$20</definedName>
    <definedName name="SDAP_1024">Listas!#REF!</definedName>
    <definedName name="SDAP_1107">Listas!#REF!</definedName>
    <definedName name="SDAP_PI">Listas!$H$14,Listas!$H$15</definedName>
    <definedName name="SDAP_PI_">Listas!$H$14:$H$15</definedName>
    <definedName name="SGC">Listas!$D$22:$D$28</definedName>
    <definedName name="SGC_1110">Listas!#REF!</definedName>
    <definedName name="SGC_PI">Listas!$H$18</definedName>
    <definedName name="SGTP">Listas!$D$21</definedName>
    <definedName name="SGTP_1112">Listas!#REF!</definedName>
    <definedName name="SGTP_PI">Listas!$H$17</definedName>
    <definedName name="SPIP">Listas!$D$18</definedName>
    <definedName name="SPIP_1114">Listas!#REF!</definedName>
    <definedName name="SPIP_PI">Listas!$H$16</definedName>
  </definedNames>
  <calcPr calcId="152511"/>
</workbook>
</file>

<file path=xl/calcChain.xml><?xml version="1.0" encoding="utf-8"?>
<calcChain xmlns="http://schemas.openxmlformats.org/spreadsheetml/2006/main">
  <c r="A47" i="1" l="1"/>
  <c r="A48" i="1" s="1"/>
  <c r="A49" i="1" s="1"/>
  <c r="M45" i="1"/>
  <c r="M46" i="1"/>
  <c r="M48" i="1"/>
  <c r="M47" i="1"/>
  <c r="M49" i="1"/>
  <c r="M50" i="1"/>
  <c r="AM50" i="1" l="1"/>
  <c r="AK50" i="1"/>
  <c r="AJ50" i="1"/>
  <c r="AH50" i="1"/>
  <c r="AE50" i="1"/>
  <c r="AA50" i="1"/>
  <c r="X50" i="1"/>
  <c r="T50" i="1"/>
  <c r="Q50" i="1"/>
  <c r="J50" i="1"/>
  <c r="AM49" i="1"/>
  <c r="AK49" i="1"/>
  <c r="AJ49" i="1"/>
  <c r="AH49" i="1"/>
  <c r="AE49" i="1"/>
  <c r="AA49" i="1"/>
  <c r="X49" i="1"/>
  <c r="T49" i="1"/>
  <c r="Q49" i="1"/>
  <c r="J49" i="1"/>
  <c r="AM47" i="1"/>
  <c r="AK47" i="1"/>
  <c r="AJ47" i="1"/>
  <c r="AH47" i="1"/>
  <c r="AE47" i="1"/>
  <c r="AA47" i="1"/>
  <c r="X47" i="1"/>
  <c r="T47" i="1"/>
  <c r="Q47" i="1"/>
  <c r="J47" i="1"/>
  <c r="AM48" i="1"/>
  <c r="AK48" i="1"/>
  <c r="AJ48" i="1"/>
  <c r="AH48" i="1"/>
  <c r="AE48" i="1"/>
  <c r="AA48" i="1"/>
  <c r="X48" i="1"/>
  <c r="T48" i="1"/>
  <c r="Q48" i="1"/>
  <c r="J48" i="1"/>
  <c r="AL50" i="1" l="1"/>
  <c r="AN50" i="1"/>
  <c r="AL49" i="1"/>
  <c r="AN48" i="1"/>
  <c r="AN49" i="1"/>
  <c r="AL48" i="1"/>
  <c r="AN47" i="1"/>
  <c r="AL4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J44" i="1"/>
  <c r="AK44" i="1"/>
  <c r="AJ45" i="1"/>
  <c r="AK45" i="1"/>
  <c r="AJ46" i="1"/>
  <c r="AK46" i="1"/>
  <c r="AJ51" i="1"/>
  <c r="AK51" i="1"/>
  <c r="AM51" i="1"/>
  <c r="AH51" i="1"/>
  <c r="AE51" i="1"/>
  <c r="AA51" i="1"/>
  <c r="X51" i="1"/>
  <c r="T51" i="1"/>
  <c r="Q51" i="1"/>
  <c r="M51" i="1"/>
  <c r="J51" i="1"/>
  <c r="AH46" i="1"/>
  <c r="J46" i="1"/>
  <c r="AL46" i="1" l="1"/>
  <c r="AL51" i="1"/>
  <c r="AL45" i="1"/>
  <c r="AN51" i="1"/>
  <c r="AO6" i="1"/>
  <c r="AL44" i="1" l="1"/>
  <c r="J44" i="1"/>
  <c r="M44" i="1"/>
  <c r="Q23" i="1" l="1"/>
  <c r="X25" i="1"/>
  <c r="J23" i="1"/>
  <c r="Q24" i="1"/>
  <c r="Q20" i="1"/>
  <c r="J21" i="1" l="1"/>
  <c r="M21" i="1"/>
  <c r="Q21" i="1"/>
  <c r="T21" i="1"/>
  <c r="X21" i="1"/>
  <c r="AA21" i="1"/>
  <c r="AE21" i="1"/>
  <c r="AH21" i="1"/>
  <c r="AJ21" i="1"/>
  <c r="AK21" i="1"/>
  <c r="AM21" i="1"/>
  <c r="J19" i="1"/>
  <c r="M19" i="1"/>
  <c r="Q19" i="1"/>
  <c r="T19" i="1"/>
  <c r="X19" i="1"/>
  <c r="AA19" i="1"/>
  <c r="AE19" i="1"/>
  <c r="AH19" i="1"/>
  <c r="AJ19" i="1"/>
  <c r="AK19" i="1"/>
  <c r="AM19" i="1"/>
  <c r="J20" i="1"/>
  <c r="M20" i="1"/>
  <c r="T20" i="1"/>
  <c r="X20" i="1"/>
  <c r="AA20" i="1"/>
  <c r="AE20" i="1"/>
  <c r="AH20" i="1"/>
  <c r="AJ20" i="1"/>
  <c r="AK20" i="1"/>
  <c r="AM20" i="1"/>
  <c r="AL21" i="1" l="1"/>
  <c r="AL20" i="1"/>
  <c r="AN19" i="1"/>
  <c r="AN21" i="1"/>
  <c r="AN20" i="1"/>
  <c r="AL19" i="1"/>
  <c r="J26" i="1"/>
  <c r="M26" i="1"/>
  <c r="Q26" i="1"/>
  <c r="T26" i="1"/>
  <c r="X26" i="1"/>
  <c r="AA26" i="1"/>
  <c r="AE26" i="1"/>
  <c r="AH26" i="1"/>
  <c r="AJ26" i="1"/>
  <c r="AK26" i="1"/>
  <c r="AM26" i="1"/>
  <c r="J27" i="1"/>
  <c r="M27" i="1"/>
  <c r="Q27" i="1"/>
  <c r="T27" i="1"/>
  <c r="X27" i="1"/>
  <c r="AA27" i="1"/>
  <c r="AE27" i="1"/>
  <c r="AH27" i="1"/>
  <c r="AJ27" i="1"/>
  <c r="AK27" i="1"/>
  <c r="AM27" i="1"/>
  <c r="J28" i="1"/>
  <c r="M28" i="1"/>
  <c r="Q28" i="1"/>
  <c r="T28" i="1"/>
  <c r="X28" i="1"/>
  <c r="AA28" i="1"/>
  <c r="AE28" i="1"/>
  <c r="AH28" i="1"/>
  <c r="AJ28" i="1"/>
  <c r="AK28" i="1"/>
  <c r="AM28" i="1"/>
  <c r="J29" i="1"/>
  <c r="M29" i="1"/>
  <c r="Q29" i="1"/>
  <c r="T29" i="1"/>
  <c r="X29" i="1"/>
  <c r="AA29" i="1"/>
  <c r="AE29" i="1"/>
  <c r="AH29" i="1"/>
  <c r="AJ29" i="1"/>
  <c r="AK29" i="1"/>
  <c r="AM29" i="1"/>
  <c r="J30" i="1"/>
  <c r="M30" i="1"/>
  <c r="Q30" i="1"/>
  <c r="T30" i="1"/>
  <c r="X30" i="1"/>
  <c r="AA30" i="1"/>
  <c r="AE30" i="1"/>
  <c r="AH30" i="1"/>
  <c r="AJ30" i="1"/>
  <c r="AK30" i="1"/>
  <c r="AM30" i="1"/>
  <c r="J31" i="1"/>
  <c r="M31" i="1"/>
  <c r="Q31" i="1"/>
  <c r="T31" i="1"/>
  <c r="X31" i="1"/>
  <c r="AA31" i="1"/>
  <c r="AE31" i="1"/>
  <c r="AH31" i="1"/>
  <c r="AJ31" i="1"/>
  <c r="AK31" i="1"/>
  <c r="AM31" i="1"/>
  <c r="J32" i="1"/>
  <c r="M32" i="1"/>
  <c r="Q32" i="1"/>
  <c r="T32" i="1"/>
  <c r="X32" i="1"/>
  <c r="AA32" i="1"/>
  <c r="AE32" i="1"/>
  <c r="AH32" i="1"/>
  <c r="AJ32" i="1"/>
  <c r="AK32" i="1"/>
  <c r="AM32" i="1"/>
  <c r="J33" i="1"/>
  <c r="M33" i="1"/>
  <c r="Q33" i="1"/>
  <c r="T33" i="1"/>
  <c r="X33" i="1"/>
  <c r="AA33" i="1"/>
  <c r="AE33" i="1"/>
  <c r="AH33" i="1"/>
  <c r="AJ33" i="1"/>
  <c r="AK33" i="1"/>
  <c r="AM33" i="1"/>
  <c r="J34" i="1"/>
  <c r="M34" i="1"/>
  <c r="Q34" i="1"/>
  <c r="T34" i="1"/>
  <c r="X34" i="1"/>
  <c r="AA34" i="1"/>
  <c r="AE34" i="1"/>
  <c r="AH34" i="1"/>
  <c r="AJ34" i="1"/>
  <c r="AK34" i="1"/>
  <c r="AM34" i="1"/>
  <c r="J35" i="1"/>
  <c r="M35" i="1"/>
  <c r="Q35" i="1"/>
  <c r="T35" i="1"/>
  <c r="X35" i="1"/>
  <c r="AA35" i="1"/>
  <c r="AE35" i="1"/>
  <c r="AH35" i="1"/>
  <c r="AJ35" i="1"/>
  <c r="AK35" i="1"/>
  <c r="AM35" i="1"/>
  <c r="J36" i="1"/>
  <c r="M36" i="1"/>
  <c r="Q36" i="1"/>
  <c r="T36" i="1"/>
  <c r="X36" i="1"/>
  <c r="AA36" i="1"/>
  <c r="AE36" i="1"/>
  <c r="AH36" i="1"/>
  <c r="AJ36" i="1"/>
  <c r="AK36" i="1"/>
  <c r="AM36" i="1"/>
  <c r="J37" i="1"/>
  <c r="M37" i="1"/>
  <c r="Q37" i="1"/>
  <c r="T37" i="1"/>
  <c r="X37" i="1"/>
  <c r="AA37" i="1"/>
  <c r="AE37" i="1"/>
  <c r="AH37" i="1"/>
  <c r="AJ37" i="1"/>
  <c r="AK37" i="1"/>
  <c r="AM37" i="1"/>
  <c r="AL26" i="1" l="1"/>
  <c r="AL27" i="1"/>
  <c r="AN35" i="1"/>
  <c r="AL35" i="1"/>
  <c r="AL34" i="1"/>
  <c r="AN31" i="1"/>
  <c r="AL31" i="1"/>
  <c r="AN27" i="1"/>
  <c r="AN26" i="1"/>
  <c r="AN33" i="1"/>
  <c r="AL30" i="1"/>
  <c r="AN29" i="1"/>
  <c r="AN28" i="1"/>
  <c r="AN32" i="1"/>
  <c r="AN36" i="1"/>
  <c r="AN34" i="1"/>
  <c r="AN30" i="1"/>
  <c r="AL28" i="1"/>
  <c r="AL36" i="1"/>
  <c r="AL32" i="1"/>
  <c r="AL29" i="1"/>
  <c r="AL37" i="1"/>
  <c r="AN37" i="1"/>
  <c r="AL33" i="1"/>
  <c r="Q42" i="1"/>
  <c r="AM17" i="1" l="1"/>
  <c r="AM18" i="1"/>
  <c r="AM22" i="1"/>
  <c r="AM23" i="1"/>
  <c r="AM24" i="1"/>
  <c r="AM25" i="1"/>
  <c r="AM38" i="1"/>
  <c r="AM39" i="1"/>
  <c r="AM40" i="1"/>
  <c r="AM41" i="1"/>
  <c r="AM42" i="1"/>
  <c r="AM43" i="1"/>
  <c r="AM52" i="1"/>
  <c r="AM16" i="1"/>
  <c r="AM53" i="1" l="1"/>
  <c r="AG53" i="1"/>
  <c r="Z53" i="1"/>
  <c r="L53" i="1"/>
  <c r="S53" i="1"/>
  <c r="AA17" i="1"/>
  <c r="AA18" i="1"/>
  <c r="AA22" i="1"/>
  <c r="AA23" i="1"/>
  <c r="AA24" i="1"/>
  <c r="AA25" i="1"/>
  <c r="AA38" i="1"/>
  <c r="AA39" i="1"/>
  <c r="AA40" i="1"/>
  <c r="AA41" i="1"/>
  <c r="AA42" i="1"/>
  <c r="AA43" i="1"/>
  <c r="AA52" i="1"/>
  <c r="AE17" i="1"/>
  <c r="AE18" i="1"/>
  <c r="AE22" i="1"/>
  <c r="AE23" i="1"/>
  <c r="AE24" i="1"/>
  <c r="AE25" i="1"/>
  <c r="AE38" i="1"/>
  <c r="AE39" i="1"/>
  <c r="AE40" i="1"/>
  <c r="AE41" i="1"/>
  <c r="AE42" i="1"/>
  <c r="AE43" i="1"/>
  <c r="AE52" i="1"/>
  <c r="AH17" i="1"/>
  <c r="AH18" i="1"/>
  <c r="AH22" i="1"/>
  <c r="AH23" i="1"/>
  <c r="AH24" i="1"/>
  <c r="AH25" i="1"/>
  <c r="AH38" i="1"/>
  <c r="AH39" i="1"/>
  <c r="AH40" i="1"/>
  <c r="AH41" i="1"/>
  <c r="AH42" i="1"/>
  <c r="AH43" i="1"/>
  <c r="AH45" i="1"/>
  <c r="AH52" i="1"/>
  <c r="AK16" i="1"/>
  <c r="AH16" i="1"/>
  <c r="T17" i="1"/>
  <c r="T18" i="1"/>
  <c r="T22" i="1"/>
  <c r="T23" i="1"/>
  <c r="T24" i="1"/>
  <c r="T25" i="1"/>
  <c r="T38" i="1"/>
  <c r="T39" i="1"/>
  <c r="T40" i="1"/>
  <c r="T41" i="1"/>
  <c r="T42" i="1"/>
  <c r="T43" i="1"/>
  <c r="T52" i="1"/>
  <c r="J16" i="1"/>
  <c r="T16" i="1"/>
  <c r="M17" i="1"/>
  <c r="M18" i="1"/>
  <c r="M22" i="1"/>
  <c r="M23" i="1"/>
  <c r="M24" i="1"/>
  <c r="M25" i="1"/>
  <c r="M38" i="1"/>
  <c r="M39" i="1"/>
  <c r="M40" i="1"/>
  <c r="M41" i="1"/>
  <c r="M42" i="1"/>
  <c r="M43" i="1"/>
  <c r="M52" i="1"/>
  <c r="M16" i="1"/>
  <c r="AA16" i="1" l="1"/>
  <c r="J17" i="1" l="1"/>
  <c r="H53" i="1"/>
  <c r="I53" i="1"/>
  <c r="AE16" i="1"/>
  <c r="X52" i="1"/>
  <c r="X43" i="1"/>
  <c r="X42" i="1"/>
  <c r="X41" i="1"/>
  <c r="X40" i="1"/>
  <c r="X39" i="1"/>
  <c r="X38" i="1"/>
  <c r="X24" i="1"/>
  <c r="X23" i="1"/>
  <c r="X22" i="1"/>
  <c r="X18" i="1"/>
  <c r="X17" i="1"/>
  <c r="X16" i="1"/>
  <c r="Q52" i="1"/>
  <c r="Q43" i="1"/>
  <c r="Q41" i="1"/>
  <c r="Q40" i="1"/>
  <c r="Q39" i="1"/>
  <c r="Q38" i="1"/>
  <c r="Q25" i="1"/>
  <c r="Q22" i="1"/>
  <c r="Q18" i="1"/>
  <c r="Q17" i="1"/>
  <c r="Q16" i="1"/>
  <c r="J52" i="1"/>
  <c r="J45" i="1"/>
  <c r="J43" i="1"/>
  <c r="J42" i="1"/>
  <c r="J41" i="1"/>
  <c r="J40" i="1"/>
  <c r="J39" i="1"/>
  <c r="J38" i="1"/>
  <c r="J25" i="1"/>
  <c r="J24" i="1"/>
  <c r="J22" i="1"/>
  <c r="J18" i="1"/>
  <c r="AC53" i="1"/>
  <c r="V53" i="1"/>
  <c r="O53" i="1"/>
  <c r="AO8" i="1"/>
  <c r="AO9" i="1"/>
  <c r="P53" i="1" l="1"/>
  <c r="AD53" i="1"/>
  <c r="W53" i="1"/>
  <c r="AJ17" i="1"/>
  <c r="AN17" i="1" s="1"/>
  <c r="AK17" i="1"/>
  <c r="AJ18" i="1"/>
  <c r="AN18" i="1" s="1"/>
  <c r="AK18" i="1"/>
  <c r="AJ22" i="1"/>
  <c r="AN22" i="1" s="1"/>
  <c r="AK22" i="1"/>
  <c r="AJ23" i="1"/>
  <c r="AN23" i="1" s="1"/>
  <c r="AK23" i="1"/>
  <c r="AJ24" i="1"/>
  <c r="AN24" i="1" s="1"/>
  <c r="AK24" i="1"/>
  <c r="AJ25" i="1"/>
  <c r="AN25" i="1" s="1"/>
  <c r="AK25" i="1"/>
  <c r="AJ38" i="1"/>
  <c r="AN38" i="1" s="1"/>
  <c r="AK38" i="1"/>
  <c r="AJ39" i="1"/>
  <c r="AN39" i="1" s="1"/>
  <c r="AK39" i="1"/>
  <c r="AJ40" i="1"/>
  <c r="AN40" i="1" s="1"/>
  <c r="AK40" i="1"/>
  <c r="AJ41" i="1"/>
  <c r="AN41" i="1" s="1"/>
  <c r="AK41" i="1"/>
  <c r="AJ42" i="1"/>
  <c r="AN42" i="1" s="1"/>
  <c r="AK42" i="1"/>
  <c r="AJ43" i="1"/>
  <c r="AN43" i="1" s="1"/>
  <c r="AK43" i="1"/>
  <c r="AN52" i="1"/>
  <c r="AL43" i="1" l="1"/>
  <c r="AL41" i="1"/>
  <c r="AL39" i="1"/>
  <c r="AL25" i="1"/>
  <c r="AL52" i="1"/>
  <c r="AL42" i="1"/>
  <c r="AL40" i="1"/>
  <c r="AL38" i="1"/>
  <c r="AL24" i="1"/>
  <c r="AL23" i="1"/>
  <c r="AL22" i="1"/>
  <c r="AL18" i="1"/>
  <c r="AL17" i="1"/>
  <c r="AK53" i="1"/>
  <c r="AJ16" i="1"/>
  <c r="AN16" i="1" s="1"/>
  <c r="AJ53" i="1" l="1"/>
  <c r="AL16" i="1"/>
  <c r="AJ57" i="1" l="1"/>
  <c r="AC55" i="1"/>
  <c r="O57" i="1"/>
  <c r="V56" i="1"/>
  <c r="V55" i="1"/>
  <c r="V57" i="1"/>
  <c r="O56" i="1"/>
  <c r="AC57" i="1"/>
  <c r="O55" i="1"/>
  <c r="AC56" i="1"/>
  <c r="H57" i="1"/>
  <c r="AJ55" i="1"/>
  <c r="H55" i="1"/>
  <c r="AJ56" i="1"/>
  <c r="H56" i="1"/>
</calcChain>
</file>

<file path=xl/sharedStrings.xml><?xml version="1.0" encoding="utf-8"?>
<sst xmlns="http://schemas.openxmlformats.org/spreadsheetml/2006/main" count="440" uniqueCount="253">
  <si>
    <t>ACTIVIDAD</t>
  </si>
  <si>
    <t>RESPONSABLE</t>
  </si>
  <si>
    <t>FECHA</t>
  </si>
  <si>
    <t>INICIAL</t>
  </si>
  <si>
    <t>FINAL</t>
  </si>
  <si>
    <t>PRIMER TRIMESTRE</t>
  </si>
  <si>
    <t>SEGUNDO TRIMESTRE</t>
  </si>
  <si>
    <t>TERCER TRIMESTRE</t>
  </si>
  <si>
    <t>CUARTO TRIMESTRE</t>
  </si>
  <si>
    <t>Avance Cualitativo</t>
  </si>
  <si>
    <t>PRODUCTO, META O RESULTADO ESPERADO</t>
  </si>
  <si>
    <t>PORCENTAJE  ACUMULADO DE CUMPLIMIENTO</t>
  </si>
  <si>
    <t>Prog.</t>
  </si>
  <si>
    <t>Ejec.</t>
  </si>
  <si>
    <t>INFORMACIÓN DEL PLAN INSTITUCIONAL</t>
  </si>
  <si>
    <t>Proyectos de Inversión</t>
  </si>
  <si>
    <t>Proyecto 1024 - Formar estudiantes y docentes que apropien, valoren, conserven y divulgen el patrimonio cultural de la ciudad.</t>
  </si>
  <si>
    <t>Proyecto 1112 - Determinar acciones de protección, conservación y sostenibildiad en el tiempo, para Bienes de Interés Cultural del Distrito Capital, mediante el estudio, formulación, gestión y adopción de planes, programas e instrumentos de gestión y financiación del patrimonio cultural.</t>
  </si>
  <si>
    <t>Proyecto 1114 - Avanzar en la recuperación, conservación y protección de los bienes muebles e inmuebles que constituyen el patrimonio cultural construido de Bogotá, para su promoción y disfrute por parte de la ciudadanía.</t>
  </si>
  <si>
    <t>Proyecto 1107 - Fomentar el sentido de pertenencia por el patrimonio cultural de la ciudad, como factor de desarrollo socio - cultural
de la ciudadanía</t>
  </si>
  <si>
    <t>Proyecto 1110 - Fortalecer la gestión institucional, mediante la implementación, el mantenimiento y la sostenibilidad del Sistema Integrado de Gestión, con el fin de promover la mejora en los servicios ofrecidos a la ciudadanía y el cumplimiento de la misión institucional.</t>
  </si>
  <si>
    <t>2. Gestionar la recuperación de Bienes y Sectores de Interés Cultural en el Distrito Capital</t>
  </si>
  <si>
    <t>Mediante la asesoría técnica que realice el Instituto respecto de intervenciones en Bienes y Sectores de Interés Cultural pertenecientes al Distrito Capital.</t>
  </si>
  <si>
    <t>Mediante la realización de obras físicas tendientes al mantenimiento, protección, adecuación, reforzamiento y/o restauración, entre otras, de los Bienes de Interés Cultural, con el fin de preservar el patrimonio cultural y brindar servicios seguros y adecuados a los usuarios.</t>
  </si>
  <si>
    <t>Mediante la coordinación de acciones interinstitucionales y gestión con actores privados, usuarios y partes interesadas, que permitan la valoración, intervención y conservación de Bienes de Interés Cultural.</t>
  </si>
  <si>
    <t>Mediante la implementación de acciones de conservación y protección de los bienes muebles e inmuebles de interés cultural ubicados en el espacio público del Distrito Capital.</t>
  </si>
  <si>
    <t>Mediante acciones de seguimiento y control urbano que garanticen la protección, conservación y recuperación del patrimonio cultural.</t>
  </si>
  <si>
    <t>1. Fomentar la apropiación social del patrimonio cultural tangible e intangible</t>
  </si>
  <si>
    <t>Mediante la implementación de estrategias de fomento y divulgación del patrimonio cultural tangible e intangible para todos los sectores y grupos poblacionales de la ciudad, con el fin de recuperar la memoria colectiva, las prácticas culturales y la identidad de la ciudad.</t>
  </si>
  <si>
    <t>Mediante el fomento de acciones para el desarrollo de procesos de formación en gestión del patrimonio cultural.</t>
  </si>
  <si>
    <t>Mediante el desarrollo de programas y actividades permanentes de formación y actualización de formadores en patrimonio cultural.</t>
  </si>
  <si>
    <t>4. Divulgar los valores de patrimonio cultural en todo el Distrito Capital.</t>
  </si>
  <si>
    <t>Mediante la consolidación de acciones que contribuyan al fortalecimiento del Museo de Bogotá como plataforma para desarrollar la apropiación del patrimonio cultural de la ciudad.</t>
  </si>
  <si>
    <t>Mediante el desarrollo de inventarios, valoración y catalogación del patrimonio material e inmaterial en las localidades de la ciudad.</t>
  </si>
  <si>
    <t>Mediante la realización de actividades educativas y culturales en el campo del patrimonio cultural a través de los cuales se divulgue el patrimonio cultural tangible e intangible del Distrito Capital y se vincule a la ciudadanía.</t>
  </si>
  <si>
    <t>Mediante la consolidación de actividades que promuevan la activación, reconocimiento, valoración y apropiación del patrimonio cultural de la ciudad, para integrarlo a la dinámica urbana de Bogotá.</t>
  </si>
  <si>
    <t>Mediante la implementación de acciones para comunicar contenidos sobre el patrimonio cultural en los medios de comunicación convencionales y alternativos, nacionales, distritales y locales.</t>
  </si>
  <si>
    <t>Mediante el fortalecimiento de los sistemas de información en torno a la identificación de los Bienes y Sectores de Interés Cultural en la ciudad</t>
  </si>
  <si>
    <t>5. Fortalecer la gestión y administración institucional</t>
  </si>
  <si>
    <t>Mediante el desarrollo de acciones que mejoren los procesos de planeación estratégica del Instituto.</t>
  </si>
  <si>
    <t>Mediante el rediseño organizacional, orientado al fortalecimiento y mejoramiento de las capacidades administrativas del Instituto.</t>
  </si>
  <si>
    <t>Mediante la implementación de herramientas tecnológicas y fortalecimiento de las TIC en la gestión institucional.</t>
  </si>
  <si>
    <t>Mediante acciones de mejora y sostenibilidad del Sistema Integrado de Gestión.</t>
  </si>
  <si>
    <t>Mediante el fortalecimiento de la comunicación interna y el trabajo en equipo.</t>
  </si>
  <si>
    <t>Mediante el fortalecimiento de ejercicios de rendición de cuentas y otros mecanismos de participación y control social.</t>
  </si>
  <si>
    <t>3. Promover la inversión pública y privada con el fin de garantizar la sostenibilidad del patrimonio cultural</t>
  </si>
  <si>
    <t>Mediante la generación de mecanismos de articulación interinstitucional para la gestión normativa del patrimonio cultural.</t>
  </si>
  <si>
    <t>Mediante la formulación y ejecución de planes especiales de manejo, protección y salvaguardia, por parte de los sectores público, privado y social de la ciudad.</t>
  </si>
  <si>
    <t>Mediante el desarrollo de acciones permanentes para identificar el estado de conservación, de las intervenciones y la aplicación de los planes de manejo y protección.</t>
  </si>
  <si>
    <t>Mediante la articulación de proyectos de protección y recuperación del patrimonio cultural con las dinámicas de planeación y gestión social de la ciudad.</t>
  </si>
  <si>
    <t>Mediante la elaboración e implementación de acciones orientadas a garantizar los incentivos tributarios y estímulos económicos al patrimonio cultural, de propiedad pública y privada, ante las instancias de decisión política y económica.</t>
  </si>
  <si>
    <t>Mediante la gestión y orientación de recursos de origen internacional, nacional y local hacia la protección y salvaguardia del patrimonio cultural de la ciudad.</t>
  </si>
  <si>
    <t>Mediante el desarrollo de iniciativas para involucrar el patrimonio cultural en las agendas de responsabilidad social empresarial.</t>
  </si>
  <si>
    <t>INSTITUTO DISTRITAL DE PATRIMONIO CULTURAL</t>
  </si>
  <si>
    <t>No.</t>
  </si>
  <si>
    <t>Dependencias</t>
  </si>
  <si>
    <t>Objetivos de Proyectos Inversión</t>
  </si>
  <si>
    <t>Objetivos Estratégicos</t>
  </si>
  <si>
    <t>Subdirección de Proteccion e Intervención del Patrimonio Cultural</t>
  </si>
  <si>
    <t>Proyecto 1024 – Formación en patrimonio cultural</t>
  </si>
  <si>
    <t>Subdirección de Divulgación y Apropiación del Patrimonio Cultural</t>
  </si>
  <si>
    <t>Proyecto 1112 - Instrumentos de planeación y gestión para la preservación y sostenibilidad del patrimonio cultural</t>
  </si>
  <si>
    <t>Subdirección de Gestión Territorial</t>
  </si>
  <si>
    <t>Proyecto 1114 - Intervención y conservación de los bienes muebles e inmuebles en sectores de interés cultural del Distrito Capital</t>
  </si>
  <si>
    <t>Subdirección de Gestión Corporativa</t>
  </si>
  <si>
    <t>Proyecto 1107 – Divulgación y apropiación del patrimonio cultural del D.C.</t>
  </si>
  <si>
    <t>Proyecto 1110 – Fortalecimiento y desarrollo de la gestión institucional</t>
  </si>
  <si>
    <t>Oficina Asesora Jurídica</t>
  </si>
  <si>
    <t>Procesos</t>
  </si>
  <si>
    <t>Direccionamiento Estratégico</t>
  </si>
  <si>
    <t>Fortalecimiento del Sistema Integrado de Gestión</t>
  </si>
  <si>
    <t>Comunicación Estratégica</t>
  </si>
  <si>
    <t>Atención a la Ciudadanía</t>
  </si>
  <si>
    <t>Protección e Intervención del Patrimonio Cultural</t>
  </si>
  <si>
    <t>Divulgación y Apropiación del Patrimonio cultural</t>
  </si>
  <si>
    <t>Gestión Territorial del Patrimonio Cultural</t>
  </si>
  <si>
    <t>Gestión del Talento Humano</t>
  </si>
  <si>
    <t>Gestión Financiera</t>
  </si>
  <si>
    <t>Gestión de Sistemas de Información y Tecnología</t>
  </si>
  <si>
    <t>Gestión Jurídica</t>
  </si>
  <si>
    <t>Gestión Documental</t>
  </si>
  <si>
    <t>Administración de Bienes e Infraestructura</t>
  </si>
  <si>
    <t>Gestión Contractual</t>
  </si>
  <si>
    <t>Control Interno Disciplinario</t>
  </si>
  <si>
    <t>Seguimiento y Evaluación</t>
  </si>
  <si>
    <t>Planes Institucionales</t>
  </si>
  <si>
    <t>&lt;Por favor seleccione el plan institucional asociado a su dependencia&gt;</t>
  </si>
  <si>
    <t>Plan Estratégico Institucional - PEI</t>
  </si>
  <si>
    <t>Plan Anual de Adquisiciones - PAA</t>
  </si>
  <si>
    <t>Plan Operativo de Acción de Inversión - POAI</t>
  </si>
  <si>
    <t>Plan Anticorrupción y Atención a la Ciudadanía - PAAC</t>
  </si>
  <si>
    <t>Plan Institucional de Participación Ciudadana - PIPC</t>
  </si>
  <si>
    <t>Estrategia de Rendición de Cuentas - ERdC</t>
  </si>
  <si>
    <t>Planes Operativos Anuales  -POA por Dependencias</t>
  </si>
  <si>
    <t>Plan Institucional de Gestión Ambiental - PIGA</t>
  </si>
  <si>
    <t>Plan de Acción del Sistema Integrado de Gestión</t>
  </si>
  <si>
    <t>Plan Estratégico de las Tecnologías de la Información y Comunicaciones -PETI</t>
  </si>
  <si>
    <t>Plan de Seguridad y Privacidad de la Información</t>
  </si>
  <si>
    <t>Plan de Tratamiento de Riesgos de Seguridad y Privacidad de la Informaciòn</t>
  </si>
  <si>
    <t>Plan Institucional de Capacitación - PIC</t>
  </si>
  <si>
    <t>Plan de Acción Seguridad y Salud en el Trabajo</t>
  </si>
  <si>
    <t>Plan Institucional de Respuesta a Emergencias y Contingencias -PIREC</t>
  </si>
  <si>
    <t>Plan Anual de Vacantes - PAV y Plan de Previsión de Recursos Humanos - PPRH</t>
  </si>
  <si>
    <t>Plan de Bienestar  e Incentivos Institucionales</t>
  </si>
  <si>
    <t>Plan Institucional Nacional de Archivos - PINAR</t>
  </si>
  <si>
    <t>Plan de Conservación Documental (Sistema Integrado de Conservación)</t>
  </si>
  <si>
    <t>Plan Estratégico de Comunicaciones</t>
  </si>
  <si>
    <t>CÓD</t>
  </si>
  <si>
    <t>OBJ</t>
  </si>
  <si>
    <t>OBJ_1</t>
  </si>
  <si>
    <t>OBJ_2</t>
  </si>
  <si>
    <t>OBJ_3</t>
  </si>
  <si>
    <t>OBJ_4</t>
  </si>
  <si>
    <t>OBJ_5</t>
  </si>
  <si>
    <t>&lt;Seleccione la estrategía&gt;</t>
  </si>
  <si>
    <t>&lt;Seleccione el objetivo estratégico&gt;</t>
  </si>
  <si>
    <t>6. LINK DE PUBLICACIÓN DEL PLAN</t>
  </si>
  <si>
    <t>ALINEACIÓN ESTRATÉGICA</t>
  </si>
  <si>
    <t>FECHA EJECUCIÓN</t>
  </si>
  <si>
    <t>PROYECTO DE INVERSIÓN</t>
  </si>
  <si>
    <t>OBJETIVO ESTRATÉGICO</t>
  </si>
  <si>
    <t>4. RESPONSABLE DE LA TOMA DE DECISIONES</t>
  </si>
  <si>
    <t>5. INSTANCIA QUE APRUEBA Y ADOPTA</t>
  </si>
  <si>
    <t>1. NOMBRE DEL PLAN</t>
  </si>
  <si>
    <t>PROCESO ASOCIADO</t>
  </si>
  <si>
    <t>&lt;Por favor seleccione la dependencia&gt;</t>
  </si>
  <si>
    <t>&lt;Por favor seleccione el proyecto de inversión asociados a su dependencia&gt;</t>
  </si>
  <si>
    <t>&lt;Por favor seleccione los objetivos estraégicos asociados a su dependencia&gt;</t>
  </si>
  <si>
    <t>Asesoría de Control Interno</t>
  </si>
  <si>
    <t>&lt;Por favor seleccione el proceso asociado a su dependencia&gt;</t>
  </si>
  <si>
    <t>Oficina Asesora de Planeación</t>
  </si>
  <si>
    <t>OAP</t>
  </si>
  <si>
    <t>SGC</t>
  </si>
  <si>
    <t>OAJ</t>
  </si>
  <si>
    <t>ACI</t>
  </si>
  <si>
    <t>SDAP</t>
  </si>
  <si>
    <t>SPIP</t>
  </si>
  <si>
    <t>SGTP</t>
  </si>
  <si>
    <t>-</t>
  </si>
  <si>
    <t>Sigla</t>
  </si>
  <si>
    <t>ACUMULADO</t>
  </si>
  <si>
    <t>VERSIONAMIENTO PLAN</t>
  </si>
  <si>
    <t>MATRIZ DE ACTIVIDADES PLAN INSTITUCIONAL</t>
  </si>
  <si>
    <t>&lt;Por favor seleccione primero la dependencia&gt;</t>
  </si>
  <si>
    <t>DEPENDENCIA RESPONSABLE</t>
  </si>
  <si>
    <t>2. EQUIPO DE TRABAJO RESPONSABLE DE LA FORMULACIÓN</t>
  </si>
  <si>
    <t>3. PROFESIONAL RESPONSABLE DEL SEGUIMIENTO</t>
  </si>
  <si>
    <t>PROGRAMACIÓN 
CONSOLIDADA DEL PERIODO</t>
  </si>
  <si>
    <t>EJECUCIÓN 
CONSOLIDADA DEL PERIODO</t>
  </si>
  <si>
    <t>PROCESO DE DIRECCIONAMIENTO ESTRATÉGICO</t>
  </si>
  <si>
    <t>ESTRATEGIA ASOCIADA</t>
  </si>
  <si>
    <t>Observaciones Control Interno</t>
  </si>
  <si>
    <t>PRIMERA LÍNEA DE DEFENSA</t>
  </si>
  <si>
    <t>TERCERA LÍNEA DE DEFENSA</t>
  </si>
  <si>
    <t>%</t>
  </si>
  <si>
    <t>Describa la evidencia del cumplimiento de la actividad</t>
  </si>
  <si>
    <t>Eval. OCI</t>
  </si>
  <si>
    <t>Eficacia Actividad</t>
  </si>
  <si>
    <t>Eficacia OCI</t>
  </si>
  <si>
    <t>EVALUACIÓN OCI
CONSOLIDADA DEL PERIODO</t>
  </si>
  <si>
    <t>EVIDENCIA DE RESULTADOS</t>
  </si>
  <si>
    <t>SGTP_PI</t>
  </si>
  <si>
    <t>SPIP_PI</t>
  </si>
  <si>
    <t>SGC_PI</t>
  </si>
  <si>
    <t>OAP_PI</t>
  </si>
  <si>
    <t>OAJ_PI</t>
  </si>
  <si>
    <t>SDAP_PI_</t>
  </si>
  <si>
    <t>Eficacia</t>
  </si>
  <si>
    <t>NO UTILIZAR ESTA FILA</t>
  </si>
  <si>
    <t>Formulación versión 1</t>
  </si>
  <si>
    <t xml:space="preserve">Miller Castro </t>
  </si>
  <si>
    <t xml:space="preserve">Gestor Ambiental </t>
  </si>
  <si>
    <t>Equipo Sistema Integrado de Gestión - Planeación Institucional</t>
  </si>
  <si>
    <t>Comité Institucional de Gestión y Desempeño</t>
  </si>
  <si>
    <t>Pendiente presentación a Copmité y posterior publicación</t>
  </si>
  <si>
    <t>Realizar un recorrido semestral por el patrimonio natural, teniendo como eje principal el entorno del agua.</t>
  </si>
  <si>
    <t>Elaborar un informe trimestral del seguimiento a los consumos de agua.</t>
  </si>
  <si>
    <t>Elaborar un informe anual  sobre el inventario, estado y condiciones del sistema hidrosanitario del Instituto.</t>
  </si>
  <si>
    <t>Realizar una campaña ambiental semestral de concientización sobre el uso eficiente y ahorro del agua en las sedes (Casa Genoveva, Casas Gemelas, Centro de Documentación, Casa Fernández, Casa de los siete Balcones) del IDPC.</t>
  </si>
  <si>
    <t>Realizar un recorrido trimestral para verificar el estado del sistema hidrosanitario y la implementación de los sistemas de bajo consumo  de las sedes del Instituto.</t>
  </si>
  <si>
    <t>Realizar seguimiento mensual al formato de reporte mantenimientos realizados al sistema hidrosanitario y eléctrico en las instalaciones del IDPC.</t>
  </si>
  <si>
    <t>Elaborar un informe anual sobre el inventario, estado y condiciones de los equipos energéticos  de la entidad (bombas, ascensores, plantas eléctricas y sistemas eléctrico), de acuerdo al cronograma de mantenimiento del Instituto.</t>
  </si>
  <si>
    <t>Realizar un recorrido trimestral para verificar la implementación de sistemas de bajo consumo y el estado del sistema eléctrico de las sedes del Instituto.</t>
  </si>
  <si>
    <t>Realizar semestralmente una  campaña ambiental de concientización  sobre el uso eficiente y ahorro de la energía en las sedes ( Casa Genoveva, Casas Gemelas, Centro de Documentación, Casa Fernández, Casa de los siete Balcones).</t>
  </si>
  <si>
    <t>Realizar la actualización del Plan de Gestión Integral de Residuos Peligrosos - PGIRESPEL.</t>
  </si>
  <si>
    <t>Realizar un seguimiento y análisis trimestral al consumo de resmas de papel y generación de residuos aprovechables.</t>
  </si>
  <si>
    <t>Realizar un reporte trimestral de seguimiento a la  cantidad de residuos reciclables generados por la entidad y su reporte ante la UAESP.</t>
  </si>
  <si>
    <t>Elaborar un informe mensual de analisis del consumo de papel de la entidad por áreas, en el cual se pueda evidenciar el número de impresiones y fotocopias.</t>
  </si>
  <si>
    <t>Actualizar el Plan de movilidad en la entidad.</t>
  </si>
  <si>
    <t>Realizar seguimiento semestral a los criterios ambientales implementados en los procesos contratuales suscritos por la entidad.</t>
  </si>
  <si>
    <t>Realizar semestralmente una capacitación sobre  compras publicas sostenibles a los equipos encargados de la contratación.</t>
  </si>
  <si>
    <t>Realizar una actividad mensual que incentiven a los servidores del Instituto al uso de la bicicleta o otros medios de trasporte sostenibles</t>
  </si>
  <si>
    <t>Realizar un reporte anual ante Secretaría Distrital de  Movilidad del número de incentivos acumulados y entregados.</t>
  </si>
  <si>
    <t>Realizar una capacitación semestral de concientización a los conductores del IDPC, sobre los gases efecto invernadero GEI y Eco conducción.</t>
  </si>
  <si>
    <t>Realizar el reporte de generación de residuos peligrosos de 2019 ante el IDEAM.</t>
  </si>
  <si>
    <t>2 campañas internas de concientización  a los servidores públicos del IDPC del uso eficiente y ahorro del agua realizadas.</t>
  </si>
  <si>
    <t xml:space="preserve">2 recorridos por el patrimonio natural realizados. </t>
  </si>
  <si>
    <t>4 informes institucionales de seguimiento y análisis a los consumos de agua.</t>
  </si>
  <si>
    <t>12 informes de seguimiento y control a los consumos de energía.</t>
  </si>
  <si>
    <t>12 seguimientos al formato de mantenimientos realizados al sistema hidrosanitario y eléctrico en las instalaciones del IDPC.</t>
  </si>
  <si>
    <t>1 informe de seguimiento de las condiciones de los equipos energáticos de la entidad.</t>
  </si>
  <si>
    <t>2 campañas ambientales de concientización sobre el uso eficiente y ahorro de la energía.</t>
  </si>
  <si>
    <t>3 recorridos de verificación de la implementación de los sistemas de bajo consumo y el estado del sistema eléctrico  de las sedes del Instituto.</t>
  </si>
  <si>
    <t>4 informes del seguimiento y análisis al consumo de resmas de papel y generación de residuos aprovechables.</t>
  </si>
  <si>
    <t>12 seguimientos a la generación de residuos con características de peligrosidad.</t>
  </si>
  <si>
    <t>Realizar un reporte semestral de la ejecución del Plan de Acción Integral -PAI sobre gestión de residuos o del programa de gestión integral de residuos ante la UAESP.</t>
  </si>
  <si>
    <t>2 Reportes de la ejecución del PAI o del program de gestión integral de residuos ante la UAESP.</t>
  </si>
  <si>
    <t>4 Informes de seguimiento a la generación de residuos aprovechables de la entidad realizados y reportados ante la UAESP.</t>
  </si>
  <si>
    <t>1 concurso sobre la adecuada segración en la fuente y uso adecuado de los puntos ecológicos realizado.</t>
  </si>
  <si>
    <t>11 Informes de análisis al consumo de papel elaborados.</t>
  </si>
  <si>
    <t>3 campañas ambientales de concientización sobre  la adecuada gestión  de los residuos generados en la entidad realizadas.</t>
  </si>
  <si>
    <t>Dos  capacitaciones sobre compras sostenibles realizadas (curso virtual o capacitación).</t>
  </si>
  <si>
    <t>100% de los contratos identificados que requieren la inclusión de criterios ambientales.</t>
  </si>
  <si>
    <t>Plan de movilidad actualizado.</t>
  </si>
  <si>
    <t>Realizar seguimiento y control del registro de bici usuarios que se han funcionarios de la entidad para la obtención de los beneficios del art. 5 de la ley 1811 de 2016.</t>
  </si>
  <si>
    <t>11  Actividades que incentiven la movilidad sostenible realizados.</t>
  </si>
  <si>
    <t>12 seguimientos mensuales del número de bici  usuarios realizados.</t>
  </si>
  <si>
    <t>2 Informes de seguimiento al cumplimiento de cláusulas ambientales realizados.</t>
  </si>
  <si>
    <t>1 reporte entregado a la Secretaría Distrital de  Movilidad.</t>
  </si>
  <si>
    <t>2 campañas de orden y aseo  realizadas.</t>
  </si>
  <si>
    <t>2 capacitaciones a los condutores del IDPC.</t>
  </si>
  <si>
    <t>1 reporte de generación realizado.</t>
  </si>
  <si>
    <t>3 recorridos de verificación del estado del sistema hidrosanitario y la implementación de los sistemas de bajo consumo de las sedes del Instituto.</t>
  </si>
  <si>
    <t>1 informe hidrosanitario elaborado.</t>
  </si>
  <si>
    <t>Capacitar a los responsables del manejo de los residuos peligrosos -RESPEL del Instituto.</t>
  </si>
  <si>
    <t>Verificar las condiciones de transporte de residuos peligrosos, e cumplimiento al Decreto 1079 de 2015.</t>
  </si>
  <si>
    <t>Realizar una campaña ambiental trimestral de concientización sobre la adecuada gestión  de los residuos generados en la entidad.</t>
  </si>
  <si>
    <t>Elaborar un informe mensual de seguimiento y control a los consumos de energía.</t>
  </si>
  <si>
    <t>Realizar seguimiento y control mensual sobre la generación de residuos con características de peligrosidad.</t>
  </si>
  <si>
    <t>Llevar control y seguimiento mensual a la generación y almacenamiento (puntos ecológicos, puntos de almacenamiento temporal) de los residuos aprovechables y ordinarios.</t>
  </si>
  <si>
    <t>12 seguimientos de los instrumentos creados para llevar control a la generación de residuos tanto aprovechables como ordinarios.</t>
  </si>
  <si>
    <t>Realizar la inclusión de criterios ambientales en los contratos que se identifiquen que generen impactos ambientales.</t>
  </si>
  <si>
    <t>2 capacitaciones realizadas.</t>
  </si>
  <si>
    <t>2 verificaciones de las condiciones de transporte de  residuos peligrosos, a través de las listas de chequeo.</t>
  </si>
  <si>
    <t>Realizar un concurso anual sobre la adecuada segregación en la fuente y uso de los puntos ecológicos.</t>
  </si>
  <si>
    <t>Realizar una campaña de orden y aseo semestral a los servidores públicos de las sedes (Casas Gemelas, Casa Fernández, Museo Independencia y Centro Documental) y al personal de servicios generales para garantizar las condiciones de almacenamiento de los insumos y las áreas comunes de las sedes</t>
  </si>
  <si>
    <t>Realizar el reporte semestral de la gestión ambiental a la Secretaría Distrital de Ambiente, a través del aplicativo STORM.</t>
  </si>
  <si>
    <t>2 reportes de gestión ambiental cargado en el aplicativo STORM</t>
  </si>
  <si>
    <t xml:space="preserve">Realizar reporte de la ejecución del Plan de Gestión Integral de Residuos de Construcción y Demolición ante la Secretaria Distrital de Ambiente </t>
  </si>
  <si>
    <t xml:space="preserve">12 reportes del Plan de Gestión Integral de Residuos de Construcción y Demolición ante la Secretaria Distrital de Ambiente </t>
  </si>
  <si>
    <t>Profesional Contratista Gestión Ambiental</t>
  </si>
  <si>
    <t>Crear el plan de acción del Plan Institucional de Gestión Ambiental -PIGA 2020-2024, presentar al Comité Institucional de Gestión y Desempeño para su aprobación y reportar a la Secretaría Distrital de Ambiental</t>
  </si>
  <si>
    <t>1 plan de acción del Plan Institucional de Gestión Ambiental -PIGA 2020-2024 elaborado, aprobado y reportado</t>
  </si>
  <si>
    <t>1 Plan de Gestión Integral de Residuos Peligrosos - PGIRESPEL actualizado.</t>
  </si>
  <si>
    <t>TIPIFICACIÓN</t>
  </si>
  <si>
    <t>Gestión de residuos</t>
  </si>
  <si>
    <t>Gestión de Servicios públicos</t>
  </si>
  <si>
    <t>Gestión de compras sostenibles</t>
  </si>
  <si>
    <t>Gestión de movilidad</t>
  </si>
  <si>
    <t>Gestión de orden y aseo</t>
  </si>
  <si>
    <t>Gestión ecoconducción</t>
  </si>
  <si>
    <t>Reportes</t>
  </si>
  <si>
    <t>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</si>
</sst>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64" formatCode="_-* #,##0\ _€_-;\-* #,##0\ _€_-;_-* &quot;-&quot;\ _€_-;_-@_-"/>
    <numFmt numFmtId="165" formatCode="_ * #,##0.00_ ;_ * \-#,##0.00_ ;_ * &quot;-&quot;??_ ;_ @_ "/>
    <numFmt numFmtId="166" formatCode="_-* #,##0\ _€_-;\-* #,##0\ _€_-;_-* \-?\ _€_-;_-@_-"/>
    <numFmt numFmtId="167" formatCode="0.0%"/>
    <numFmt numFmtId="168" formatCode="0.0"/>
    <numFmt numFmtId="169" formatCode="_-* #,##0.00_-;\-* #,##0.00_-;_-* &quot;-&quot;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8"/>
      <color theme="1" tint="4.9989318521683403E-2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5"/>
      <color theme="1" tint="4.9989318521683403E-2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15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3"/>
      <color theme="1" tint="4.9989318521683403E-2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b/>
      <sz val="20"/>
      <color theme="1" tint="4.9989318521683403E-2"/>
      <name val="Calibri"/>
      <family val="2"/>
      <scheme val="minor"/>
    </font>
    <font>
      <sz val="14"/>
      <color theme="1" tint="4.9989318521683403E-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theme="1" tint="0.24994659260841701"/>
      </right>
      <top style="dotted">
        <color theme="1" tint="0.24994659260841701"/>
      </top>
      <bottom style="dotted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dotted">
        <color theme="1" tint="0.24994659260841701"/>
      </top>
      <bottom style="dotted">
        <color theme="1" tint="0.24994659260841701"/>
      </bottom>
      <diagonal/>
    </border>
    <border>
      <left style="hair">
        <color theme="1" tint="0.24994659260841701"/>
      </left>
      <right style="thin">
        <color indexed="64"/>
      </right>
      <top style="dotted">
        <color theme="1" tint="0.24994659260841701"/>
      </top>
      <bottom style="dotted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hair">
        <color theme="1" tint="0.24994659260841701"/>
      </right>
      <top style="thin">
        <color theme="1" tint="0.24994659260841701"/>
      </top>
      <bottom style="dotted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thin">
        <color theme="1" tint="0.24994659260841701"/>
      </top>
      <bottom style="dotted">
        <color theme="1" tint="0.24994659260841701"/>
      </bottom>
      <diagonal/>
    </border>
    <border>
      <left style="hair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dotted">
        <color theme="1" tint="0.24994659260841701"/>
      </bottom>
      <diagonal/>
    </border>
    <border>
      <left style="thin">
        <color theme="1" tint="0.24994659260841701"/>
      </left>
      <right style="hair">
        <color theme="1" tint="0.24994659260841701"/>
      </right>
      <top style="dotted">
        <color theme="1" tint="0.24994659260841701"/>
      </top>
      <bottom style="dotted">
        <color theme="1" tint="0.24994659260841701"/>
      </bottom>
      <diagonal/>
    </border>
    <border>
      <left style="hair">
        <color theme="1" tint="0.24994659260841701"/>
      </left>
      <right style="thin">
        <color theme="1" tint="0.24994659260841701"/>
      </right>
      <top style="dotted">
        <color theme="1" tint="0.24994659260841701"/>
      </top>
      <bottom style="dotted">
        <color theme="1" tint="0.24994659260841701"/>
      </bottom>
      <diagonal/>
    </border>
    <border>
      <left style="thin">
        <color theme="1" tint="0.24994659260841701"/>
      </left>
      <right style="hair">
        <color theme="1" tint="0.24994659260841701"/>
      </right>
      <top style="dotted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dotted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 style="thin">
        <color theme="1" tint="0.24994659260841701"/>
      </right>
      <top style="dotted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hair">
        <color theme="1" tint="0.24994659260841701"/>
      </right>
      <top/>
      <bottom style="dotted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/>
      <bottom style="dotted">
        <color theme="1" tint="0.24994659260841701"/>
      </bottom>
      <diagonal/>
    </border>
    <border>
      <left style="hair">
        <color theme="1" tint="0.24994659260841701"/>
      </left>
      <right style="thin">
        <color theme="1" tint="0.24994659260841701"/>
      </right>
      <top/>
      <bottom style="dotted">
        <color theme="1" tint="0.24994659260841701"/>
      </bottom>
      <diagonal/>
    </border>
    <border>
      <left style="thin">
        <color theme="1" tint="0.24994659260841701"/>
      </left>
      <right style="hair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hair">
        <color theme="1" tint="0.24994659260841701"/>
      </right>
      <top style="thin">
        <color theme="1" tint="0.24994659260841701"/>
      </top>
      <bottom style="dotted">
        <color theme="1" tint="0.24994659260841701"/>
      </bottom>
      <diagonal/>
    </border>
    <border>
      <left style="hair">
        <color theme="1" tint="0.24994659260841701"/>
      </left>
      <right style="thin">
        <color indexed="64"/>
      </right>
      <top style="thin">
        <color theme="1" tint="0.24994659260841701"/>
      </top>
      <bottom style="dotted">
        <color theme="1" tint="0.24994659260841701"/>
      </bottom>
      <diagonal/>
    </border>
    <border>
      <left style="thin">
        <color indexed="64"/>
      </left>
      <right style="hair">
        <color theme="1" tint="0.24994659260841701"/>
      </right>
      <top style="dotted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 style="thin">
        <color indexed="64"/>
      </right>
      <top style="dotted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/>
      <right style="hair">
        <color theme="1" tint="0.24994659260841701"/>
      </right>
      <top style="thin">
        <color theme="1" tint="0.24994659260841701"/>
      </top>
      <bottom style="dotted">
        <color theme="1" tint="0.24994659260841701"/>
      </bottom>
      <diagonal/>
    </border>
    <border>
      <left/>
      <right style="hair">
        <color theme="1" tint="0.24994659260841701"/>
      </right>
      <top style="dotted">
        <color theme="1" tint="0.24994659260841701"/>
      </top>
      <bottom style="dotted">
        <color theme="1" tint="0.24994659260841701"/>
      </bottom>
      <diagonal/>
    </border>
    <border>
      <left/>
      <right style="hair">
        <color theme="1" tint="0.24994659260841701"/>
      </right>
      <top style="dotted">
        <color theme="1" tint="0.24994659260841701"/>
      </top>
      <bottom style="thin">
        <color theme="1" tint="0.24994659260841701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6" fillId="0" borderId="0" xfId="0" applyFont="1"/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3" fillId="0" borderId="0" xfId="0" applyFont="1" applyAlignment="1">
      <alignment horizont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8" fillId="0" borderId="0" xfId="0" applyFont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3" fillId="2" borderId="0" xfId="0" applyFont="1" applyFill="1" applyAlignment="1" applyProtection="1">
      <alignment vertical="center" wrapText="1"/>
      <protection locked="0"/>
    </xf>
    <xf numFmtId="0" fontId="14" fillId="2" borderId="0" xfId="0" applyFont="1" applyFill="1" applyAlignment="1" applyProtection="1">
      <alignment vertical="center" wrapText="1"/>
      <protection locked="0"/>
    </xf>
    <xf numFmtId="0" fontId="12" fillId="3" borderId="0" xfId="0" applyFont="1" applyFill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2" borderId="0" xfId="0" applyFont="1" applyFill="1" applyBorder="1" applyAlignment="1" applyProtection="1">
      <alignment vertical="center" wrapText="1"/>
      <protection locked="0"/>
    </xf>
    <xf numFmtId="0" fontId="13" fillId="2" borderId="2" xfId="0" applyFont="1" applyFill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166" fontId="11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1" fontId="9" fillId="0" borderId="0" xfId="0" applyNumberFormat="1" applyFont="1" applyAlignment="1" applyProtection="1">
      <alignment vertical="center" wrapText="1"/>
      <protection locked="0"/>
    </xf>
    <xf numFmtId="10" fontId="9" fillId="0" borderId="0" xfId="6" applyNumberFormat="1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10" fontId="11" fillId="0" borderId="0" xfId="6" applyNumberFormat="1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right" vertical="center" wrapText="1"/>
      <protection locked="0"/>
    </xf>
    <xf numFmtId="0" fontId="13" fillId="0" borderId="14" xfId="0" applyFont="1" applyBorder="1" applyAlignment="1" applyProtection="1">
      <alignment horizontal="right" vertical="center" wrapText="1"/>
      <protection locked="0"/>
    </xf>
    <xf numFmtId="0" fontId="13" fillId="0" borderId="15" xfId="0" applyFont="1" applyBorder="1" applyAlignment="1" applyProtection="1">
      <alignment vertical="center" wrapText="1"/>
      <protection locked="0"/>
    </xf>
    <xf numFmtId="0" fontId="13" fillId="0" borderId="16" xfId="0" applyFont="1" applyBorder="1" applyAlignment="1" applyProtection="1">
      <alignment horizontal="right" vertical="center" wrapText="1"/>
      <protection locked="0"/>
    </xf>
    <xf numFmtId="0" fontId="13" fillId="0" borderId="18" xfId="0" applyFont="1" applyBorder="1" applyAlignment="1" applyProtection="1">
      <alignment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 applyProtection="1">
      <alignment vertical="center" wrapText="1"/>
      <protection locked="0"/>
    </xf>
    <xf numFmtId="15" fontId="13" fillId="0" borderId="12" xfId="0" applyNumberFormat="1" applyFont="1" applyFill="1" applyBorder="1" applyAlignment="1" applyProtection="1">
      <alignment vertical="center" wrapText="1"/>
      <protection locked="0"/>
    </xf>
    <xf numFmtId="1" fontId="13" fillId="0" borderId="12" xfId="0" applyNumberFormat="1" applyFont="1" applyFill="1" applyBorder="1" applyAlignment="1" applyProtection="1">
      <alignment vertical="center" wrapText="1"/>
      <protection locked="0"/>
    </xf>
    <xf numFmtId="9" fontId="13" fillId="0" borderId="12" xfId="0" applyNumberFormat="1" applyFont="1" applyFill="1" applyBorder="1" applyAlignment="1" applyProtection="1">
      <alignment vertical="center" wrapText="1"/>
      <protection locked="0"/>
    </xf>
    <xf numFmtId="167" fontId="13" fillId="0" borderId="12" xfId="4" applyNumberFormat="1" applyFont="1" applyFill="1" applyBorder="1" applyAlignment="1" applyProtection="1">
      <alignment vertical="center" wrapText="1"/>
      <protection locked="0"/>
    </xf>
    <xf numFmtId="9" fontId="13" fillId="6" borderId="12" xfId="0" applyNumberFormat="1" applyFont="1" applyFill="1" applyBorder="1" applyAlignment="1" applyProtection="1">
      <alignment vertical="center" wrapText="1"/>
      <protection locked="0"/>
    </xf>
    <xf numFmtId="0" fontId="13" fillId="6" borderId="12" xfId="0" applyFont="1" applyFill="1" applyBorder="1" applyAlignment="1" applyProtection="1">
      <alignment vertical="center" wrapText="1"/>
      <protection locked="0"/>
    </xf>
    <xf numFmtId="168" fontId="13" fillId="6" borderId="12" xfId="0" applyNumberFormat="1" applyFont="1" applyFill="1" applyBorder="1" applyAlignment="1" applyProtection="1">
      <alignment vertical="center" wrapText="1"/>
      <protection locked="0"/>
    </xf>
    <xf numFmtId="166" fontId="13" fillId="0" borderId="13" xfId="0" applyNumberFormat="1" applyFont="1" applyFill="1" applyBorder="1" applyAlignment="1" applyProtection="1">
      <alignment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left" vertical="center" wrapText="1"/>
      <protection locked="0"/>
    </xf>
    <xf numFmtId="0" fontId="13" fillId="0" borderId="8" xfId="0" applyFont="1" applyFill="1" applyBorder="1" applyAlignment="1" applyProtection="1">
      <alignment vertical="center" wrapText="1"/>
      <protection locked="0"/>
    </xf>
    <xf numFmtId="167" fontId="13" fillId="0" borderId="8" xfId="4" applyNumberFormat="1" applyFont="1" applyFill="1" applyBorder="1" applyAlignment="1" applyProtection="1">
      <alignment vertical="center" wrapText="1"/>
      <protection locked="0"/>
    </xf>
    <xf numFmtId="0" fontId="13" fillId="6" borderId="8" xfId="0" applyFont="1" applyFill="1" applyBorder="1" applyAlignment="1" applyProtection="1">
      <alignment vertical="center" wrapText="1"/>
      <protection locked="0"/>
    </xf>
    <xf numFmtId="168" fontId="13" fillId="6" borderId="8" xfId="0" applyNumberFormat="1" applyFont="1" applyFill="1" applyBorder="1" applyAlignment="1" applyProtection="1">
      <alignment vertical="center" wrapTex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0" fontId="13" fillId="0" borderId="8" xfId="0" applyFont="1" applyBorder="1" applyAlignment="1" applyProtection="1">
      <alignment vertical="center" wrapText="1"/>
      <protection locked="0"/>
    </xf>
    <xf numFmtId="1" fontId="13" fillId="0" borderId="8" xfId="0" applyNumberFormat="1" applyFont="1" applyFill="1" applyBorder="1" applyAlignment="1" applyProtection="1">
      <alignment vertical="center" wrapText="1"/>
      <protection locked="0"/>
    </xf>
    <xf numFmtId="9" fontId="13" fillId="0" borderId="8" xfId="0" applyNumberFormat="1" applyFont="1" applyFill="1" applyBorder="1" applyAlignment="1" applyProtection="1">
      <alignment vertical="center" wrapText="1"/>
      <protection locked="0"/>
    </xf>
    <xf numFmtId="9" fontId="13" fillId="6" borderId="8" xfId="0" applyNumberFormat="1" applyFont="1" applyFill="1" applyBorder="1" applyAlignment="1" applyProtection="1">
      <alignment vertical="center" wrapText="1"/>
      <protection locked="0"/>
    </xf>
    <xf numFmtId="14" fontId="13" fillId="0" borderId="8" xfId="0" applyNumberFormat="1" applyFont="1" applyBorder="1" applyAlignment="1" applyProtection="1">
      <alignment vertical="center" wrapText="1"/>
      <protection locked="0"/>
    </xf>
    <xf numFmtId="15" fontId="13" fillId="0" borderId="8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horizontal="right" vertical="center" wrapText="1"/>
      <protection locked="0"/>
    </xf>
    <xf numFmtId="0" fontId="13" fillId="2" borderId="0" xfId="0" applyFont="1" applyFill="1" applyBorder="1" applyAlignment="1" applyProtection="1">
      <alignment horizontal="right" vertical="center" wrapText="1"/>
      <protection locked="0"/>
    </xf>
    <xf numFmtId="0" fontId="11" fillId="5" borderId="10" xfId="0" applyFont="1" applyFill="1" applyBorder="1" applyAlignment="1" applyProtection="1">
      <alignment horizontal="right" vertical="center" wrapText="1"/>
      <protection locked="0"/>
    </xf>
    <xf numFmtId="166" fontId="11" fillId="5" borderId="10" xfId="0" applyNumberFormat="1" applyFont="1" applyFill="1" applyBorder="1" applyAlignment="1" applyProtection="1">
      <alignment horizontal="right" vertical="center" wrapText="1"/>
      <protection locked="0"/>
    </xf>
    <xf numFmtId="169" fontId="13" fillId="0" borderId="12" xfId="7" applyNumberFormat="1" applyFont="1" applyFill="1" applyBorder="1" applyAlignment="1" applyProtection="1">
      <alignment horizontal="right" vertical="center" wrapText="1"/>
      <protection locked="0"/>
    </xf>
    <xf numFmtId="169" fontId="13" fillId="0" borderId="8" xfId="7" applyNumberFormat="1" applyFont="1" applyFill="1" applyBorder="1" applyAlignment="1" applyProtection="1">
      <alignment horizontal="right" vertical="center" wrapText="1"/>
      <protection locked="0"/>
    </xf>
    <xf numFmtId="9" fontId="13" fillId="0" borderId="8" xfId="6" applyFont="1" applyFill="1" applyBorder="1" applyAlignment="1" applyProtection="1">
      <alignment horizontal="right" vertical="center" wrapText="1"/>
      <protection locked="0"/>
    </xf>
    <xf numFmtId="1" fontId="9" fillId="0" borderId="0" xfId="0" applyNumberFormat="1" applyFont="1" applyAlignment="1" applyProtection="1">
      <alignment horizontal="right" vertical="center" wrapText="1"/>
      <protection locked="0"/>
    </xf>
    <xf numFmtId="0" fontId="9" fillId="5" borderId="10" xfId="0" applyFont="1" applyFill="1" applyBorder="1" applyAlignment="1" applyProtection="1">
      <alignment horizontal="center" vertical="center" wrapText="1"/>
      <protection locked="0"/>
    </xf>
    <xf numFmtId="0" fontId="11" fillId="5" borderId="10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vertical="center" wrapText="1"/>
      <protection locked="0"/>
    </xf>
    <xf numFmtId="167" fontId="13" fillId="0" borderId="17" xfId="4" applyNumberFormat="1" applyFont="1" applyFill="1" applyBorder="1" applyAlignment="1" applyProtection="1">
      <alignment vertical="center" wrapText="1"/>
      <protection locked="0"/>
    </xf>
    <xf numFmtId="0" fontId="13" fillId="6" borderId="17" xfId="0" applyFont="1" applyFill="1" applyBorder="1" applyAlignment="1" applyProtection="1">
      <alignment vertical="center" wrapText="1"/>
      <protection locked="0"/>
    </xf>
    <xf numFmtId="168" fontId="13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13" fillId="6" borderId="17" xfId="0" applyNumberFormat="1" applyFont="1" applyFill="1" applyBorder="1" applyAlignment="1" applyProtection="1">
      <alignment vertical="center" wrapText="1"/>
      <protection locked="0"/>
    </xf>
    <xf numFmtId="166" fontId="13" fillId="0" borderId="18" xfId="0" applyNumberFormat="1" applyFont="1" applyFill="1" applyBorder="1" applyAlignment="1" applyProtection="1">
      <alignment vertical="center" wrapText="1"/>
      <protection locked="0"/>
    </xf>
    <xf numFmtId="14" fontId="13" fillId="0" borderId="23" xfId="0" applyNumberFormat="1" applyFont="1" applyBorder="1" applyAlignment="1" applyProtection="1">
      <alignment vertical="center" wrapText="1"/>
      <protection locked="0"/>
    </xf>
    <xf numFmtId="0" fontId="13" fillId="0" borderId="33" xfId="0" applyFont="1" applyFill="1" applyBorder="1" applyAlignment="1" applyProtection="1">
      <alignment horizontal="center" vertical="center" wrapText="1"/>
      <protection locked="0"/>
    </xf>
    <xf numFmtId="0" fontId="13" fillId="0" borderId="34" xfId="0" applyFont="1" applyFill="1" applyBorder="1" applyAlignment="1" applyProtection="1">
      <alignment horizontal="center" vertical="center" wrapText="1"/>
      <protection locked="0"/>
    </xf>
    <xf numFmtId="0" fontId="13" fillId="8" borderId="32" xfId="0" applyFont="1" applyFill="1" applyBorder="1" applyAlignment="1" applyProtection="1">
      <alignment horizontal="center" vertical="center" wrapText="1"/>
      <protection locked="0"/>
    </xf>
    <xf numFmtId="0" fontId="13" fillId="8" borderId="3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7" borderId="10" xfId="0" applyFont="1" applyFill="1" applyBorder="1" applyAlignment="1" applyProtection="1">
      <alignment horizontal="center" vertical="center" wrapText="1"/>
      <protection locked="0"/>
    </xf>
    <xf numFmtId="0" fontId="12" fillId="5" borderId="10" xfId="0" applyFont="1" applyFill="1" applyBorder="1" applyAlignment="1" applyProtection="1">
      <alignment horizontal="center" vertical="center" wrapText="1"/>
      <protection locked="0"/>
    </xf>
    <xf numFmtId="0" fontId="9" fillId="5" borderId="19" xfId="0" applyFont="1" applyFill="1" applyBorder="1" applyAlignment="1" applyProtection="1">
      <alignment horizontal="center" vertical="center" wrapText="1"/>
      <protection locked="0"/>
    </xf>
    <xf numFmtId="0" fontId="9" fillId="5" borderId="20" xfId="0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20" fillId="2" borderId="22" xfId="0" applyFont="1" applyFill="1" applyBorder="1" applyAlignment="1" applyProtection="1">
      <alignment horizontal="left" vertical="center" wrapText="1"/>
      <protection locked="0"/>
    </xf>
    <xf numFmtId="0" fontId="20" fillId="2" borderId="23" xfId="0" applyFont="1" applyFill="1" applyBorder="1" applyAlignment="1" applyProtection="1">
      <alignment horizontal="left" vertical="center" wrapText="1"/>
      <protection locked="0"/>
    </xf>
    <xf numFmtId="0" fontId="16" fillId="2" borderId="8" xfId="0" applyFont="1" applyFill="1" applyBorder="1" applyAlignment="1" applyProtection="1">
      <alignment horizontal="left" vertical="center" wrapText="1"/>
      <protection locked="0"/>
    </xf>
    <xf numFmtId="0" fontId="16" fillId="2" borderId="15" xfId="0" applyFont="1" applyFill="1" applyBorder="1" applyAlignment="1" applyProtection="1">
      <alignment horizontal="left" vertical="center" wrapText="1"/>
      <protection locked="0"/>
    </xf>
    <xf numFmtId="0" fontId="16" fillId="2" borderId="17" xfId="0" applyFont="1" applyFill="1" applyBorder="1" applyAlignment="1" applyProtection="1">
      <alignment horizontal="left" vertical="center" wrapText="1"/>
      <protection locked="0"/>
    </xf>
    <xf numFmtId="0" fontId="16" fillId="2" borderId="18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center" vertical="center" wrapText="1"/>
      <protection locked="0"/>
    </xf>
    <xf numFmtId="0" fontId="11" fillId="5" borderId="19" xfId="0" applyFont="1" applyFill="1" applyBorder="1" applyAlignment="1" applyProtection="1">
      <alignment horizontal="center" vertical="center" wrapText="1"/>
      <protection locked="0"/>
    </xf>
    <xf numFmtId="0" fontId="11" fillId="5" borderId="31" xfId="0" applyFont="1" applyFill="1" applyBorder="1" applyAlignment="1" applyProtection="1">
      <alignment horizontal="center" vertical="center" wrapText="1"/>
      <protection locked="0"/>
    </xf>
    <xf numFmtId="0" fontId="11" fillId="5" borderId="20" xfId="0" applyFont="1" applyFill="1" applyBorder="1" applyAlignment="1" applyProtection="1">
      <alignment horizontal="center" vertical="center" wrapText="1"/>
      <protection locked="0"/>
    </xf>
    <xf numFmtId="0" fontId="11" fillId="5" borderId="10" xfId="0" applyFont="1" applyFill="1" applyBorder="1" applyAlignment="1" applyProtection="1">
      <alignment horizontal="center" vertical="center" wrapText="1"/>
      <protection locked="0"/>
    </xf>
    <xf numFmtId="10" fontId="11" fillId="0" borderId="17" xfId="6" applyNumberFormat="1" applyFont="1" applyBorder="1" applyAlignment="1" applyProtection="1">
      <alignment horizontal="center" vertical="center" wrapText="1"/>
    </xf>
    <xf numFmtId="10" fontId="11" fillId="0" borderId="30" xfId="6" applyNumberFormat="1" applyFont="1" applyBorder="1" applyAlignment="1" applyProtection="1">
      <alignment horizontal="center" vertical="center" wrapText="1"/>
    </xf>
    <xf numFmtId="0" fontId="15" fillId="3" borderId="21" xfId="0" applyFont="1" applyFill="1" applyBorder="1" applyAlignment="1" applyProtection="1">
      <alignment horizontal="center" vertical="center" wrapText="1"/>
      <protection locked="0"/>
    </xf>
    <xf numFmtId="0" fontId="15" fillId="3" borderId="22" xfId="0" applyFont="1" applyFill="1" applyBorder="1" applyAlignment="1" applyProtection="1">
      <alignment horizontal="center" vertical="center" wrapText="1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15" fillId="3" borderId="8" xfId="0" applyFont="1" applyFill="1" applyBorder="1" applyAlignment="1" applyProtection="1">
      <alignment horizontal="center" vertical="center" wrapText="1"/>
      <protection locked="0"/>
    </xf>
    <xf numFmtId="0" fontId="15" fillId="3" borderId="16" xfId="0" applyFont="1" applyFill="1" applyBorder="1" applyAlignment="1" applyProtection="1">
      <alignment horizontal="center" vertical="center" wrapText="1"/>
      <protection locked="0"/>
    </xf>
    <xf numFmtId="0" fontId="15" fillId="3" borderId="17" xfId="0" applyFont="1" applyFill="1" applyBorder="1" applyAlignment="1" applyProtection="1">
      <alignment horizontal="center" vertical="center" wrapText="1"/>
      <protection locked="0"/>
    </xf>
    <xf numFmtId="0" fontId="9" fillId="5" borderId="10" xfId="0" applyFont="1" applyFill="1" applyBorder="1" applyAlignment="1" applyProtection="1">
      <alignment horizontal="center" vertical="center" wrapText="1"/>
    </xf>
    <xf numFmtId="10" fontId="11" fillId="0" borderId="8" xfId="6" applyNumberFormat="1" applyFont="1" applyBorder="1" applyAlignment="1" applyProtection="1">
      <alignment horizontal="center" vertical="center" wrapText="1"/>
    </xf>
    <xf numFmtId="10" fontId="11" fillId="0" borderId="9" xfId="6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5" fillId="3" borderId="11" xfId="0" applyFont="1" applyFill="1" applyBorder="1" applyAlignment="1" applyProtection="1">
      <alignment horizontal="left" vertical="center" wrapText="1"/>
      <protection locked="0"/>
    </xf>
    <xf numFmtId="0" fontId="15" fillId="3" borderId="32" xfId="0" applyFont="1" applyFill="1" applyBorder="1" applyAlignment="1" applyProtection="1">
      <alignment horizontal="left" vertical="center" wrapText="1"/>
      <protection locked="0"/>
    </xf>
    <xf numFmtId="0" fontId="15" fillId="3" borderId="12" xfId="0" applyFont="1" applyFill="1" applyBorder="1" applyAlignment="1" applyProtection="1">
      <alignment horizontal="left" vertical="center" wrapText="1"/>
      <protection locked="0"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0" fontId="15" fillId="3" borderId="33" xfId="0" applyFont="1" applyFill="1" applyBorder="1" applyAlignment="1" applyProtection="1">
      <alignment horizontal="left" vertical="center" wrapText="1"/>
      <protection locked="0"/>
    </xf>
    <xf numFmtId="0" fontId="15" fillId="3" borderId="8" xfId="0" applyFont="1" applyFill="1" applyBorder="1" applyAlignment="1" applyProtection="1">
      <alignment horizontal="left" vertical="center" wrapText="1"/>
      <protection locked="0"/>
    </xf>
    <xf numFmtId="0" fontId="15" fillId="3" borderId="16" xfId="0" applyFont="1" applyFill="1" applyBorder="1" applyAlignment="1" applyProtection="1">
      <alignment horizontal="left" vertical="center" wrapText="1"/>
      <protection locked="0"/>
    </xf>
    <xf numFmtId="0" fontId="15" fillId="3" borderId="34" xfId="0" applyFont="1" applyFill="1" applyBorder="1" applyAlignment="1" applyProtection="1">
      <alignment horizontal="left" vertical="center" wrapText="1"/>
      <protection locked="0"/>
    </xf>
    <xf numFmtId="0" fontId="15" fillId="3" borderId="17" xfId="0" applyFont="1" applyFill="1" applyBorder="1" applyAlignment="1" applyProtection="1">
      <alignment horizontal="left" vertical="center" wrapText="1"/>
      <protection locked="0"/>
    </xf>
    <xf numFmtId="0" fontId="12" fillId="5" borderId="24" xfId="0" applyFont="1" applyFill="1" applyBorder="1" applyAlignment="1" applyProtection="1">
      <alignment horizontal="center" vertical="center" wrapText="1"/>
      <protection locked="0"/>
    </xf>
    <xf numFmtId="0" fontId="12" fillId="5" borderId="25" xfId="0" applyFont="1" applyFill="1" applyBorder="1" applyAlignment="1" applyProtection="1">
      <alignment horizontal="center" vertical="center" wrapText="1"/>
      <protection locked="0"/>
    </xf>
    <xf numFmtId="0" fontId="12" fillId="5" borderId="26" xfId="0" applyFont="1" applyFill="1" applyBorder="1" applyAlignment="1" applyProtection="1">
      <alignment horizontal="center" vertical="center" wrapText="1"/>
      <protection locked="0"/>
    </xf>
    <xf numFmtId="10" fontId="11" fillId="0" borderId="12" xfId="6" applyNumberFormat="1" applyFont="1" applyBorder="1" applyAlignment="1" applyProtection="1">
      <alignment horizontal="center" vertical="center" wrapText="1"/>
    </xf>
    <xf numFmtId="10" fontId="11" fillId="0" borderId="28" xfId="6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right" vertical="center" wrapText="1"/>
    </xf>
    <xf numFmtId="0" fontId="11" fillId="0" borderId="6" xfId="0" applyFont="1" applyBorder="1" applyAlignment="1" applyProtection="1">
      <alignment horizontal="right" vertical="center" wrapText="1"/>
    </xf>
    <xf numFmtId="10" fontId="11" fillId="0" borderId="29" xfId="6" applyNumberFormat="1" applyFont="1" applyBorder="1" applyAlignment="1" applyProtection="1">
      <alignment horizontal="center" vertical="center" wrapText="1"/>
    </xf>
    <xf numFmtId="10" fontId="11" fillId="0" borderId="27" xfId="6" applyNumberFormat="1" applyFont="1" applyBorder="1" applyAlignment="1" applyProtection="1">
      <alignment horizontal="center" vertical="center" wrapText="1"/>
    </xf>
    <xf numFmtId="10" fontId="11" fillId="0" borderId="7" xfId="6" applyNumberFormat="1" applyFont="1" applyBorder="1" applyAlignment="1" applyProtection="1">
      <alignment horizontal="center" vertical="center" wrapText="1"/>
    </xf>
  </cellXfs>
  <cellStyles count="8">
    <cellStyle name="Millares [0]" xfId="7" builtinId="6"/>
    <cellStyle name="Millares [0] 2" xfId="1"/>
    <cellStyle name="Millares 2" xfId="2"/>
    <cellStyle name="Normal" xfId="0" builtinId="0"/>
    <cellStyle name="Normal 2" xfId="3"/>
    <cellStyle name="Porcentaje" xfId="6" builtinId="5"/>
    <cellStyle name="Porcentaje 2" xfId="4"/>
    <cellStyle name="Porcentual 3" xfId="5"/>
  </cellStyles>
  <dxfs count="111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613443</xdr:colOff>
      <xdr:row>0</xdr:row>
      <xdr:rowOff>106831</xdr:rowOff>
    </xdr:from>
    <xdr:to>
      <xdr:col>2</xdr:col>
      <xdr:colOff>1736912</xdr:colOff>
      <xdr:row>2</xdr:row>
      <xdr:rowOff>294910</xdr:rowOff>
    </xdr:to>
    <xdr:pic>
      <xdr:nvPicPr>
        <xdr:cNvPr id="2" name="8 Imagen" descr="IDPCBYN">
          <a:extLst>
            <a:ext uri="{FF2B5EF4-FFF2-40B4-BE49-F238E27FC236}">
              <a16:creationId xmlns="" xmlns:a16="http://schemas.microsoft.com/office/drawing/2014/main" id="{00000000-0008-0000-0100-0000A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531" y="106831"/>
          <a:ext cx="1123469" cy="838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dpc\Downloads\DE-F-1_AlineacionCoherenciaPlanes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Formato de Alineación"/>
      <sheetName val="Instructivo"/>
      <sheetName val="Validac Área Obj. Estr. Proy."/>
    </sheetNames>
    <sheetDataSet>
      <sheetData sheetId="0">
        <row r="3">
          <cell r="L3" t="str">
            <v>&lt;Por favor seleccione los objetivos estraégicos asociados a su área&gt;</v>
          </cell>
        </row>
        <row r="4">
          <cell r="L4" t="str">
            <v>Objetivo estratégico 1: Fomentar la apropiación social del patrimonio cultural tangible e intangible.</v>
          </cell>
        </row>
        <row r="5">
          <cell r="L5" t="str">
            <v>Objetivo estratégico 2: Gestionar la recuperación de Bienes y Sectores de Interés Cultural en el Distrito Capital.</v>
          </cell>
        </row>
        <row r="6">
          <cell r="L6" t="str">
            <v>Objetivo estratégico 3: Promover la inversión pública y privada con el fin de garantizar la sostenibilidad del patrimonio cultural.</v>
          </cell>
        </row>
        <row r="7">
          <cell r="L7" t="str">
            <v>Objetivo estratégico 4: Divulgar los valores de patrimonio cultural en todo el Distrito Capital.</v>
          </cell>
        </row>
        <row r="8">
          <cell r="L8" t="str">
            <v>Objetivo estratégico 5: Fortalecer la gestión y administración institucional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8"/>
  <sheetViews>
    <sheetView topLeftCell="J1" workbookViewId="0">
      <selection activeCell="O37" sqref="O37"/>
    </sheetView>
  </sheetViews>
  <sheetFormatPr baseColWidth="10" defaultRowHeight="12.75" x14ac:dyDescent="0.2"/>
  <cols>
    <col min="1" max="1" width="1.5703125" style="1" customWidth="1"/>
    <col min="2" max="7" width="11.42578125" style="1"/>
    <col min="8" max="8" width="9.85546875" style="1" customWidth="1"/>
    <col min="9" max="9" width="15" style="1" customWidth="1"/>
    <col min="10" max="16" width="11.42578125" style="1"/>
    <col min="17" max="17" width="49.42578125" style="2" customWidth="1"/>
    <col min="18" max="18" width="5.7109375" style="9" bestFit="1" customWidth="1"/>
    <col min="19" max="19" width="64" style="2" customWidth="1"/>
    <col min="20" max="16384" width="11.42578125" style="1"/>
  </cols>
  <sheetData>
    <row r="2" spans="2:19" x14ac:dyDescent="0.2">
      <c r="B2" s="6" t="s">
        <v>55</v>
      </c>
      <c r="C2" s="7"/>
      <c r="D2" s="7"/>
      <c r="E2" s="8"/>
      <c r="J2" s="93" t="s">
        <v>56</v>
      </c>
      <c r="K2" s="95"/>
      <c r="L2" s="3"/>
      <c r="M2" s="6" t="s">
        <v>57</v>
      </c>
      <c r="N2" s="7" t="s">
        <v>107</v>
      </c>
      <c r="O2" s="8"/>
    </row>
    <row r="3" spans="2:19" x14ac:dyDescent="0.2">
      <c r="B3" s="1" t="s">
        <v>143</v>
      </c>
      <c r="M3" s="1" t="s">
        <v>127</v>
      </c>
      <c r="Q3" s="15" t="s">
        <v>115</v>
      </c>
      <c r="R3" s="16" t="s">
        <v>108</v>
      </c>
      <c r="S3" s="15" t="s">
        <v>114</v>
      </c>
    </row>
    <row r="4" spans="2:19" ht="12.75" customHeight="1" x14ac:dyDescent="0.2">
      <c r="B4" s="1" t="s">
        <v>58</v>
      </c>
      <c r="J4" s="3" t="s">
        <v>16</v>
      </c>
      <c r="K4" s="3"/>
      <c r="M4" s="1" t="s">
        <v>27</v>
      </c>
      <c r="N4" s="3"/>
      <c r="O4" s="3"/>
      <c r="Q4" s="10" t="s">
        <v>27</v>
      </c>
      <c r="R4" s="14" t="s">
        <v>109</v>
      </c>
      <c r="S4" s="12" t="s">
        <v>28</v>
      </c>
    </row>
    <row r="5" spans="2:19" x14ac:dyDescent="0.2">
      <c r="B5" s="1" t="s">
        <v>60</v>
      </c>
      <c r="J5" s="3" t="s">
        <v>17</v>
      </c>
      <c r="K5" s="3"/>
      <c r="M5" s="1" t="s">
        <v>21</v>
      </c>
      <c r="N5" s="3"/>
      <c r="O5" s="3"/>
      <c r="Q5" s="10" t="s">
        <v>27</v>
      </c>
      <c r="R5" s="14" t="s">
        <v>109</v>
      </c>
      <c r="S5" s="12" t="s">
        <v>29</v>
      </c>
    </row>
    <row r="6" spans="2:19" x14ac:dyDescent="0.2">
      <c r="B6" s="1" t="s">
        <v>62</v>
      </c>
      <c r="J6" s="3" t="s">
        <v>18</v>
      </c>
      <c r="K6" s="3"/>
      <c r="M6" s="1" t="s">
        <v>45</v>
      </c>
      <c r="N6" s="3"/>
      <c r="O6" s="3"/>
      <c r="Q6" s="10" t="s">
        <v>27</v>
      </c>
      <c r="R6" s="14" t="s">
        <v>109</v>
      </c>
      <c r="S6" s="12" t="s">
        <v>30</v>
      </c>
    </row>
    <row r="7" spans="2:19" x14ac:dyDescent="0.2">
      <c r="B7" s="1" t="s">
        <v>64</v>
      </c>
      <c r="J7" s="3" t="s">
        <v>19</v>
      </c>
      <c r="K7" s="3"/>
      <c r="M7" s="1" t="s">
        <v>31</v>
      </c>
      <c r="N7" s="3"/>
      <c r="O7" s="3"/>
      <c r="Q7" s="11" t="s">
        <v>21</v>
      </c>
      <c r="R7" s="14" t="s">
        <v>110</v>
      </c>
      <c r="S7" s="13" t="s">
        <v>22</v>
      </c>
    </row>
    <row r="8" spans="2:19" ht="12.75" customHeight="1" x14ac:dyDescent="0.2">
      <c r="B8" s="1" t="s">
        <v>130</v>
      </c>
      <c r="J8" s="3" t="s">
        <v>20</v>
      </c>
      <c r="K8" s="3"/>
      <c r="M8" s="1" t="s">
        <v>38</v>
      </c>
      <c r="N8" s="3"/>
      <c r="O8" s="3"/>
      <c r="Q8" s="11" t="s">
        <v>21</v>
      </c>
      <c r="R8" s="14" t="s">
        <v>110</v>
      </c>
      <c r="S8" s="13" t="s">
        <v>23</v>
      </c>
    </row>
    <row r="9" spans="2:19" x14ac:dyDescent="0.2">
      <c r="B9" s="1" t="s">
        <v>67</v>
      </c>
      <c r="I9" s="3"/>
      <c r="J9" s="3"/>
      <c r="K9" s="3"/>
      <c r="L9" s="3"/>
      <c r="M9" s="3"/>
      <c r="N9" s="3"/>
      <c r="O9" s="3"/>
      <c r="Q9" s="11" t="s">
        <v>21</v>
      </c>
      <c r="R9" s="14" t="s">
        <v>110</v>
      </c>
      <c r="S9" s="13" t="s">
        <v>24</v>
      </c>
    </row>
    <row r="10" spans="2:19" x14ac:dyDescent="0.2">
      <c r="I10" s="3"/>
      <c r="J10" s="3"/>
      <c r="K10" s="3"/>
      <c r="L10" s="3"/>
      <c r="O10" s="4"/>
      <c r="Q10" s="11" t="s">
        <v>21</v>
      </c>
      <c r="R10" s="14" t="s">
        <v>110</v>
      </c>
      <c r="S10" s="13" t="s">
        <v>25</v>
      </c>
    </row>
    <row r="11" spans="2:19" x14ac:dyDescent="0.2">
      <c r="I11" s="3"/>
      <c r="J11" s="3"/>
      <c r="K11" s="3"/>
      <c r="L11" s="3"/>
      <c r="O11" s="3"/>
      <c r="Q11" s="11" t="s">
        <v>21</v>
      </c>
      <c r="R11" s="14" t="s">
        <v>110</v>
      </c>
      <c r="S11" s="13" t="s">
        <v>26</v>
      </c>
    </row>
    <row r="12" spans="2:19" x14ac:dyDescent="0.2">
      <c r="B12" s="6" t="s">
        <v>55</v>
      </c>
      <c r="C12" s="6" t="s">
        <v>139</v>
      </c>
      <c r="D12" s="6" t="s">
        <v>68</v>
      </c>
      <c r="F12" s="6" t="s">
        <v>55</v>
      </c>
      <c r="G12" s="6" t="s">
        <v>139</v>
      </c>
      <c r="H12" s="17" t="s">
        <v>15</v>
      </c>
      <c r="I12" s="3"/>
      <c r="J12" s="3"/>
      <c r="K12" s="3"/>
      <c r="L12" s="3"/>
      <c r="O12" s="3"/>
      <c r="Q12" s="11" t="s">
        <v>45</v>
      </c>
      <c r="R12" s="14" t="s">
        <v>111</v>
      </c>
      <c r="S12" s="13" t="s">
        <v>46</v>
      </c>
    </row>
    <row r="13" spans="2:19" x14ac:dyDescent="0.2">
      <c r="B13" s="1" t="s">
        <v>125</v>
      </c>
      <c r="C13" s="1" t="s">
        <v>138</v>
      </c>
      <c r="D13" s="1" t="s">
        <v>129</v>
      </c>
      <c r="E13" s="3"/>
      <c r="F13" s="1" t="s">
        <v>125</v>
      </c>
      <c r="G13" s="1" t="s">
        <v>138</v>
      </c>
      <c r="H13" s="1" t="s">
        <v>126</v>
      </c>
      <c r="I13" s="3"/>
      <c r="J13" s="3"/>
      <c r="K13" s="3"/>
      <c r="L13" s="3"/>
      <c r="O13" s="3"/>
      <c r="Q13" s="11" t="s">
        <v>45</v>
      </c>
      <c r="R13" s="14" t="s">
        <v>111</v>
      </c>
      <c r="S13" s="13" t="s">
        <v>47</v>
      </c>
    </row>
    <row r="14" spans="2:19" ht="12.75" customHeight="1" x14ac:dyDescent="0.2">
      <c r="B14" s="1" t="s">
        <v>130</v>
      </c>
      <c r="C14" s="1" t="s">
        <v>131</v>
      </c>
      <c r="D14" s="3" t="s">
        <v>69</v>
      </c>
      <c r="E14" s="3"/>
      <c r="F14" s="1" t="s">
        <v>60</v>
      </c>
      <c r="G14" s="1" t="s">
        <v>166</v>
      </c>
      <c r="H14" s="1" t="s">
        <v>59</v>
      </c>
      <c r="I14" s="3"/>
      <c r="J14" s="3"/>
      <c r="K14" s="3"/>
      <c r="L14" s="3"/>
      <c r="O14" s="3"/>
      <c r="Q14" s="11" t="s">
        <v>45</v>
      </c>
      <c r="R14" s="14" t="s">
        <v>111</v>
      </c>
      <c r="S14" s="13" t="s">
        <v>48</v>
      </c>
    </row>
    <row r="15" spans="2:19" x14ac:dyDescent="0.2">
      <c r="B15" s="1" t="s">
        <v>130</v>
      </c>
      <c r="C15" s="1" t="s">
        <v>131</v>
      </c>
      <c r="D15" s="3" t="s">
        <v>70</v>
      </c>
      <c r="E15" s="3"/>
      <c r="F15" s="1" t="s">
        <v>60</v>
      </c>
      <c r="G15" s="1" t="s">
        <v>166</v>
      </c>
      <c r="H15" s="1" t="s">
        <v>65</v>
      </c>
      <c r="I15" s="3"/>
      <c r="J15" s="3"/>
      <c r="K15" s="3"/>
      <c r="L15" s="3"/>
      <c r="O15" s="3"/>
      <c r="Q15" s="11" t="s">
        <v>45</v>
      </c>
      <c r="R15" s="14" t="s">
        <v>111</v>
      </c>
      <c r="S15" s="13" t="s">
        <v>49</v>
      </c>
    </row>
    <row r="16" spans="2:19" x14ac:dyDescent="0.2">
      <c r="B16" s="1" t="s">
        <v>67</v>
      </c>
      <c r="C16" s="1" t="s">
        <v>133</v>
      </c>
      <c r="D16" s="3" t="s">
        <v>82</v>
      </c>
      <c r="E16" s="3"/>
      <c r="F16" s="1" t="s">
        <v>58</v>
      </c>
      <c r="G16" s="1" t="s">
        <v>162</v>
      </c>
      <c r="H16" s="1" t="s">
        <v>63</v>
      </c>
      <c r="I16" s="3"/>
      <c r="J16" s="3"/>
      <c r="K16" s="3"/>
      <c r="L16" s="3"/>
      <c r="O16" s="3"/>
      <c r="Q16" s="11" t="s">
        <v>45</v>
      </c>
      <c r="R16" s="14" t="s">
        <v>111</v>
      </c>
      <c r="S16" s="13" t="s">
        <v>50</v>
      </c>
    </row>
    <row r="17" spans="2:19" x14ac:dyDescent="0.2">
      <c r="B17" s="1" t="s">
        <v>67</v>
      </c>
      <c r="C17" s="1" t="s">
        <v>133</v>
      </c>
      <c r="D17" s="3" t="s">
        <v>79</v>
      </c>
      <c r="E17" s="3"/>
      <c r="F17" s="1" t="s">
        <v>62</v>
      </c>
      <c r="G17" s="1" t="s">
        <v>161</v>
      </c>
      <c r="H17" s="1" t="s">
        <v>61</v>
      </c>
      <c r="I17" s="3"/>
      <c r="J17" s="3"/>
      <c r="K17" s="3"/>
      <c r="L17" s="3"/>
      <c r="O17" s="3"/>
      <c r="Q17" s="11" t="s">
        <v>45</v>
      </c>
      <c r="R17" s="14" t="s">
        <v>111</v>
      </c>
      <c r="S17" s="13" t="s">
        <v>51</v>
      </c>
    </row>
    <row r="18" spans="2:19" x14ac:dyDescent="0.2">
      <c r="B18" s="1" t="s">
        <v>58</v>
      </c>
      <c r="C18" s="1" t="s">
        <v>136</v>
      </c>
      <c r="D18" s="3" t="s">
        <v>73</v>
      </c>
      <c r="E18" s="3"/>
      <c r="F18" s="1" t="s">
        <v>64</v>
      </c>
      <c r="G18" s="1" t="s">
        <v>163</v>
      </c>
      <c r="H18" s="1" t="s">
        <v>66</v>
      </c>
      <c r="I18" s="3"/>
      <c r="J18" s="3"/>
      <c r="K18" s="3"/>
      <c r="L18" s="3"/>
      <c r="O18" s="3"/>
      <c r="Q18" s="11" t="s">
        <v>45</v>
      </c>
      <c r="R18" s="14" t="s">
        <v>111</v>
      </c>
      <c r="S18" s="13" t="s">
        <v>52</v>
      </c>
    </row>
    <row r="19" spans="2:19" x14ac:dyDescent="0.2">
      <c r="B19" s="1" t="s">
        <v>60</v>
      </c>
      <c r="C19" s="1" t="s">
        <v>135</v>
      </c>
      <c r="D19" s="3" t="s">
        <v>74</v>
      </c>
      <c r="E19" s="3"/>
      <c r="F19" s="1" t="s">
        <v>130</v>
      </c>
      <c r="G19" s="1" t="s">
        <v>164</v>
      </c>
      <c r="H19" s="1" t="s">
        <v>66</v>
      </c>
      <c r="I19" s="3"/>
      <c r="J19" s="3"/>
      <c r="K19" s="3"/>
      <c r="L19" s="3"/>
      <c r="O19" s="3"/>
      <c r="Q19" s="11" t="s">
        <v>31</v>
      </c>
      <c r="R19" s="14" t="s">
        <v>112</v>
      </c>
      <c r="S19" s="13" t="s">
        <v>32</v>
      </c>
    </row>
    <row r="20" spans="2:19" x14ac:dyDescent="0.2">
      <c r="B20" s="1" t="s">
        <v>60</v>
      </c>
      <c r="C20" s="1" t="s">
        <v>135</v>
      </c>
      <c r="D20" s="3" t="s">
        <v>71</v>
      </c>
      <c r="E20" s="3"/>
      <c r="F20" s="1" t="s">
        <v>67</v>
      </c>
      <c r="G20" s="1" t="s">
        <v>165</v>
      </c>
      <c r="H20" s="1" t="s">
        <v>66</v>
      </c>
      <c r="I20" s="3"/>
      <c r="J20" s="3"/>
      <c r="K20" s="3"/>
      <c r="L20" s="3"/>
      <c r="O20" s="3"/>
      <c r="Q20" s="11" t="s">
        <v>31</v>
      </c>
      <c r="R20" s="14" t="s">
        <v>112</v>
      </c>
      <c r="S20" s="13" t="s">
        <v>33</v>
      </c>
    </row>
    <row r="21" spans="2:19" x14ac:dyDescent="0.2">
      <c r="B21" s="1" t="s">
        <v>62</v>
      </c>
      <c r="C21" s="1" t="s">
        <v>137</v>
      </c>
      <c r="D21" s="3" t="s">
        <v>75</v>
      </c>
      <c r="E21" s="3"/>
      <c r="I21" s="3"/>
      <c r="J21" s="3"/>
      <c r="K21" s="3"/>
      <c r="L21" s="3"/>
      <c r="O21" s="3"/>
      <c r="Q21" s="11" t="s">
        <v>31</v>
      </c>
      <c r="R21" s="14" t="s">
        <v>112</v>
      </c>
      <c r="S21" s="13" t="s">
        <v>34</v>
      </c>
    </row>
    <row r="22" spans="2:19" ht="12.75" customHeight="1" x14ac:dyDescent="0.2">
      <c r="B22" s="1" t="s">
        <v>64</v>
      </c>
      <c r="C22" s="1" t="s">
        <v>132</v>
      </c>
      <c r="D22" s="3" t="s">
        <v>76</v>
      </c>
      <c r="E22" s="3"/>
      <c r="I22" s="3"/>
      <c r="J22" s="3"/>
      <c r="K22" s="3"/>
      <c r="L22" s="3"/>
      <c r="O22" s="3"/>
      <c r="Q22" s="11" t="s">
        <v>31</v>
      </c>
      <c r="R22" s="14" t="s">
        <v>112</v>
      </c>
      <c r="S22" s="13" t="s">
        <v>35</v>
      </c>
    </row>
    <row r="23" spans="2:19" x14ac:dyDescent="0.2">
      <c r="B23" s="1" t="s">
        <v>64</v>
      </c>
      <c r="C23" s="1" t="s">
        <v>132</v>
      </c>
      <c r="D23" s="3" t="s">
        <v>77</v>
      </c>
      <c r="E23" s="3"/>
      <c r="J23" s="3"/>
      <c r="K23" s="3"/>
      <c r="L23" s="3"/>
      <c r="O23" s="3"/>
      <c r="Q23" s="11" t="s">
        <v>31</v>
      </c>
      <c r="R23" s="14" t="s">
        <v>112</v>
      </c>
      <c r="S23" s="13" t="s">
        <v>36</v>
      </c>
    </row>
    <row r="24" spans="2:19" x14ac:dyDescent="0.2">
      <c r="B24" s="1" t="s">
        <v>64</v>
      </c>
      <c r="C24" s="1" t="s">
        <v>132</v>
      </c>
      <c r="D24" s="3" t="s">
        <v>78</v>
      </c>
      <c r="E24" s="3"/>
      <c r="I24" s="3"/>
      <c r="J24" s="3"/>
      <c r="K24" s="3"/>
      <c r="L24" s="3"/>
      <c r="O24" s="3"/>
      <c r="Q24" s="11" t="s">
        <v>31</v>
      </c>
      <c r="R24" s="14" t="s">
        <v>112</v>
      </c>
      <c r="S24" s="13" t="s">
        <v>37</v>
      </c>
    </row>
    <row r="25" spans="2:19" x14ac:dyDescent="0.2">
      <c r="B25" s="1" t="s">
        <v>64</v>
      </c>
      <c r="C25" s="1" t="s">
        <v>132</v>
      </c>
      <c r="D25" s="3" t="s">
        <v>80</v>
      </c>
      <c r="E25" s="3"/>
      <c r="I25" s="3"/>
      <c r="J25" s="3"/>
      <c r="K25" s="3"/>
      <c r="L25" s="3"/>
      <c r="O25" s="3"/>
      <c r="Q25" s="11" t="s">
        <v>38</v>
      </c>
      <c r="R25" s="14" t="s">
        <v>113</v>
      </c>
      <c r="S25" s="13" t="s">
        <v>39</v>
      </c>
    </row>
    <row r="26" spans="2:19" x14ac:dyDescent="0.2">
      <c r="B26" s="1" t="s">
        <v>64</v>
      </c>
      <c r="C26" s="1" t="s">
        <v>132</v>
      </c>
      <c r="D26" s="3" t="s">
        <v>81</v>
      </c>
      <c r="E26" s="3"/>
      <c r="I26" s="3"/>
      <c r="J26" s="3"/>
      <c r="K26" s="3"/>
      <c r="L26" s="3"/>
      <c r="O26" s="3"/>
      <c r="Q26" s="11" t="s">
        <v>38</v>
      </c>
      <c r="R26" s="14" t="s">
        <v>113</v>
      </c>
      <c r="S26" s="13" t="s">
        <v>40</v>
      </c>
    </row>
    <row r="27" spans="2:19" x14ac:dyDescent="0.2">
      <c r="B27" s="1" t="s">
        <v>64</v>
      </c>
      <c r="C27" s="1" t="s">
        <v>132</v>
      </c>
      <c r="D27" s="3" t="s">
        <v>72</v>
      </c>
      <c r="E27" s="3"/>
      <c r="I27" s="3"/>
      <c r="J27" s="3"/>
      <c r="K27" s="3"/>
      <c r="L27" s="3"/>
      <c r="O27" s="3"/>
      <c r="Q27" s="11" t="s">
        <v>38</v>
      </c>
      <c r="R27" s="14" t="s">
        <v>113</v>
      </c>
      <c r="S27" s="13" t="s">
        <v>41</v>
      </c>
    </row>
    <row r="28" spans="2:19" x14ac:dyDescent="0.2">
      <c r="B28" s="1" t="s">
        <v>64</v>
      </c>
      <c r="C28" s="1" t="s">
        <v>132</v>
      </c>
      <c r="D28" s="3" t="s">
        <v>83</v>
      </c>
      <c r="E28" s="3"/>
      <c r="I28" s="3"/>
      <c r="J28" s="3"/>
      <c r="K28" s="3"/>
      <c r="L28" s="3"/>
      <c r="O28" s="3"/>
      <c r="Q28" s="11" t="s">
        <v>38</v>
      </c>
      <c r="R28" s="14" t="s">
        <v>113</v>
      </c>
      <c r="S28" s="13" t="s">
        <v>42</v>
      </c>
    </row>
    <row r="29" spans="2:19" x14ac:dyDescent="0.2">
      <c r="B29" s="1" t="s">
        <v>128</v>
      </c>
      <c r="C29" s="1" t="s">
        <v>134</v>
      </c>
      <c r="D29" s="3" t="s">
        <v>84</v>
      </c>
      <c r="E29" s="3"/>
      <c r="I29" s="3"/>
      <c r="J29" s="3"/>
      <c r="K29" s="3"/>
      <c r="L29" s="3"/>
      <c r="M29" s="3"/>
      <c r="N29" s="3"/>
      <c r="O29" s="3"/>
      <c r="Q29" s="11" t="s">
        <v>38</v>
      </c>
      <c r="R29" s="14" t="s">
        <v>113</v>
      </c>
      <c r="S29" s="13" t="s">
        <v>43</v>
      </c>
    </row>
    <row r="30" spans="2:19" x14ac:dyDescent="0.2">
      <c r="I30" s="3"/>
      <c r="J30" s="3"/>
      <c r="K30" s="3"/>
      <c r="L30" s="3"/>
      <c r="M30" s="3"/>
      <c r="N30" s="3"/>
      <c r="O30" s="3"/>
      <c r="Q30" s="11" t="s">
        <v>38</v>
      </c>
      <c r="R30" s="14" t="s">
        <v>113</v>
      </c>
      <c r="S30" s="13" t="s">
        <v>44</v>
      </c>
    </row>
    <row r="31" spans="2:19" x14ac:dyDescent="0.2">
      <c r="B31" s="3"/>
      <c r="C31" s="3"/>
      <c r="I31" s="3"/>
      <c r="J31" s="3"/>
      <c r="K31" s="3"/>
      <c r="L31" s="3"/>
      <c r="M31" s="3"/>
      <c r="N31" s="3"/>
      <c r="O31" s="3"/>
    </row>
    <row r="32" spans="2:19" ht="15.75" customHeight="1" x14ac:dyDescent="0.2">
      <c r="B32" s="3"/>
      <c r="C32" s="3"/>
      <c r="I32" s="3"/>
      <c r="J32" s="3"/>
      <c r="K32" s="3"/>
      <c r="L32" s="3"/>
      <c r="M32" s="3"/>
      <c r="N32" s="3"/>
      <c r="O32" s="3"/>
    </row>
    <row r="33" spans="2:19" x14ac:dyDescent="0.2">
      <c r="I33" s="3"/>
      <c r="J33" s="3"/>
      <c r="K33" s="3"/>
      <c r="L33" s="3"/>
      <c r="M33" s="3"/>
      <c r="N33" s="3"/>
      <c r="O33" s="3"/>
    </row>
    <row r="34" spans="2:19" x14ac:dyDescent="0.2">
      <c r="B34" s="93" t="s">
        <v>85</v>
      </c>
      <c r="C34" s="94"/>
      <c r="D34" s="94"/>
      <c r="E34" s="95"/>
      <c r="I34" s="3"/>
      <c r="J34" s="3"/>
      <c r="K34" s="3"/>
      <c r="L34" s="3"/>
      <c r="M34" s="3"/>
      <c r="N34" s="3"/>
      <c r="O34" s="3"/>
    </row>
    <row r="35" spans="2:19" x14ac:dyDescent="0.2">
      <c r="B35" s="1" t="s">
        <v>86</v>
      </c>
      <c r="D35" s="3"/>
      <c r="E35" s="3"/>
      <c r="I35" s="3"/>
      <c r="J35" s="3"/>
      <c r="K35" s="3"/>
      <c r="L35" s="3"/>
      <c r="M35" s="3"/>
      <c r="N35" s="3"/>
      <c r="O35" s="3"/>
    </row>
    <row r="36" spans="2:19" x14ac:dyDescent="0.2">
      <c r="B36" s="3" t="s">
        <v>87</v>
      </c>
      <c r="C36" s="3"/>
      <c r="E36" s="3"/>
      <c r="I36" s="3"/>
      <c r="J36" s="3"/>
      <c r="K36" s="3"/>
      <c r="L36" s="3"/>
      <c r="M36" s="3"/>
      <c r="N36" s="3"/>
      <c r="O36" s="3"/>
    </row>
    <row r="37" spans="2:19" ht="15.75" customHeight="1" x14ac:dyDescent="0.2">
      <c r="B37" s="3" t="s">
        <v>106</v>
      </c>
      <c r="C37" s="3"/>
      <c r="D37" s="3"/>
      <c r="E37" s="3"/>
      <c r="I37" s="3"/>
      <c r="J37" s="3"/>
      <c r="K37" s="3"/>
      <c r="L37" s="3"/>
      <c r="M37" s="3"/>
      <c r="N37" s="3"/>
      <c r="O37" s="3"/>
    </row>
    <row r="38" spans="2:19" x14ac:dyDescent="0.2">
      <c r="B38" s="3" t="s">
        <v>88</v>
      </c>
      <c r="C38" s="3"/>
      <c r="D38" s="3"/>
      <c r="E38" s="3"/>
      <c r="I38" s="3"/>
      <c r="J38" s="3"/>
      <c r="K38" s="3"/>
      <c r="L38" s="3"/>
      <c r="M38" s="3"/>
      <c r="N38" s="3"/>
      <c r="O38" s="3"/>
    </row>
    <row r="39" spans="2:19" x14ac:dyDescent="0.2">
      <c r="B39" s="3" t="s">
        <v>89</v>
      </c>
      <c r="C39" s="3"/>
      <c r="D39" s="3"/>
      <c r="E39" s="3"/>
      <c r="I39" s="3"/>
      <c r="J39" s="3"/>
      <c r="K39" s="3"/>
      <c r="L39" s="3"/>
      <c r="M39" s="3"/>
      <c r="N39" s="3"/>
      <c r="O39" s="3"/>
    </row>
    <row r="40" spans="2:19" ht="15.75" customHeight="1" x14ac:dyDescent="0.2">
      <c r="B40" s="3" t="s">
        <v>90</v>
      </c>
      <c r="C40" s="3"/>
      <c r="D40" s="3"/>
      <c r="E40" s="3"/>
      <c r="I40" s="3"/>
      <c r="J40" s="3"/>
      <c r="K40" s="3"/>
      <c r="L40" s="3"/>
      <c r="M40" s="3"/>
      <c r="N40" s="3"/>
      <c r="O40" s="3"/>
    </row>
    <row r="41" spans="2:19" x14ac:dyDescent="0.2">
      <c r="B41" s="3" t="s">
        <v>91</v>
      </c>
      <c r="C41" s="3"/>
      <c r="D41" s="3"/>
      <c r="E41" s="3"/>
      <c r="I41" s="5"/>
      <c r="J41" s="3"/>
      <c r="K41" s="3"/>
      <c r="L41" s="3"/>
      <c r="M41" s="3"/>
      <c r="N41" s="3"/>
      <c r="O41" s="3"/>
    </row>
    <row r="42" spans="2:19" x14ac:dyDescent="0.2">
      <c r="B42" s="3" t="s">
        <v>92</v>
      </c>
      <c r="C42" s="3"/>
      <c r="D42" s="3"/>
      <c r="E42" s="3"/>
      <c r="I42" s="5"/>
      <c r="J42" s="3"/>
      <c r="K42" s="3"/>
      <c r="L42" s="3"/>
      <c r="M42" s="3"/>
      <c r="N42" s="3"/>
      <c r="O42" s="3"/>
    </row>
    <row r="43" spans="2:19" x14ac:dyDescent="0.2">
      <c r="B43" s="3" t="s">
        <v>93</v>
      </c>
      <c r="C43" s="3"/>
      <c r="D43" s="3"/>
      <c r="E43" s="3"/>
      <c r="I43" s="5"/>
      <c r="J43" s="3"/>
      <c r="K43" s="3"/>
      <c r="L43" s="3"/>
      <c r="M43" s="3"/>
      <c r="N43" s="3"/>
      <c r="O43" s="3"/>
      <c r="S43" s="1"/>
    </row>
    <row r="44" spans="2:19" x14ac:dyDescent="0.2">
      <c r="B44" s="3" t="s">
        <v>94</v>
      </c>
      <c r="C44" s="3"/>
      <c r="D44" s="3"/>
      <c r="E44" s="3"/>
      <c r="I44" s="3"/>
      <c r="J44" s="3"/>
      <c r="K44" s="3"/>
      <c r="L44" s="3"/>
      <c r="M44" s="3"/>
      <c r="N44" s="3"/>
      <c r="O44" s="3"/>
    </row>
    <row r="45" spans="2:19" x14ac:dyDescent="0.2">
      <c r="B45" s="3" t="s">
        <v>95</v>
      </c>
      <c r="C45" s="3"/>
      <c r="D45" s="3"/>
      <c r="E45" s="3"/>
    </row>
    <row r="46" spans="2:19" x14ac:dyDescent="0.2">
      <c r="B46" s="3" t="s">
        <v>96</v>
      </c>
      <c r="C46" s="3"/>
      <c r="D46" s="3"/>
      <c r="E46" s="3"/>
    </row>
    <row r="47" spans="2:19" x14ac:dyDescent="0.2">
      <c r="B47" s="3" t="s">
        <v>97</v>
      </c>
      <c r="C47" s="3"/>
      <c r="D47" s="3"/>
      <c r="E47" s="3"/>
    </row>
    <row r="48" spans="2:19" x14ac:dyDescent="0.2">
      <c r="B48" s="3" t="s">
        <v>98</v>
      </c>
      <c r="C48" s="3"/>
      <c r="D48" s="3"/>
      <c r="E48" s="3"/>
    </row>
    <row r="49" spans="2:19" x14ac:dyDescent="0.2">
      <c r="B49" s="3" t="s">
        <v>99</v>
      </c>
      <c r="C49" s="3"/>
      <c r="D49" s="3"/>
      <c r="E49" s="3"/>
    </row>
    <row r="50" spans="2:19" x14ac:dyDescent="0.2">
      <c r="B50" s="3" t="s">
        <v>100</v>
      </c>
      <c r="C50" s="3"/>
      <c r="D50" s="3"/>
      <c r="E50" s="3"/>
    </row>
    <row r="51" spans="2:19" x14ac:dyDescent="0.2">
      <c r="B51" s="3" t="s">
        <v>101</v>
      </c>
      <c r="C51" s="3"/>
      <c r="D51" s="3"/>
      <c r="E51" s="3"/>
    </row>
    <row r="52" spans="2:19" ht="15" customHeight="1" x14ac:dyDescent="0.2">
      <c r="B52" s="1" t="s">
        <v>102</v>
      </c>
    </row>
    <row r="53" spans="2:19" x14ac:dyDescent="0.2">
      <c r="B53" s="1" t="s">
        <v>103</v>
      </c>
    </row>
    <row r="54" spans="2:19" x14ac:dyDescent="0.2">
      <c r="B54" s="1" t="s">
        <v>104</v>
      </c>
      <c r="S54" s="1"/>
    </row>
    <row r="55" spans="2:19" x14ac:dyDescent="0.2">
      <c r="B55" s="1" t="s">
        <v>105</v>
      </c>
      <c r="S55" s="1"/>
    </row>
    <row r="56" spans="2:19" x14ac:dyDescent="0.2">
      <c r="S56" s="1"/>
    </row>
    <row r="57" spans="2:19" x14ac:dyDescent="0.2">
      <c r="S57" s="1"/>
    </row>
    <row r="58" spans="2:19" x14ac:dyDescent="0.2">
      <c r="S58" s="1"/>
    </row>
  </sheetData>
  <sortState ref="A50:A80">
    <sortCondition ref="A50"/>
  </sortState>
  <mergeCells count="2">
    <mergeCell ref="B34:E34"/>
    <mergeCell ref="J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8"/>
  <sheetViews>
    <sheetView showGridLines="0" tabSelected="1" view="pageBreakPreview" zoomScale="85" zoomScaleNormal="100" zoomScaleSheetLayoutView="85" workbookViewId="0">
      <pane xSplit="7" ySplit="15" topLeftCell="H16" activePane="bottomRight" state="frozen"/>
      <selection pane="topRight" activeCell="G1" sqref="G1"/>
      <selection pane="bottomLeft" activeCell="A16" sqref="A16"/>
      <selection pane="bottomRight" activeCell="B4" sqref="B1:B1048576"/>
    </sheetView>
  </sheetViews>
  <sheetFormatPr baseColWidth="10" defaultRowHeight="15" outlineLevelRow="1" outlineLevelCol="1" x14ac:dyDescent="0.25"/>
  <cols>
    <col min="1" max="1" width="8.28515625" style="20" customWidth="1"/>
    <col min="2" max="2" width="15" style="20" hidden="1" customWidth="1"/>
    <col min="3" max="3" width="50.5703125" style="20" customWidth="1"/>
    <col min="4" max="4" width="44.140625" style="20" customWidth="1"/>
    <col min="5" max="5" width="18.7109375" style="20" customWidth="1"/>
    <col min="6" max="6" width="11.28515625" style="20" customWidth="1"/>
    <col min="7" max="7" width="11.140625" style="20" customWidth="1"/>
    <col min="8" max="8" width="5.140625" style="20" bestFit="1" customWidth="1"/>
    <col min="9" max="9" width="4.85546875" style="20" bestFit="1" customWidth="1"/>
    <col min="10" max="10" width="10.42578125" style="20" customWidth="1"/>
    <col min="11" max="11" width="11.28515625" style="20" customWidth="1"/>
    <col min="12" max="12" width="7.140625" style="20" customWidth="1" outlineLevel="1"/>
    <col min="13" max="13" width="9.42578125" style="20" customWidth="1" outlineLevel="1"/>
    <col min="14" max="14" width="32.7109375" style="20" customWidth="1" outlineLevel="1"/>
    <col min="15" max="15" width="5.140625" style="20" bestFit="1" customWidth="1"/>
    <col min="16" max="16" width="5.7109375" style="20" customWidth="1"/>
    <col min="17" max="17" width="10.42578125" style="20" customWidth="1"/>
    <col min="18" max="18" width="11.28515625" style="20" customWidth="1"/>
    <col min="19" max="19" width="6.85546875" style="20" customWidth="1" outlineLevel="1"/>
    <col min="20" max="20" width="9.140625" style="20" customWidth="1" outlineLevel="1"/>
    <col min="21" max="21" width="33.140625" style="20" customWidth="1" outlineLevel="1"/>
    <col min="22" max="22" width="5.140625" style="20" bestFit="1" customWidth="1"/>
    <col min="23" max="23" width="4.85546875" style="20" bestFit="1" customWidth="1"/>
    <col min="24" max="24" width="10.42578125" style="20" customWidth="1"/>
    <col min="25" max="25" width="11.28515625" style="20" customWidth="1"/>
    <col min="26" max="26" width="7.42578125" style="20" customWidth="1" outlineLevel="1"/>
    <col min="27" max="27" width="8.28515625" style="20" customWidth="1" outlineLevel="1"/>
    <col min="28" max="28" width="33.140625" style="20" customWidth="1" outlineLevel="1"/>
    <col min="29" max="29" width="5.140625" style="20" bestFit="1" customWidth="1"/>
    <col min="30" max="30" width="4.85546875" style="20" bestFit="1" customWidth="1"/>
    <col min="31" max="31" width="10.42578125" style="20" customWidth="1"/>
    <col min="32" max="32" width="11.28515625" style="20" customWidth="1"/>
    <col min="33" max="33" width="6.85546875" style="20" customWidth="1" outlineLevel="1"/>
    <col min="34" max="34" width="8.28515625" style="20" customWidth="1" outlineLevel="1"/>
    <col min="35" max="35" width="33.140625" style="20" customWidth="1" outlineLevel="1"/>
    <col min="36" max="36" width="6.5703125" style="67" bestFit="1" customWidth="1"/>
    <col min="37" max="37" width="5.140625" style="67" bestFit="1" customWidth="1"/>
    <col min="38" max="38" width="9.42578125" style="20" customWidth="1"/>
    <col min="39" max="39" width="7.7109375" style="20" customWidth="1" outlineLevel="1"/>
    <col min="40" max="40" width="13" style="20" customWidth="1" outlineLevel="1"/>
    <col min="41" max="41" width="29.28515625" style="20" customWidth="1"/>
    <col min="42" max="16384" width="11.42578125" style="20"/>
  </cols>
  <sheetData>
    <row r="1" spans="1:41" s="18" customFormat="1" ht="25.5" customHeight="1" x14ac:dyDescent="0.25">
      <c r="A1" s="128"/>
      <c r="B1" s="128"/>
      <c r="C1" s="128"/>
      <c r="D1" s="129" t="s">
        <v>53</v>
      </c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</row>
    <row r="2" spans="1:41" s="18" customFormat="1" ht="25.5" customHeight="1" x14ac:dyDescent="0.25">
      <c r="A2" s="128"/>
      <c r="B2" s="128"/>
      <c r="C2" s="128"/>
      <c r="D2" s="129" t="s">
        <v>149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</row>
    <row r="3" spans="1:41" s="18" customFormat="1" ht="34.5" customHeight="1" x14ac:dyDescent="0.25">
      <c r="A3" s="128"/>
      <c r="B3" s="128"/>
      <c r="C3" s="128"/>
      <c r="D3" s="130" t="s">
        <v>142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</row>
    <row r="4" spans="1:41" ht="8.25" customHeight="1" x14ac:dyDescent="0.25">
      <c r="A4" s="19"/>
      <c r="B4" s="19"/>
    </row>
    <row r="5" spans="1:41" s="24" customFormat="1" ht="29.25" customHeight="1" x14ac:dyDescent="0.25">
      <c r="A5" s="97" t="s">
        <v>14</v>
      </c>
      <c r="B5" s="97"/>
      <c r="C5" s="97"/>
      <c r="D5" s="97"/>
      <c r="E5" s="97"/>
      <c r="F5" s="97"/>
      <c r="G5" s="97"/>
      <c r="H5" s="97"/>
      <c r="I5" s="97"/>
      <c r="J5" s="97"/>
      <c r="K5" s="20"/>
      <c r="L5" s="20"/>
      <c r="M5" s="20"/>
      <c r="N5" s="20"/>
      <c r="O5" s="140" t="s">
        <v>117</v>
      </c>
      <c r="P5" s="141"/>
      <c r="Q5" s="141"/>
      <c r="R5" s="141"/>
      <c r="S5" s="141"/>
      <c r="T5" s="141"/>
      <c r="U5" s="141"/>
      <c r="V5" s="141"/>
      <c r="W5" s="141"/>
      <c r="X5" s="141"/>
      <c r="Y5" s="142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68"/>
      <c r="AK5" s="68"/>
      <c r="AL5" s="21"/>
      <c r="AM5" s="21"/>
      <c r="AN5" s="22"/>
      <c r="AO5" s="23"/>
    </row>
    <row r="6" spans="1:41" s="21" customFormat="1" ht="26.25" customHeight="1" x14ac:dyDescent="0.25">
      <c r="A6" s="131" t="s">
        <v>123</v>
      </c>
      <c r="B6" s="132"/>
      <c r="C6" s="133"/>
      <c r="D6" s="100" t="s">
        <v>94</v>
      </c>
      <c r="E6" s="100"/>
      <c r="F6" s="100"/>
      <c r="G6" s="100"/>
      <c r="H6" s="100"/>
      <c r="I6" s="100"/>
      <c r="J6" s="101"/>
      <c r="K6" s="20"/>
      <c r="L6" s="20"/>
      <c r="M6" s="20"/>
      <c r="N6" s="20"/>
      <c r="O6" s="119" t="s">
        <v>144</v>
      </c>
      <c r="P6" s="120"/>
      <c r="Q6" s="120"/>
      <c r="R6" s="106" t="s">
        <v>130</v>
      </c>
      <c r="S6" s="106"/>
      <c r="T6" s="106"/>
      <c r="U6" s="106"/>
      <c r="V6" s="106"/>
      <c r="W6" s="106"/>
      <c r="X6" s="106"/>
      <c r="Y6" s="107"/>
      <c r="AJ6" s="68"/>
      <c r="AK6" s="68"/>
      <c r="AN6" s="22"/>
      <c r="AO6" s="22" t="str">
        <f>+VLOOKUP(R6,Listas!B13:C29,2,FALSE)</f>
        <v>OAP</v>
      </c>
    </row>
    <row r="7" spans="1:41" s="21" customFormat="1" ht="26.25" hidden="1" customHeight="1" outlineLevel="1" x14ac:dyDescent="0.25">
      <c r="A7" s="134" t="s">
        <v>145</v>
      </c>
      <c r="B7" s="135"/>
      <c r="C7" s="136"/>
      <c r="D7" s="102" t="s">
        <v>172</v>
      </c>
      <c r="E7" s="102"/>
      <c r="F7" s="102"/>
      <c r="G7" s="102"/>
      <c r="H7" s="102"/>
      <c r="I7" s="102"/>
      <c r="J7" s="103"/>
      <c r="K7" s="20"/>
      <c r="L7" s="20"/>
      <c r="M7" s="20"/>
      <c r="N7" s="20"/>
      <c r="O7" s="121" t="s">
        <v>124</v>
      </c>
      <c r="P7" s="122"/>
      <c r="Q7" s="122"/>
      <c r="R7" s="108" t="s">
        <v>70</v>
      </c>
      <c r="S7" s="108"/>
      <c r="T7" s="108"/>
      <c r="U7" s="108"/>
      <c r="V7" s="108"/>
      <c r="W7" s="108"/>
      <c r="X7" s="108"/>
      <c r="Y7" s="109"/>
      <c r="AJ7" s="68"/>
      <c r="AK7" s="68"/>
      <c r="AN7" s="22"/>
      <c r="AO7" s="22"/>
    </row>
    <row r="8" spans="1:41" s="21" customFormat="1" ht="26.25" hidden="1" customHeight="1" outlineLevel="1" x14ac:dyDescent="0.25">
      <c r="A8" s="134" t="s">
        <v>146</v>
      </c>
      <c r="B8" s="135"/>
      <c r="C8" s="136"/>
      <c r="D8" s="102" t="s">
        <v>170</v>
      </c>
      <c r="E8" s="102"/>
      <c r="F8" s="102"/>
      <c r="G8" s="102"/>
      <c r="H8" s="102"/>
      <c r="I8" s="102"/>
      <c r="J8" s="103"/>
      <c r="K8" s="20"/>
      <c r="L8" s="20"/>
      <c r="M8" s="20"/>
      <c r="N8" s="20"/>
      <c r="O8" s="121" t="s">
        <v>119</v>
      </c>
      <c r="P8" s="122"/>
      <c r="Q8" s="122"/>
      <c r="R8" s="108" t="s">
        <v>66</v>
      </c>
      <c r="S8" s="108"/>
      <c r="T8" s="108"/>
      <c r="U8" s="108"/>
      <c r="V8" s="108"/>
      <c r="W8" s="108"/>
      <c r="X8" s="108"/>
      <c r="Y8" s="109"/>
      <c r="AJ8" s="68"/>
      <c r="AK8" s="68"/>
      <c r="AN8" s="22"/>
      <c r="AO8" s="22" t="str">
        <f>+VLOOKUP(R6,Listas!F13:G20,2,FALSE)</f>
        <v>OAP_PI</v>
      </c>
    </row>
    <row r="9" spans="1:41" s="21" customFormat="1" ht="26.25" hidden="1" customHeight="1" outlineLevel="1" x14ac:dyDescent="0.25">
      <c r="A9" s="134" t="s">
        <v>121</v>
      </c>
      <c r="B9" s="135"/>
      <c r="C9" s="136"/>
      <c r="D9" s="102" t="s">
        <v>171</v>
      </c>
      <c r="E9" s="102"/>
      <c r="F9" s="102"/>
      <c r="G9" s="102"/>
      <c r="H9" s="102"/>
      <c r="I9" s="102"/>
      <c r="J9" s="103"/>
      <c r="K9" s="20"/>
      <c r="L9" s="20"/>
      <c r="M9" s="20"/>
      <c r="N9" s="20"/>
      <c r="O9" s="121" t="s">
        <v>120</v>
      </c>
      <c r="P9" s="122"/>
      <c r="Q9" s="122"/>
      <c r="R9" s="108" t="s">
        <v>38</v>
      </c>
      <c r="S9" s="108"/>
      <c r="T9" s="108"/>
      <c r="U9" s="108"/>
      <c r="V9" s="108"/>
      <c r="W9" s="108"/>
      <c r="X9" s="108"/>
      <c r="Y9" s="109"/>
      <c r="AJ9" s="68"/>
      <c r="AK9" s="68"/>
      <c r="AN9" s="22"/>
      <c r="AO9" s="22" t="str">
        <f>+VLOOKUP(R9,Listas!Q4:R30,2,FALSE)</f>
        <v>OBJ_5</v>
      </c>
    </row>
    <row r="10" spans="1:41" s="21" customFormat="1" ht="26.25" hidden="1" customHeight="1" outlineLevel="1" x14ac:dyDescent="0.25">
      <c r="A10" s="134" t="s">
        <v>122</v>
      </c>
      <c r="B10" s="135"/>
      <c r="C10" s="136"/>
      <c r="D10" s="102" t="s">
        <v>173</v>
      </c>
      <c r="E10" s="102"/>
      <c r="F10" s="102"/>
      <c r="G10" s="102"/>
      <c r="H10" s="102"/>
      <c r="I10" s="102"/>
      <c r="J10" s="103"/>
      <c r="K10" s="20"/>
      <c r="L10" s="20"/>
      <c r="M10" s="20"/>
      <c r="N10" s="20"/>
      <c r="O10" s="123" t="s">
        <v>150</v>
      </c>
      <c r="P10" s="124"/>
      <c r="Q10" s="124"/>
      <c r="R10" s="110" t="s">
        <v>42</v>
      </c>
      <c r="S10" s="110"/>
      <c r="T10" s="110"/>
      <c r="U10" s="110"/>
      <c r="V10" s="110"/>
      <c r="W10" s="110"/>
      <c r="X10" s="110"/>
      <c r="Y10" s="111"/>
      <c r="AJ10" s="68"/>
      <c r="AK10" s="68"/>
      <c r="AN10" s="22"/>
      <c r="AO10" s="22"/>
    </row>
    <row r="11" spans="1:41" s="21" customFormat="1" ht="26.25" hidden="1" customHeight="1" outlineLevel="1" x14ac:dyDescent="0.25">
      <c r="A11" s="137" t="s">
        <v>116</v>
      </c>
      <c r="B11" s="138"/>
      <c r="C11" s="139"/>
      <c r="D11" s="104" t="s">
        <v>174</v>
      </c>
      <c r="E11" s="104"/>
      <c r="F11" s="104"/>
      <c r="G11" s="104"/>
      <c r="H11" s="104"/>
      <c r="I11" s="104"/>
      <c r="J11" s="105"/>
      <c r="K11" s="20"/>
      <c r="L11" s="20"/>
      <c r="M11" s="20"/>
      <c r="N11" s="20"/>
      <c r="O11" s="20"/>
      <c r="P11" s="25"/>
      <c r="Q11" s="25"/>
      <c r="AJ11" s="68"/>
      <c r="AK11" s="68"/>
    </row>
    <row r="12" spans="1:41" s="22" customFormat="1" ht="12.75" collapsed="1" x14ac:dyDescent="0.25"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69"/>
      <c r="AK12" s="69"/>
      <c r="AL12" s="26"/>
      <c r="AM12" s="26"/>
      <c r="AN12" s="26"/>
      <c r="AO12" s="27"/>
    </row>
    <row r="13" spans="1:41" s="28" customFormat="1" ht="15" customHeight="1" x14ac:dyDescent="0.25">
      <c r="A13" s="116" t="s">
        <v>54</v>
      </c>
      <c r="B13" s="96" t="s">
        <v>244</v>
      </c>
      <c r="C13" s="116" t="s">
        <v>0</v>
      </c>
      <c r="D13" s="113" t="s">
        <v>10</v>
      </c>
      <c r="E13" s="116" t="s">
        <v>1</v>
      </c>
      <c r="F13" s="116" t="s">
        <v>118</v>
      </c>
      <c r="G13" s="116"/>
      <c r="H13" s="112" t="s">
        <v>5</v>
      </c>
      <c r="I13" s="112"/>
      <c r="J13" s="112"/>
      <c r="K13" s="112"/>
      <c r="L13" s="112"/>
      <c r="M13" s="112"/>
      <c r="N13" s="112"/>
      <c r="O13" s="112" t="s">
        <v>6</v>
      </c>
      <c r="P13" s="112"/>
      <c r="Q13" s="112"/>
      <c r="R13" s="112"/>
      <c r="S13" s="112"/>
      <c r="T13" s="112"/>
      <c r="U13" s="112"/>
      <c r="V13" s="112" t="s">
        <v>7</v>
      </c>
      <c r="W13" s="112"/>
      <c r="X13" s="112"/>
      <c r="Y13" s="112"/>
      <c r="Z13" s="112"/>
      <c r="AA13" s="112"/>
      <c r="AB13" s="112"/>
      <c r="AC13" s="112" t="s">
        <v>8</v>
      </c>
      <c r="AD13" s="112"/>
      <c r="AE13" s="112"/>
      <c r="AF13" s="112"/>
      <c r="AG13" s="112"/>
      <c r="AH13" s="112"/>
      <c r="AI13" s="112"/>
      <c r="AJ13" s="112" t="s">
        <v>11</v>
      </c>
      <c r="AK13" s="112"/>
      <c r="AL13" s="112"/>
      <c r="AM13" s="112"/>
      <c r="AN13" s="112"/>
      <c r="AO13" s="98" t="s">
        <v>160</v>
      </c>
    </row>
    <row r="14" spans="1:41" s="29" customFormat="1" ht="21.75" customHeight="1" x14ac:dyDescent="0.25">
      <c r="A14" s="116"/>
      <c r="B14" s="96"/>
      <c r="C14" s="116"/>
      <c r="D14" s="114"/>
      <c r="E14" s="116"/>
      <c r="F14" s="116"/>
      <c r="G14" s="116"/>
      <c r="H14" s="112" t="s">
        <v>152</v>
      </c>
      <c r="I14" s="112"/>
      <c r="J14" s="112"/>
      <c r="K14" s="112"/>
      <c r="L14" s="112" t="s">
        <v>153</v>
      </c>
      <c r="M14" s="112"/>
      <c r="N14" s="112"/>
      <c r="O14" s="112" t="s">
        <v>152</v>
      </c>
      <c r="P14" s="112"/>
      <c r="Q14" s="112"/>
      <c r="R14" s="112"/>
      <c r="S14" s="112" t="s">
        <v>153</v>
      </c>
      <c r="T14" s="112"/>
      <c r="U14" s="112"/>
      <c r="V14" s="112" t="s">
        <v>152</v>
      </c>
      <c r="W14" s="112"/>
      <c r="X14" s="112"/>
      <c r="Y14" s="112"/>
      <c r="Z14" s="112" t="s">
        <v>153</v>
      </c>
      <c r="AA14" s="112"/>
      <c r="AB14" s="112"/>
      <c r="AC14" s="112" t="s">
        <v>152</v>
      </c>
      <c r="AD14" s="112"/>
      <c r="AE14" s="112"/>
      <c r="AF14" s="112"/>
      <c r="AG14" s="112" t="s">
        <v>153</v>
      </c>
      <c r="AH14" s="112"/>
      <c r="AI14" s="112"/>
      <c r="AJ14" s="112"/>
      <c r="AK14" s="112"/>
      <c r="AL14" s="112"/>
      <c r="AM14" s="112"/>
      <c r="AN14" s="112"/>
      <c r="AO14" s="99"/>
    </row>
    <row r="15" spans="1:41" s="31" customFormat="1" ht="25.5" x14ac:dyDescent="0.25">
      <c r="A15" s="116"/>
      <c r="B15" s="96"/>
      <c r="C15" s="116"/>
      <c r="D15" s="115"/>
      <c r="E15" s="116"/>
      <c r="F15" s="77" t="s">
        <v>3</v>
      </c>
      <c r="G15" s="77" t="s">
        <v>4</v>
      </c>
      <c r="H15" s="77" t="s">
        <v>12</v>
      </c>
      <c r="I15" s="77" t="s">
        <v>13</v>
      </c>
      <c r="J15" s="77" t="s">
        <v>167</v>
      </c>
      <c r="K15" s="77" t="s">
        <v>9</v>
      </c>
      <c r="L15" s="77" t="s">
        <v>156</v>
      </c>
      <c r="M15" s="77" t="s">
        <v>154</v>
      </c>
      <c r="N15" s="77" t="s">
        <v>151</v>
      </c>
      <c r="O15" s="77" t="s">
        <v>12</v>
      </c>
      <c r="P15" s="77" t="s">
        <v>13</v>
      </c>
      <c r="Q15" s="77" t="s">
        <v>167</v>
      </c>
      <c r="R15" s="77" t="s">
        <v>9</v>
      </c>
      <c r="S15" s="77" t="s">
        <v>156</v>
      </c>
      <c r="T15" s="77" t="s">
        <v>154</v>
      </c>
      <c r="U15" s="77" t="s">
        <v>151</v>
      </c>
      <c r="V15" s="77" t="s">
        <v>12</v>
      </c>
      <c r="W15" s="77" t="s">
        <v>13</v>
      </c>
      <c r="X15" s="77" t="s">
        <v>167</v>
      </c>
      <c r="Y15" s="77" t="s">
        <v>9</v>
      </c>
      <c r="Z15" s="77" t="s">
        <v>156</v>
      </c>
      <c r="AA15" s="77" t="s">
        <v>154</v>
      </c>
      <c r="AB15" s="77" t="s">
        <v>151</v>
      </c>
      <c r="AC15" s="77" t="s">
        <v>12</v>
      </c>
      <c r="AD15" s="77" t="s">
        <v>13</v>
      </c>
      <c r="AE15" s="77" t="s">
        <v>167</v>
      </c>
      <c r="AF15" s="77" t="s">
        <v>9</v>
      </c>
      <c r="AG15" s="77" t="s">
        <v>156</v>
      </c>
      <c r="AH15" s="77" t="s">
        <v>154</v>
      </c>
      <c r="AI15" s="77" t="s">
        <v>151</v>
      </c>
      <c r="AJ15" s="70" t="s">
        <v>12</v>
      </c>
      <c r="AK15" s="71" t="s">
        <v>13</v>
      </c>
      <c r="AL15" s="30" t="s">
        <v>157</v>
      </c>
      <c r="AM15" s="77" t="s">
        <v>156</v>
      </c>
      <c r="AN15" s="30" t="s">
        <v>158</v>
      </c>
      <c r="AO15" s="30" t="s">
        <v>155</v>
      </c>
    </row>
    <row r="16" spans="1:41" s="21" customFormat="1" ht="38.25" x14ac:dyDescent="0.25">
      <c r="A16" s="43">
        <v>1</v>
      </c>
      <c r="B16" s="91" t="s">
        <v>246</v>
      </c>
      <c r="C16" s="44" t="s">
        <v>176</v>
      </c>
      <c r="D16" s="45" t="s">
        <v>197</v>
      </c>
      <c r="E16" s="56" t="s">
        <v>240</v>
      </c>
      <c r="F16" s="46">
        <v>43832</v>
      </c>
      <c r="G16" s="46">
        <v>44104</v>
      </c>
      <c r="H16" s="47">
        <v>1</v>
      </c>
      <c r="I16" s="48"/>
      <c r="J16" s="49">
        <f t="shared" ref="J16:J52" si="0">IFERROR(I16/H16,"")</f>
        <v>0</v>
      </c>
      <c r="K16" s="45"/>
      <c r="L16" s="50"/>
      <c r="M16" s="49">
        <f>IFERROR(L16/H16,"")</f>
        <v>0</v>
      </c>
      <c r="N16" s="51"/>
      <c r="O16" s="47">
        <v>1</v>
      </c>
      <c r="P16" s="45"/>
      <c r="Q16" s="49">
        <f>IFERROR(P16/O16,"")</f>
        <v>0</v>
      </c>
      <c r="R16" s="45"/>
      <c r="S16" s="51"/>
      <c r="T16" s="49">
        <f>IFERROR(S16/O16,"")</f>
        <v>0</v>
      </c>
      <c r="U16" s="51"/>
      <c r="V16" s="47">
        <v>1</v>
      </c>
      <c r="W16" s="48"/>
      <c r="X16" s="49">
        <f>IFERROR(W16/V16,"")</f>
        <v>0</v>
      </c>
      <c r="Y16" s="45"/>
      <c r="Z16" s="50"/>
      <c r="AA16" s="49">
        <f>IFERROR(Z16/V16,"")</f>
        <v>0</v>
      </c>
      <c r="AB16" s="51"/>
      <c r="AC16" s="47">
        <v>1</v>
      </c>
      <c r="AD16" s="45"/>
      <c r="AE16" s="49">
        <f>IFERROR(AD16/AC16,"")</f>
        <v>0</v>
      </c>
      <c r="AF16" s="45"/>
      <c r="AG16" s="50"/>
      <c r="AH16" s="49">
        <f>IFERROR(AG16/AC16,"")</f>
        <v>0</v>
      </c>
      <c r="AI16" s="51"/>
      <c r="AJ16" s="72">
        <f t="shared" ref="AJ16:AJ43" si="1">SUM(H16,O16,V16,AC16)</f>
        <v>4</v>
      </c>
      <c r="AK16" s="72">
        <f>SUM(I16,P16,W16,AD16)</f>
        <v>0</v>
      </c>
      <c r="AL16" s="49">
        <f>IFERROR(AK16/AJ16,"")</f>
        <v>0</v>
      </c>
      <c r="AM16" s="52">
        <f>SUM(L16,S16,Z16,AG16)</f>
        <v>0</v>
      </c>
      <c r="AN16" s="49">
        <f>IFERROR(AM16/AJ16,"")</f>
        <v>0</v>
      </c>
      <c r="AO16" s="53"/>
    </row>
    <row r="17" spans="1:41" s="21" customFormat="1" ht="38.25" x14ac:dyDescent="0.25">
      <c r="A17" s="54">
        <f>+A16+1</f>
        <v>2</v>
      </c>
      <c r="B17" s="92" t="s">
        <v>246</v>
      </c>
      <c r="C17" s="55" t="s">
        <v>177</v>
      </c>
      <c r="D17" s="56" t="s">
        <v>223</v>
      </c>
      <c r="E17" s="56" t="s">
        <v>240</v>
      </c>
      <c r="F17" s="66">
        <v>44136</v>
      </c>
      <c r="G17" s="66">
        <v>44196</v>
      </c>
      <c r="H17" s="56"/>
      <c r="I17" s="56"/>
      <c r="J17" s="57" t="str">
        <f t="shared" si="0"/>
        <v/>
      </c>
      <c r="K17" s="56"/>
      <c r="L17" s="58"/>
      <c r="M17" s="57" t="str">
        <f t="shared" ref="M17:M52" si="2">IFERROR(L17/H17,"")</f>
        <v/>
      </c>
      <c r="N17" s="58"/>
      <c r="O17" s="56"/>
      <c r="P17" s="56"/>
      <c r="Q17" s="57" t="str">
        <f t="shared" ref="Q17:Q52" si="3">IFERROR(P17/O17,"")</f>
        <v/>
      </c>
      <c r="R17" s="56"/>
      <c r="S17" s="58"/>
      <c r="T17" s="57" t="str">
        <f t="shared" ref="T17:T52" si="4">IFERROR(S17/O17,"")</f>
        <v/>
      </c>
      <c r="U17" s="58"/>
      <c r="V17" s="56"/>
      <c r="W17" s="56"/>
      <c r="X17" s="57" t="str">
        <f t="shared" ref="X17:X52" si="5">IFERROR(W17/V17,"")</f>
        <v/>
      </c>
      <c r="Y17" s="56"/>
      <c r="Z17" s="58"/>
      <c r="AA17" s="57" t="str">
        <f t="shared" ref="AA17:AA52" si="6">IFERROR(Z17/V17,"")</f>
        <v/>
      </c>
      <c r="AB17" s="58"/>
      <c r="AC17" s="56">
        <v>1</v>
      </c>
      <c r="AD17" s="56"/>
      <c r="AE17" s="57">
        <f t="shared" ref="AE17:AE52" si="7">IFERROR(AD17/AC17,"")</f>
        <v>0</v>
      </c>
      <c r="AF17" s="56"/>
      <c r="AG17" s="58"/>
      <c r="AH17" s="57">
        <f t="shared" ref="AH17:AH52" si="8">IFERROR(AG17/AC17,"")</f>
        <v>0</v>
      </c>
      <c r="AI17" s="58"/>
      <c r="AJ17" s="73">
        <f t="shared" si="1"/>
        <v>1</v>
      </c>
      <c r="AK17" s="73">
        <f t="shared" ref="AK17:AK43" si="9">SUM(I17,P17,W17,AD17)</f>
        <v>0</v>
      </c>
      <c r="AL17" s="57">
        <f t="shared" ref="AL17:AL52" si="10">IFERROR(AK17/AJ17,"")</f>
        <v>0</v>
      </c>
      <c r="AM17" s="59">
        <f t="shared" ref="AM17:AM52" si="11">SUM(L17,S17,Z17,AG17)</f>
        <v>0</v>
      </c>
      <c r="AN17" s="57">
        <f t="shared" ref="AN17:AN52" si="12">IFERROR(AM17/AJ17,"")</f>
        <v>0</v>
      </c>
      <c r="AO17" s="60"/>
    </row>
    <row r="18" spans="1:41" s="21" customFormat="1" ht="63.75" x14ac:dyDescent="0.25">
      <c r="A18" s="54">
        <f t="shared" ref="A18:A49" si="13">+A17+1</f>
        <v>3</v>
      </c>
      <c r="B18" s="92" t="s">
        <v>246</v>
      </c>
      <c r="C18" s="55" t="s">
        <v>178</v>
      </c>
      <c r="D18" s="61" t="s">
        <v>195</v>
      </c>
      <c r="E18" s="56" t="s">
        <v>240</v>
      </c>
      <c r="F18" s="66">
        <v>43832</v>
      </c>
      <c r="G18" s="66">
        <v>44196</v>
      </c>
      <c r="H18" s="56"/>
      <c r="I18" s="56"/>
      <c r="J18" s="57" t="str">
        <f t="shared" si="0"/>
        <v/>
      </c>
      <c r="K18" s="56"/>
      <c r="L18" s="58"/>
      <c r="M18" s="57" t="str">
        <f t="shared" si="2"/>
        <v/>
      </c>
      <c r="N18" s="58"/>
      <c r="O18" s="56">
        <v>1</v>
      </c>
      <c r="P18" s="56"/>
      <c r="Q18" s="57">
        <f t="shared" si="3"/>
        <v>0</v>
      </c>
      <c r="R18" s="56"/>
      <c r="S18" s="58"/>
      <c r="T18" s="57">
        <f t="shared" si="4"/>
        <v>0</v>
      </c>
      <c r="U18" s="58"/>
      <c r="V18" s="56"/>
      <c r="W18" s="56"/>
      <c r="X18" s="57" t="str">
        <f t="shared" si="5"/>
        <v/>
      </c>
      <c r="Y18" s="56"/>
      <c r="Z18" s="58"/>
      <c r="AA18" s="57" t="str">
        <f t="shared" si="6"/>
        <v/>
      </c>
      <c r="AB18" s="58"/>
      <c r="AC18" s="56">
        <v>1</v>
      </c>
      <c r="AD18" s="56"/>
      <c r="AE18" s="57">
        <f t="shared" si="7"/>
        <v>0</v>
      </c>
      <c r="AF18" s="56"/>
      <c r="AG18" s="58"/>
      <c r="AH18" s="57">
        <f t="shared" si="8"/>
        <v>0</v>
      </c>
      <c r="AI18" s="58"/>
      <c r="AJ18" s="73">
        <f t="shared" si="1"/>
        <v>2</v>
      </c>
      <c r="AK18" s="73">
        <f t="shared" si="9"/>
        <v>0</v>
      </c>
      <c r="AL18" s="57">
        <f t="shared" si="10"/>
        <v>0</v>
      </c>
      <c r="AM18" s="59">
        <f t="shared" si="11"/>
        <v>0</v>
      </c>
      <c r="AN18" s="57">
        <f t="shared" si="12"/>
        <v>0</v>
      </c>
      <c r="AO18" s="60"/>
    </row>
    <row r="19" spans="1:41" s="21" customFormat="1" ht="38.25" x14ac:dyDescent="0.25">
      <c r="A19" s="54">
        <f t="shared" si="13"/>
        <v>4</v>
      </c>
      <c r="B19" s="92" t="s">
        <v>246</v>
      </c>
      <c r="C19" s="55" t="s">
        <v>175</v>
      </c>
      <c r="D19" s="61" t="s">
        <v>196</v>
      </c>
      <c r="E19" s="56" t="s">
        <v>240</v>
      </c>
      <c r="F19" s="66">
        <v>43922</v>
      </c>
      <c r="G19" s="66">
        <v>44196</v>
      </c>
      <c r="H19" s="56"/>
      <c r="I19" s="56"/>
      <c r="J19" s="57" t="str">
        <f t="shared" ref="J19:J21" si="14">IFERROR(I19/H19,"")</f>
        <v/>
      </c>
      <c r="K19" s="56"/>
      <c r="L19" s="58"/>
      <c r="M19" s="57" t="str">
        <f t="shared" ref="M19:M21" si="15">IFERROR(L19/H19,"")</f>
        <v/>
      </c>
      <c r="N19" s="58"/>
      <c r="O19" s="56">
        <v>1</v>
      </c>
      <c r="P19" s="56"/>
      <c r="Q19" s="57">
        <f t="shared" ref="Q19:Q21" si="16">IFERROR(P19/O19,"")</f>
        <v>0</v>
      </c>
      <c r="R19" s="56"/>
      <c r="S19" s="58"/>
      <c r="T19" s="57">
        <f t="shared" ref="T19:T21" si="17">IFERROR(S19/O19,"")</f>
        <v>0</v>
      </c>
      <c r="U19" s="58"/>
      <c r="V19" s="56"/>
      <c r="W19" s="56"/>
      <c r="X19" s="57" t="str">
        <f t="shared" ref="X19:X21" si="18">IFERROR(W19/V19,"")</f>
        <v/>
      </c>
      <c r="Y19" s="56"/>
      <c r="Z19" s="58"/>
      <c r="AA19" s="57" t="str">
        <f t="shared" ref="AA19:AA21" si="19">IFERROR(Z19/V19,"")</f>
        <v/>
      </c>
      <c r="AB19" s="58"/>
      <c r="AC19" s="56">
        <v>1</v>
      </c>
      <c r="AD19" s="56"/>
      <c r="AE19" s="57">
        <f t="shared" ref="AE19:AE21" si="20">IFERROR(AD19/AC19,"")</f>
        <v>0</v>
      </c>
      <c r="AF19" s="56"/>
      <c r="AG19" s="58"/>
      <c r="AH19" s="57">
        <f t="shared" ref="AH19:AH21" si="21">IFERROR(AG19/AC19,"")</f>
        <v>0</v>
      </c>
      <c r="AI19" s="58"/>
      <c r="AJ19" s="73">
        <f t="shared" ref="AJ19:AJ21" si="22">SUM(H19,O19,V19,AC19)</f>
        <v>2</v>
      </c>
      <c r="AK19" s="73">
        <f t="shared" ref="AK19:AK21" si="23">SUM(I19,P19,W19,AD19)</f>
        <v>0</v>
      </c>
      <c r="AL19" s="57">
        <f t="shared" ref="AL19:AL21" si="24">IFERROR(AK19/AJ19,"")</f>
        <v>0</v>
      </c>
      <c r="AM19" s="59">
        <f t="shared" ref="AM19:AM21" si="25">SUM(L19,S19,Z19,AG19)</f>
        <v>0</v>
      </c>
      <c r="AN19" s="57">
        <f t="shared" ref="AN19:AN21" si="26">IFERROR(AM19/AJ19,"")</f>
        <v>0</v>
      </c>
      <c r="AO19" s="60"/>
    </row>
    <row r="20" spans="1:41" s="21" customFormat="1" ht="38.25" x14ac:dyDescent="0.25">
      <c r="A20" s="54">
        <f t="shared" si="13"/>
        <v>5</v>
      </c>
      <c r="B20" s="92" t="s">
        <v>246</v>
      </c>
      <c r="C20" s="55" t="s">
        <v>180</v>
      </c>
      <c r="D20" s="61" t="s">
        <v>199</v>
      </c>
      <c r="E20" s="56" t="s">
        <v>240</v>
      </c>
      <c r="F20" s="66">
        <v>43832</v>
      </c>
      <c r="G20" s="66">
        <v>44196</v>
      </c>
      <c r="H20" s="56">
        <v>3</v>
      </c>
      <c r="I20" s="56"/>
      <c r="J20" s="57">
        <f t="shared" si="14"/>
        <v>0</v>
      </c>
      <c r="K20" s="56"/>
      <c r="L20" s="58"/>
      <c r="M20" s="57">
        <f t="shared" si="15"/>
        <v>0</v>
      </c>
      <c r="N20" s="58"/>
      <c r="O20" s="56">
        <v>3</v>
      </c>
      <c r="P20" s="56"/>
      <c r="Q20" s="57">
        <f>IFERROR(P20/O20,"")</f>
        <v>0</v>
      </c>
      <c r="R20" s="56"/>
      <c r="S20" s="58"/>
      <c r="T20" s="57">
        <f t="shared" si="17"/>
        <v>0</v>
      </c>
      <c r="U20" s="58"/>
      <c r="V20" s="56">
        <v>3</v>
      </c>
      <c r="W20" s="56"/>
      <c r="X20" s="57">
        <f t="shared" si="18"/>
        <v>0</v>
      </c>
      <c r="Y20" s="56"/>
      <c r="Z20" s="58"/>
      <c r="AA20" s="57">
        <f t="shared" si="19"/>
        <v>0</v>
      </c>
      <c r="AB20" s="58"/>
      <c r="AC20" s="56">
        <v>3</v>
      </c>
      <c r="AD20" s="56"/>
      <c r="AE20" s="57">
        <f t="shared" si="20"/>
        <v>0</v>
      </c>
      <c r="AF20" s="56"/>
      <c r="AG20" s="58"/>
      <c r="AH20" s="57">
        <f t="shared" si="21"/>
        <v>0</v>
      </c>
      <c r="AI20" s="58"/>
      <c r="AJ20" s="73">
        <f t="shared" si="22"/>
        <v>12</v>
      </c>
      <c r="AK20" s="73">
        <f t="shared" si="23"/>
        <v>0</v>
      </c>
      <c r="AL20" s="57">
        <f t="shared" si="24"/>
        <v>0</v>
      </c>
      <c r="AM20" s="59">
        <f t="shared" si="25"/>
        <v>0</v>
      </c>
      <c r="AN20" s="57">
        <f t="shared" si="26"/>
        <v>0</v>
      </c>
      <c r="AO20" s="60"/>
    </row>
    <row r="21" spans="1:41" s="21" customFormat="1" ht="38.25" x14ac:dyDescent="0.25">
      <c r="A21" s="54">
        <f t="shared" si="13"/>
        <v>6</v>
      </c>
      <c r="B21" s="92" t="s">
        <v>246</v>
      </c>
      <c r="C21" s="55" t="s">
        <v>179</v>
      </c>
      <c r="D21" s="61" t="s">
        <v>222</v>
      </c>
      <c r="E21" s="56" t="s">
        <v>240</v>
      </c>
      <c r="F21" s="66">
        <v>43832</v>
      </c>
      <c r="G21" s="66">
        <v>44104</v>
      </c>
      <c r="H21" s="56">
        <v>1</v>
      </c>
      <c r="I21" s="56"/>
      <c r="J21" s="57">
        <f t="shared" si="14"/>
        <v>0</v>
      </c>
      <c r="K21" s="56"/>
      <c r="L21" s="58"/>
      <c r="M21" s="57">
        <f t="shared" si="15"/>
        <v>0</v>
      </c>
      <c r="N21" s="58"/>
      <c r="O21" s="56">
        <v>1</v>
      </c>
      <c r="P21" s="56"/>
      <c r="Q21" s="57">
        <f t="shared" si="16"/>
        <v>0</v>
      </c>
      <c r="R21" s="56"/>
      <c r="S21" s="58"/>
      <c r="T21" s="57">
        <f t="shared" si="17"/>
        <v>0</v>
      </c>
      <c r="U21" s="58"/>
      <c r="V21" s="56">
        <v>1</v>
      </c>
      <c r="W21" s="56"/>
      <c r="X21" s="57">
        <f t="shared" si="18"/>
        <v>0</v>
      </c>
      <c r="Y21" s="56"/>
      <c r="Z21" s="58"/>
      <c r="AA21" s="57">
        <f t="shared" si="19"/>
        <v>0</v>
      </c>
      <c r="AB21" s="58"/>
      <c r="AC21" s="56"/>
      <c r="AD21" s="56"/>
      <c r="AE21" s="57" t="str">
        <f t="shared" si="20"/>
        <v/>
      </c>
      <c r="AF21" s="56"/>
      <c r="AG21" s="58"/>
      <c r="AH21" s="57" t="str">
        <f t="shared" si="21"/>
        <v/>
      </c>
      <c r="AI21" s="58"/>
      <c r="AJ21" s="73">
        <f t="shared" si="22"/>
        <v>3</v>
      </c>
      <c r="AK21" s="73">
        <f t="shared" si="23"/>
        <v>0</v>
      </c>
      <c r="AL21" s="57">
        <f t="shared" si="24"/>
        <v>0</v>
      </c>
      <c r="AM21" s="59">
        <f t="shared" si="25"/>
        <v>0</v>
      </c>
      <c r="AN21" s="57">
        <f t="shared" si="26"/>
        <v>0</v>
      </c>
      <c r="AO21" s="60"/>
    </row>
    <row r="22" spans="1:41" s="21" customFormat="1" ht="38.25" x14ac:dyDescent="0.25">
      <c r="A22" s="54">
        <f t="shared" si="13"/>
        <v>7</v>
      </c>
      <c r="B22" s="92" t="s">
        <v>246</v>
      </c>
      <c r="C22" s="55" t="s">
        <v>227</v>
      </c>
      <c r="D22" s="61" t="s">
        <v>198</v>
      </c>
      <c r="E22" s="56" t="s">
        <v>240</v>
      </c>
      <c r="F22" s="66">
        <v>43832</v>
      </c>
      <c r="G22" s="66">
        <v>44196</v>
      </c>
      <c r="H22" s="62">
        <v>3</v>
      </c>
      <c r="I22" s="63"/>
      <c r="J22" s="57">
        <f t="shared" si="0"/>
        <v>0</v>
      </c>
      <c r="K22" s="56"/>
      <c r="L22" s="64"/>
      <c r="M22" s="57">
        <f t="shared" si="2"/>
        <v>0</v>
      </c>
      <c r="N22" s="58"/>
      <c r="O22" s="62">
        <v>3</v>
      </c>
      <c r="P22" s="56"/>
      <c r="Q22" s="57">
        <f t="shared" si="3"/>
        <v>0</v>
      </c>
      <c r="R22" s="56"/>
      <c r="S22" s="58"/>
      <c r="T22" s="57">
        <f t="shared" si="4"/>
        <v>0</v>
      </c>
      <c r="U22" s="58"/>
      <c r="V22" s="62">
        <v>3</v>
      </c>
      <c r="W22" s="56"/>
      <c r="X22" s="57">
        <f t="shared" si="5"/>
        <v>0</v>
      </c>
      <c r="Y22" s="56"/>
      <c r="Z22" s="58"/>
      <c r="AA22" s="57">
        <f t="shared" si="6"/>
        <v>0</v>
      </c>
      <c r="AB22" s="58"/>
      <c r="AC22" s="62">
        <v>3</v>
      </c>
      <c r="AD22" s="56"/>
      <c r="AE22" s="57">
        <f t="shared" si="7"/>
        <v>0</v>
      </c>
      <c r="AF22" s="56"/>
      <c r="AG22" s="58"/>
      <c r="AH22" s="57">
        <f t="shared" si="8"/>
        <v>0</v>
      </c>
      <c r="AI22" s="58"/>
      <c r="AJ22" s="73">
        <f t="shared" si="1"/>
        <v>12</v>
      </c>
      <c r="AK22" s="73">
        <f t="shared" si="9"/>
        <v>0</v>
      </c>
      <c r="AL22" s="57">
        <f t="shared" si="10"/>
        <v>0</v>
      </c>
      <c r="AM22" s="59">
        <f t="shared" si="11"/>
        <v>0</v>
      </c>
      <c r="AN22" s="57">
        <f t="shared" si="12"/>
        <v>0</v>
      </c>
      <c r="AO22" s="60"/>
    </row>
    <row r="23" spans="1:41" s="21" customFormat="1" ht="63.75" x14ac:dyDescent="0.25">
      <c r="A23" s="54">
        <f t="shared" si="13"/>
        <v>8</v>
      </c>
      <c r="B23" s="92" t="s">
        <v>246</v>
      </c>
      <c r="C23" s="55" t="s">
        <v>181</v>
      </c>
      <c r="D23" s="61" t="s">
        <v>200</v>
      </c>
      <c r="E23" s="56" t="s">
        <v>240</v>
      </c>
      <c r="F23" s="66">
        <v>44136</v>
      </c>
      <c r="G23" s="66">
        <v>44196</v>
      </c>
      <c r="H23" s="56"/>
      <c r="I23" s="56"/>
      <c r="J23" s="57" t="str">
        <f>IFERROR(I23/H23,"")</f>
        <v/>
      </c>
      <c r="K23" s="56"/>
      <c r="L23" s="58"/>
      <c r="M23" s="57" t="str">
        <f t="shared" si="2"/>
        <v/>
      </c>
      <c r="N23" s="58"/>
      <c r="O23" s="56"/>
      <c r="P23" s="56"/>
      <c r="Q23" s="57" t="str">
        <f>IFERROR(P23/O23,"")</f>
        <v/>
      </c>
      <c r="R23" s="56"/>
      <c r="S23" s="58"/>
      <c r="T23" s="57" t="str">
        <f t="shared" si="4"/>
        <v/>
      </c>
      <c r="U23" s="58"/>
      <c r="V23" s="56"/>
      <c r="W23" s="56"/>
      <c r="X23" s="57" t="str">
        <f t="shared" si="5"/>
        <v/>
      </c>
      <c r="Y23" s="56"/>
      <c r="Z23" s="58"/>
      <c r="AA23" s="57" t="str">
        <f t="shared" si="6"/>
        <v/>
      </c>
      <c r="AB23" s="58"/>
      <c r="AC23" s="56">
        <v>1</v>
      </c>
      <c r="AD23" s="56"/>
      <c r="AE23" s="57">
        <f t="shared" si="7"/>
        <v>0</v>
      </c>
      <c r="AF23" s="56"/>
      <c r="AG23" s="58"/>
      <c r="AH23" s="57">
        <f t="shared" si="8"/>
        <v>0</v>
      </c>
      <c r="AI23" s="58"/>
      <c r="AJ23" s="73">
        <f t="shared" si="1"/>
        <v>1</v>
      </c>
      <c r="AK23" s="73">
        <f t="shared" si="9"/>
        <v>0</v>
      </c>
      <c r="AL23" s="57">
        <f t="shared" si="10"/>
        <v>0</v>
      </c>
      <c r="AM23" s="59">
        <f t="shared" si="11"/>
        <v>0</v>
      </c>
      <c r="AN23" s="57">
        <f t="shared" si="12"/>
        <v>0</v>
      </c>
      <c r="AO23" s="60"/>
    </row>
    <row r="24" spans="1:41" s="21" customFormat="1" ht="38.25" x14ac:dyDescent="0.25">
      <c r="A24" s="54">
        <f t="shared" si="13"/>
        <v>9</v>
      </c>
      <c r="B24" s="92" t="s">
        <v>246</v>
      </c>
      <c r="C24" s="55" t="s">
        <v>182</v>
      </c>
      <c r="D24" s="61" t="s">
        <v>202</v>
      </c>
      <c r="E24" s="56" t="s">
        <v>240</v>
      </c>
      <c r="F24" s="66">
        <v>43832</v>
      </c>
      <c r="G24" s="66">
        <v>44104</v>
      </c>
      <c r="H24" s="56">
        <v>1</v>
      </c>
      <c r="I24" s="56"/>
      <c r="J24" s="57">
        <f t="shared" si="0"/>
        <v>0</v>
      </c>
      <c r="K24" s="56"/>
      <c r="L24" s="58"/>
      <c r="M24" s="57">
        <f t="shared" si="2"/>
        <v>0</v>
      </c>
      <c r="N24" s="58"/>
      <c r="O24" s="56">
        <v>1</v>
      </c>
      <c r="P24" s="56"/>
      <c r="Q24" s="57">
        <f>IFERROR(P24/O24,"")</f>
        <v>0</v>
      </c>
      <c r="R24" s="56"/>
      <c r="S24" s="58"/>
      <c r="T24" s="57">
        <f t="shared" si="4"/>
        <v>0</v>
      </c>
      <c r="U24" s="58"/>
      <c r="V24" s="56">
        <v>1</v>
      </c>
      <c r="W24" s="56"/>
      <c r="X24" s="57">
        <f t="shared" si="5"/>
        <v>0</v>
      </c>
      <c r="Y24" s="56"/>
      <c r="Z24" s="58"/>
      <c r="AA24" s="57">
        <f t="shared" si="6"/>
        <v>0</v>
      </c>
      <c r="AB24" s="58"/>
      <c r="AC24" s="56"/>
      <c r="AD24" s="56"/>
      <c r="AE24" s="57" t="str">
        <f t="shared" si="7"/>
        <v/>
      </c>
      <c r="AF24" s="56"/>
      <c r="AG24" s="58"/>
      <c r="AH24" s="57" t="str">
        <f t="shared" si="8"/>
        <v/>
      </c>
      <c r="AI24" s="58"/>
      <c r="AJ24" s="73">
        <f t="shared" si="1"/>
        <v>3</v>
      </c>
      <c r="AK24" s="73">
        <f t="shared" si="9"/>
        <v>0</v>
      </c>
      <c r="AL24" s="57">
        <f t="shared" si="10"/>
        <v>0</v>
      </c>
      <c r="AM24" s="59">
        <f t="shared" si="11"/>
        <v>0</v>
      </c>
      <c r="AN24" s="57">
        <f t="shared" si="12"/>
        <v>0</v>
      </c>
      <c r="AO24" s="60"/>
    </row>
    <row r="25" spans="1:41" s="21" customFormat="1" ht="51" x14ac:dyDescent="0.25">
      <c r="A25" s="54">
        <f t="shared" si="13"/>
        <v>10</v>
      </c>
      <c r="B25" s="92" t="s">
        <v>246</v>
      </c>
      <c r="C25" s="55" t="s">
        <v>183</v>
      </c>
      <c r="D25" s="61" t="s">
        <v>201</v>
      </c>
      <c r="E25" s="56" t="s">
        <v>240</v>
      </c>
      <c r="F25" s="66">
        <v>43922</v>
      </c>
      <c r="G25" s="66">
        <v>44196</v>
      </c>
      <c r="H25" s="56"/>
      <c r="I25" s="56"/>
      <c r="J25" s="57" t="str">
        <f t="shared" si="0"/>
        <v/>
      </c>
      <c r="K25" s="56"/>
      <c r="L25" s="58"/>
      <c r="M25" s="57" t="str">
        <f t="shared" si="2"/>
        <v/>
      </c>
      <c r="N25" s="58"/>
      <c r="O25" s="56">
        <v>1</v>
      </c>
      <c r="P25" s="56"/>
      <c r="Q25" s="57">
        <f t="shared" si="3"/>
        <v>0</v>
      </c>
      <c r="R25" s="56"/>
      <c r="S25" s="58"/>
      <c r="T25" s="57">
        <f t="shared" si="4"/>
        <v>0</v>
      </c>
      <c r="U25" s="58"/>
      <c r="V25" s="56"/>
      <c r="W25" s="56"/>
      <c r="X25" s="57" t="str">
        <f>IFERROR(W25/V25,"")</f>
        <v/>
      </c>
      <c r="Y25" s="56"/>
      <c r="Z25" s="58"/>
      <c r="AA25" s="57" t="str">
        <f t="shared" si="6"/>
        <v/>
      </c>
      <c r="AB25" s="58"/>
      <c r="AC25" s="56">
        <v>1</v>
      </c>
      <c r="AD25" s="56"/>
      <c r="AE25" s="57">
        <f t="shared" si="7"/>
        <v>0</v>
      </c>
      <c r="AF25" s="56"/>
      <c r="AG25" s="58"/>
      <c r="AH25" s="57">
        <f t="shared" si="8"/>
        <v>0</v>
      </c>
      <c r="AI25" s="58"/>
      <c r="AJ25" s="73">
        <f t="shared" si="1"/>
        <v>2</v>
      </c>
      <c r="AK25" s="73">
        <f t="shared" si="9"/>
        <v>0</v>
      </c>
      <c r="AL25" s="57">
        <f t="shared" si="10"/>
        <v>0</v>
      </c>
      <c r="AM25" s="59">
        <f t="shared" si="11"/>
        <v>0</v>
      </c>
      <c r="AN25" s="57">
        <f t="shared" si="12"/>
        <v>0</v>
      </c>
      <c r="AO25" s="60"/>
    </row>
    <row r="26" spans="1:41" s="21" customFormat="1" ht="38.25" x14ac:dyDescent="0.25">
      <c r="A26" s="54">
        <f t="shared" si="13"/>
        <v>11</v>
      </c>
      <c r="B26" s="92" t="s">
        <v>245</v>
      </c>
      <c r="C26" s="55" t="s">
        <v>184</v>
      </c>
      <c r="D26" s="61" t="s">
        <v>243</v>
      </c>
      <c r="E26" s="56" t="s">
        <v>240</v>
      </c>
      <c r="F26" s="66">
        <v>43832</v>
      </c>
      <c r="G26" s="65">
        <v>43863</v>
      </c>
      <c r="H26" s="56">
        <v>1</v>
      </c>
      <c r="I26" s="56"/>
      <c r="J26" s="57">
        <f t="shared" ref="J26:J37" si="27">IFERROR(I26/H26,"")</f>
        <v>0</v>
      </c>
      <c r="K26" s="56"/>
      <c r="L26" s="58"/>
      <c r="M26" s="57">
        <f t="shared" ref="M26:M37" si="28">IFERROR(L26/H26,"")</f>
        <v>0</v>
      </c>
      <c r="N26" s="58"/>
      <c r="O26" s="56"/>
      <c r="P26" s="56"/>
      <c r="Q26" s="57" t="str">
        <f t="shared" ref="Q26:Q37" si="29">IFERROR(P26/O26,"")</f>
        <v/>
      </c>
      <c r="R26" s="56"/>
      <c r="S26" s="58"/>
      <c r="T26" s="57" t="str">
        <f t="shared" ref="T26:T37" si="30">IFERROR(S26/O26,"")</f>
        <v/>
      </c>
      <c r="U26" s="58"/>
      <c r="V26" s="56"/>
      <c r="W26" s="56"/>
      <c r="X26" s="57" t="str">
        <f t="shared" ref="X26:X37" si="31">IFERROR(W26/V26,"")</f>
        <v/>
      </c>
      <c r="Y26" s="56"/>
      <c r="Z26" s="58"/>
      <c r="AA26" s="57" t="str">
        <f t="shared" ref="AA26:AA37" si="32">IFERROR(Z26/V26,"")</f>
        <v/>
      </c>
      <c r="AB26" s="58"/>
      <c r="AC26" s="56"/>
      <c r="AD26" s="56"/>
      <c r="AE26" s="57" t="str">
        <f t="shared" ref="AE26:AE37" si="33">IFERROR(AD26/AC26,"")</f>
        <v/>
      </c>
      <c r="AF26" s="56"/>
      <c r="AG26" s="58"/>
      <c r="AH26" s="57" t="str">
        <f t="shared" ref="AH26:AH37" si="34">IFERROR(AG26/AC26,"")</f>
        <v/>
      </c>
      <c r="AI26" s="58"/>
      <c r="AJ26" s="73">
        <f t="shared" ref="AJ26:AJ37" si="35">SUM(H26,O26,V26,AC26)</f>
        <v>1</v>
      </c>
      <c r="AK26" s="73">
        <f t="shared" ref="AK26:AK37" si="36">SUM(I26,P26,W26,AD26)</f>
        <v>0</v>
      </c>
      <c r="AL26" s="57">
        <f t="shared" ref="AL26:AL37" si="37">IFERROR(AK26/AJ26,"")</f>
        <v>0</v>
      </c>
      <c r="AM26" s="59">
        <f t="shared" ref="AM26:AM37" si="38">SUM(L26,S26,Z26,AG26)</f>
        <v>0</v>
      </c>
      <c r="AN26" s="57">
        <f t="shared" ref="AN26:AN37" si="39">IFERROR(AM26/AJ26,"")</f>
        <v>0</v>
      </c>
      <c r="AO26" s="60"/>
    </row>
    <row r="27" spans="1:41" s="21" customFormat="1" ht="38.25" x14ac:dyDescent="0.25">
      <c r="A27" s="54">
        <f t="shared" si="13"/>
        <v>12</v>
      </c>
      <c r="B27" s="92" t="s">
        <v>245</v>
      </c>
      <c r="C27" s="55" t="s">
        <v>185</v>
      </c>
      <c r="D27" s="61" t="s">
        <v>203</v>
      </c>
      <c r="E27" s="56" t="s">
        <v>240</v>
      </c>
      <c r="F27" s="66">
        <v>43832</v>
      </c>
      <c r="G27" s="66">
        <v>44196</v>
      </c>
      <c r="H27" s="56">
        <v>1</v>
      </c>
      <c r="I27" s="56"/>
      <c r="J27" s="57">
        <f t="shared" si="27"/>
        <v>0</v>
      </c>
      <c r="K27" s="56"/>
      <c r="L27" s="58"/>
      <c r="M27" s="57">
        <f t="shared" si="28"/>
        <v>0</v>
      </c>
      <c r="N27" s="58"/>
      <c r="O27" s="56">
        <v>1</v>
      </c>
      <c r="P27" s="56"/>
      <c r="Q27" s="57">
        <f t="shared" si="29"/>
        <v>0</v>
      </c>
      <c r="R27" s="56"/>
      <c r="S27" s="58"/>
      <c r="T27" s="57">
        <f t="shared" si="30"/>
        <v>0</v>
      </c>
      <c r="U27" s="58"/>
      <c r="V27" s="56">
        <v>1</v>
      </c>
      <c r="W27" s="56"/>
      <c r="X27" s="57">
        <f t="shared" si="31"/>
        <v>0</v>
      </c>
      <c r="Y27" s="56"/>
      <c r="Z27" s="58"/>
      <c r="AA27" s="57">
        <f t="shared" si="32"/>
        <v>0</v>
      </c>
      <c r="AB27" s="58"/>
      <c r="AC27" s="56">
        <v>1</v>
      </c>
      <c r="AD27" s="56"/>
      <c r="AE27" s="57">
        <f t="shared" si="33"/>
        <v>0</v>
      </c>
      <c r="AF27" s="56"/>
      <c r="AG27" s="58"/>
      <c r="AH27" s="57">
        <f t="shared" si="34"/>
        <v>0</v>
      </c>
      <c r="AI27" s="58"/>
      <c r="AJ27" s="73">
        <f t="shared" si="35"/>
        <v>4</v>
      </c>
      <c r="AK27" s="73">
        <f t="shared" si="36"/>
        <v>0</v>
      </c>
      <c r="AL27" s="57">
        <f t="shared" si="37"/>
        <v>0</v>
      </c>
      <c r="AM27" s="59">
        <f t="shared" si="38"/>
        <v>0</v>
      </c>
      <c r="AN27" s="57">
        <f t="shared" si="39"/>
        <v>0</v>
      </c>
      <c r="AO27" s="60"/>
    </row>
    <row r="28" spans="1:41" s="21" customFormat="1" ht="38.25" x14ac:dyDescent="0.25">
      <c r="A28" s="54">
        <f t="shared" si="13"/>
        <v>13</v>
      </c>
      <c r="B28" s="92" t="s">
        <v>245</v>
      </c>
      <c r="C28" s="55" t="s">
        <v>228</v>
      </c>
      <c r="D28" s="61" t="s">
        <v>204</v>
      </c>
      <c r="E28" s="56" t="s">
        <v>240</v>
      </c>
      <c r="F28" s="66">
        <v>43832</v>
      </c>
      <c r="G28" s="66">
        <v>44196</v>
      </c>
      <c r="H28" s="56">
        <v>3</v>
      </c>
      <c r="I28" s="56"/>
      <c r="J28" s="57">
        <f t="shared" si="27"/>
        <v>0</v>
      </c>
      <c r="K28" s="56"/>
      <c r="L28" s="58"/>
      <c r="M28" s="57">
        <f t="shared" si="28"/>
        <v>0</v>
      </c>
      <c r="N28" s="58"/>
      <c r="O28" s="56">
        <v>3</v>
      </c>
      <c r="P28" s="56"/>
      <c r="Q28" s="57">
        <f t="shared" si="29"/>
        <v>0</v>
      </c>
      <c r="R28" s="56"/>
      <c r="S28" s="58"/>
      <c r="T28" s="57">
        <f t="shared" si="30"/>
        <v>0</v>
      </c>
      <c r="U28" s="58"/>
      <c r="V28" s="56">
        <v>3</v>
      </c>
      <c r="W28" s="56"/>
      <c r="X28" s="57">
        <f t="shared" si="31"/>
        <v>0</v>
      </c>
      <c r="Y28" s="56"/>
      <c r="Z28" s="58"/>
      <c r="AA28" s="57">
        <f t="shared" si="32"/>
        <v>0</v>
      </c>
      <c r="AB28" s="58"/>
      <c r="AC28" s="56">
        <v>3</v>
      </c>
      <c r="AD28" s="56"/>
      <c r="AE28" s="57">
        <f t="shared" si="33"/>
        <v>0</v>
      </c>
      <c r="AF28" s="56"/>
      <c r="AG28" s="58"/>
      <c r="AH28" s="57">
        <f t="shared" si="34"/>
        <v>0</v>
      </c>
      <c r="AI28" s="58"/>
      <c r="AJ28" s="73">
        <f t="shared" si="35"/>
        <v>12</v>
      </c>
      <c r="AK28" s="73">
        <f t="shared" si="36"/>
        <v>0</v>
      </c>
      <c r="AL28" s="57">
        <f t="shared" si="37"/>
        <v>0</v>
      </c>
      <c r="AM28" s="59">
        <f t="shared" si="38"/>
        <v>0</v>
      </c>
      <c r="AN28" s="57">
        <f t="shared" si="39"/>
        <v>0</v>
      </c>
      <c r="AO28" s="60"/>
    </row>
    <row r="29" spans="1:41" s="21" customFormat="1" ht="51" x14ac:dyDescent="0.25">
      <c r="A29" s="54">
        <f t="shared" si="13"/>
        <v>14</v>
      </c>
      <c r="B29" s="92" t="s">
        <v>245</v>
      </c>
      <c r="C29" s="55" t="s">
        <v>229</v>
      </c>
      <c r="D29" s="61" t="s">
        <v>230</v>
      </c>
      <c r="E29" s="56" t="s">
        <v>240</v>
      </c>
      <c r="F29" s="66">
        <v>43832</v>
      </c>
      <c r="G29" s="66">
        <v>44196</v>
      </c>
      <c r="H29" s="56">
        <v>3</v>
      </c>
      <c r="I29" s="56"/>
      <c r="J29" s="57">
        <f t="shared" si="27"/>
        <v>0</v>
      </c>
      <c r="K29" s="56"/>
      <c r="L29" s="58"/>
      <c r="M29" s="57">
        <f t="shared" si="28"/>
        <v>0</v>
      </c>
      <c r="N29" s="58"/>
      <c r="O29" s="56">
        <v>3</v>
      </c>
      <c r="P29" s="56"/>
      <c r="Q29" s="57">
        <f t="shared" si="29"/>
        <v>0</v>
      </c>
      <c r="R29" s="56"/>
      <c r="S29" s="58"/>
      <c r="T29" s="57">
        <f t="shared" si="30"/>
        <v>0</v>
      </c>
      <c r="U29" s="58"/>
      <c r="V29" s="56">
        <v>3</v>
      </c>
      <c r="W29" s="56"/>
      <c r="X29" s="57">
        <f t="shared" si="31"/>
        <v>0</v>
      </c>
      <c r="Y29" s="56"/>
      <c r="Z29" s="58"/>
      <c r="AA29" s="57">
        <f t="shared" si="32"/>
        <v>0</v>
      </c>
      <c r="AB29" s="58"/>
      <c r="AC29" s="56">
        <v>3</v>
      </c>
      <c r="AD29" s="56"/>
      <c r="AE29" s="57">
        <f t="shared" si="33"/>
        <v>0</v>
      </c>
      <c r="AF29" s="56"/>
      <c r="AG29" s="58"/>
      <c r="AH29" s="57">
        <f t="shared" si="34"/>
        <v>0</v>
      </c>
      <c r="AI29" s="58"/>
      <c r="AJ29" s="73">
        <f t="shared" si="35"/>
        <v>12</v>
      </c>
      <c r="AK29" s="73">
        <f t="shared" si="36"/>
        <v>0</v>
      </c>
      <c r="AL29" s="57">
        <f t="shared" si="37"/>
        <v>0</v>
      </c>
      <c r="AM29" s="59">
        <f t="shared" si="38"/>
        <v>0</v>
      </c>
      <c r="AN29" s="57">
        <f t="shared" si="39"/>
        <v>0</v>
      </c>
      <c r="AO29" s="60"/>
    </row>
    <row r="30" spans="1:41" s="21" customFormat="1" ht="38.25" x14ac:dyDescent="0.25">
      <c r="A30" s="54">
        <f t="shared" si="13"/>
        <v>15</v>
      </c>
      <c r="B30" s="92" t="s">
        <v>245</v>
      </c>
      <c r="C30" s="55" t="s">
        <v>205</v>
      </c>
      <c r="D30" s="61" t="s">
        <v>206</v>
      </c>
      <c r="E30" s="56" t="s">
        <v>240</v>
      </c>
      <c r="F30" s="66">
        <v>43922</v>
      </c>
      <c r="G30" s="66">
        <v>44196</v>
      </c>
      <c r="H30" s="56"/>
      <c r="I30" s="56"/>
      <c r="J30" s="57" t="str">
        <f t="shared" si="27"/>
        <v/>
      </c>
      <c r="K30" s="56"/>
      <c r="L30" s="58"/>
      <c r="M30" s="57" t="str">
        <f t="shared" si="28"/>
        <v/>
      </c>
      <c r="N30" s="58"/>
      <c r="O30" s="56">
        <v>1</v>
      </c>
      <c r="P30" s="56"/>
      <c r="Q30" s="57">
        <f t="shared" si="29"/>
        <v>0</v>
      </c>
      <c r="R30" s="56"/>
      <c r="S30" s="58"/>
      <c r="T30" s="57">
        <f t="shared" si="30"/>
        <v>0</v>
      </c>
      <c r="U30" s="58"/>
      <c r="V30" s="56"/>
      <c r="W30" s="56"/>
      <c r="X30" s="57" t="str">
        <f t="shared" si="31"/>
        <v/>
      </c>
      <c r="Y30" s="56"/>
      <c r="Z30" s="58"/>
      <c r="AA30" s="57" t="str">
        <f t="shared" si="32"/>
        <v/>
      </c>
      <c r="AB30" s="58"/>
      <c r="AC30" s="56">
        <v>1</v>
      </c>
      <c r="AD30" s="56"/>
      <c r="AE30" s="57">
        <f t="shared" si="33"/>
        <v>0</v>
      </c>
      <c r="AF30" s="56"/>
      <c r="AG30" s="58"/>
      <c r="AH30" s="57">
        <f t="shared" si="34"/>
        <v>0</v>
      </c>
      <c r="AI30" s="58"/>
      <c r="AJ30" s="73">
        <f t="shared" si="35"/>
        <v>2</v>
      </c>
      <c r="AK30" s="73">
        <f t="shared" si="36"/>
        <v>0</v>
      </c>
      <c r="AL30" s="57">
        <f t="shared" si="37"/>
        <v>0</v>
      </c>
      <c r="AM30" s="59">
        <f t="shared" si="38"/>
        <v>0</v>
      </c>
      <c r="AN30" s="57">
        <f t="shared" si="39"/>
        <v>0</v>
      </c>
      <c r="AO30" s="60"/>
    </row>
    <row r="31" spans="1:41" s="21" customFormat="1" ht="38.25" x14ac:dyDescent="0.25">
      <c r="A31" s="54">
        <f t="shared" si="13"/>
        <v>16</v>
      </c>
      <c r="B31" s="92" t="s">
        <v>245</v>
      </c>
      <c r="C31" s="55" t="s">
        <v>186</v>
      </c>
      <c r="D31" s="61" t="s">
        <v>207</v>
      </c>
      <c r="E31" s="56" t="s">
        <v>240</v>
      </c>
      <c r="F31" s="66">
        <v>43832</v>
      </c>
      <c r="G31" s="66">
        <v>44196</v>
      </c>
      <c r="H31" s="56">
        <v>1</v>
      </c>
      <c r="I31" s="56"/>
      <c r="J31" s="57">
        <f t="shared" si="27"/>
        <v>0</v>
      </c>
      <c r="K31" s="56"/>
      <c r="L31" s="58"/>
      <c r="M31" s="57">
        <f t="shared" si="28"/>
        <v>0</v>
      </c>
      <c r="N31" s="58"/>
      <c r="O31" s="56">
        <v>1</v>
      </c>
      <c r="P31" s="56"/>
      <c r="Q31" s="57">
        <f t="shared" si="29"/>
        <v>0</v>
      </c>
      <c r="R31" s="56"/>
      <c r="S31" s="58"/>
      <c r="T31" s="57">
        <f t="shared" si="30"/>
        <v>0</v>
      </c>
      <c r="U31" s="58"/>
      <c r="V31" s="56">
        <v>1</v>
      </c>
      <c r="W31" s="56"/>
      <c r="X31" s="57">
        <f t="shared" si="31"/>
        <v>0</v>
      </c>
      <c r="Y31" s="56"/>
      <c r="Z31" s="58"/>
      <c r="AA31" s="57">
        <f t="shared" si="32"/>
        <v>0</v>
      </c>
      <c r="AB31" s="58"/>
      <c r="AC31" s="56">
        <v>1</v>
      </c>
      <c r="AD31" s="56"/>
      <c r="AE31" s="57">
        <f t="shared" si="33"/>
        <v>0</v>
      </c>
      <c r="AF31" s="56"/>
      <c r="AG31" s="58"/>
      <c r="AH31" s="57">
        <f t="shared" si="34"/>
        <v>0</v>
      </c>
      <c r="AI31" s="58"/>
      <c r="AJ31" s="73">
        <f t="shared" si="35"/>
        <v>4</v>
      </c>
      <c r="AK31" s="73">
        <f t="shared" si="36"/>
        <v>0</v>
      </c>
      <c r="AL31" s="57">
        <f t="shared" si="37"/>
        <v>0</v>
      </c>
      <c r="AM31" s="59">
        <f t="shared" si="38"/>
        <v>0</v>
      </c>
      <c r="AN31" s="57">
        <f t="shared" si="39"/>
        <v>0</v>
      </c>
      <c r="AO31" s="60"/>
    </row>
    <row r="32" spans="1:41" s="21" customFormat="1" ht="38.25" x14ac:dyDescent="0.25">
      <c r="A32" s="54">
        <f t="shared" si="13"/>
        <v>17</v>
      </c>
      <c r="B32" s="92" t="s">
        <v>245</v>
      </c>
      <c r="C32" s="55" t="s">
        <v>226</v>
      </c>
      <c r="D32" s="61" t="s">
        <v>210</v>
      </c>
      <c r="E32" s="56" t="s">
        <v>240</v>
      </c>
      <c r="F32" s="66">
        <v>43832</v>
      </c>
      <c r="G32" s="66">
        <v>44196</v>
      </c>
      <c r="H32" s="56">
        <v>1</v>
      </c>
      <c r="I32" s="56"/>
      <c r="J32" s="57">
        <f t="shared" si="27"/>
        <v>0</v>
      </c>
      <c r="K32" s="56"/>
      <c r="L32" s="58"/>
      <c r="M32" s="57">
        <f t="shared" si="28"/>
        <v>0</v>
      </c>
      <c r="N32" s="58"/>
      <c r="O32" s="56">
        <v>1</v>
      </c>
      <c r="P32" s="56"/>
      <c r="Q32" s="57">
        <f t="shared" si="29"/>
        <v>0</v>
      </c>
      <c r="R32" s="56"/>
      <c r="S32" s="58"/>
      <c r="T32" s="57">
        <f t="shared" si="30"/>
        <v>0</v>
      </c>
      <c r="U32" s="58"/>
      <c r="V32" s="56"/>
      <c r="W32" s="56"/>
      <c r="X32" s="57" t="str">
        <f t="shared" si="31"/>
        <v/>
      </c>
      <c r="Y32" s="56"/>
      <c r="Z32" s="58"/>
      <c r="AA32" s="57" t="str">
        <f t="shared" si="32"/>
        <v/>
      </c>
      <c r="AB32" s="58"/>
      <c r="AC32" s="56">
        <v>1</v>
      </c>
      <c r="AD32" s="56"/>
      <c r="AE32" s="57">
        <f t="shared" si="33"/>
        <v>0</v>
      </c>
      <c r="AF32" s="56"/>
      <c r="AG32" s="58"/>
      <c r="AH32" s="57">
        <f t="shared" si="34"/>
        <v>0</v>
      </c>
      <c r="AI32" s="58"/>
      <c r="AJ32" s="73">
        <f t="shared" si="35"/>
        <v>3</v>
      </c>
      <c r="AK32" s="73">
        <f t="shared" si="36"/>
        <v>0</v>
      </c>
      <c r="AL32" s="57">
        <f t="shared" si="37"/>
        <v>0</v>
      </c>
      <c r="AM32" s="59">
        <f t="shared" si="38"/>
        <v>0</v>
      </c>
      <c r="AN32" s="57">
        <f t="shared" si="39"/>
        <v>0</v>
      </c>
      <c r="AO32" s="60"/>
    </row>
    <row r="33" spans="1:41" s="21" customFormat="1" ht="38.25" x14ac:dyDescent="0.25">
      <c r="A33" s="54">
        <f t="shared" si="13"/>
        <v>18</v>
      </c>
      <c r="B33" s="92" t="s">
        <v>245</v>
      </c>
      <c r="C33" s="55" t="s">
        <v>187</v>
      </c>
      <c r="D33" s="61" t="s">
        <v>209</v>
      </c>
      <c r="E33" s="56" t="s">
        <v>240</v>
      </c>
      <c r="F33" s="66">
        <v>43832</v>
      </c>
      <c r="G33" s="66">
        <v>44196</v>
      </c>
      <c r="H33" s="56">
        <v>3</v>
      </c>
      <c r="I33" s="56"/>
      <c r="J33" s="57">
        <f t="shared" si="27"/>
        <v>0</v>
      </c>
      <c r="K33" s="56"/>
      <c r="L33" s="58"/>
      <c r="M33" s="57">
        <f t="shared" si="28"/>
        <v>0</v>
      </c>
      <c r="N33" s="58"/>
      <c r="O33" s="56">
        <v>3</v>
      </c>
      <c r="P33" s="56"/>
      <c r="Q33" s="57">
        <f t="shared" si="29"/>
        <v>0</v>
      </c>
      <c r="R33" s="56"/>
      <c r="S33" s="58"/>
      <c r="T33" s="57">
        <f t="shared" si="30"/>
        <v>0</v>
      </c>
      <c r="U33" s="58"/>
      <c r="V33" s="56">
        <v>3</v>
      </c>
      <c r="W33" s="56"/>
      <c r="X33" s="57">
        <f t="shared" si="31"/>
        <v>0</v>
      </c>
      <c r="Y33" s="56"/>
      <c r="Z33" s="58"/>
      <c r="AA33" s="57">
        <f t="shared" si="32"/>
        <v>0</v>
      </c>
      <c r="AB33" s="58"/>
      <c r="AC33" s="56">
        <v>2</v>
      </c>
      <c r="AD33" s="56"/>
      <c r="AE33" s="57">
        <f t="shared" si="33"/>
        <v>0</v>
      </c>
      <c r="AF33" s="56"/>
      <c r="AG33" s="58"/>
      <c r="AH33" s="57">
        <f t="shared" si="34"/>
        <v>0</v>
      </c>
      <c r="AI33" s="58"/>
      <c r="AJ33" s="73">
        <f t="shared" si="35"/>
        <v>11</v>
      </c>
      <c r="AK33" s="73">
        <f t="shared" si="36"/>
        <v>0</v>
      </c>
      <c r="AL33" s="57">
        <f t="shared" si="37"/>
        <v>0</v>
      </c>
      <c r="AM33" s="59">
        <f t="shared" si="38"/>
        <v>0</v>
      </c>
      <c r="AN33" s="57">
        <f t="shared" si="39"/>
        <v>0</v>
      </c>
      <c r="AO33" s="60"/>
    </row>
    <row r="34" spans="1:41" s="21" customFormat="1" ht="31.5" customHeight="1" x14ac:dyDescent="0.25">
      <c r="A34" s="54">
        <f t="shared" si="13"/>
        <v>19</v>
      </c>
      <c r="B34" s="92" t="s">
        <v>247</v>
      </c>
      <c r="C34" s="55" t="s">
        <v>234</v>
      </c>
      <c r="D34" s="61" t="s">
        <v>208</v>
      </c>
      <c r="E34" s="56" t="s">
        <v>240</v>
      </c>
      <c r="F34" s="66">
        <v>44013</v>
      </c>
      <c r="G34" s="66">
        <v>44104</v>
      </c>
      <c r="H34" s="56"/>
      <c r="I34" s="56"/>
      <c r="J34" s="57" t="str">
        <f t="shared" si="27"/>
        <v/>
      </c>
      <c r="K34" s="56"/>
      <c r="L34" s="58"/>
      <c r="M34" s="57" t="str">
        <f t="shared" si="28"/>
        <v/>
      </c>
      <c r="N34" s="58"/>
      <c r="O34" s="56"/>
      <c r="P34" s="56"/>
      <c r="Q34" s="57" t="str">
        <f t="shared" si="29"/>
        <v/>
      </c>
      <c r="R34" s="56"/>
      <c r="S34" s="58"/>
      <c r="T34" s="57" t="str">
        <f t="shared" si="30"/>
        <v/>
      </c>
      <c r="U34" s="58"/>
      <c r="V34" s="56">
        <v>1</v>
      </c>
      <c r="W34" s="56"/>
      <c r="X34" s="57">
        <f t="shared" si="31"/>
        <v>0</v>
      </c>
      <c r="Y34" s="56"/>
      <c r="Z34" s="58"/>
      <c r="AA34" s="57">
        <f t="shared" si="32"/>
        <v>0</v>
      </c>
      <c r="AB34" s="58"/>
      <c r="AC34" s="56"/>
      <c r="AD34" s="56"/>
      <c r="AE34" s="57" t="str">
        <f t="shared" si="33"/>
        <v/>
      </c>
      <c r="AF34" s="56"/>
      <c r="AG34" s="58"/>
      <c r="AH34" s="57" t="str">
        <f t="shared" si="34"/>
        <v/>
      </c>
      <c r="AI34" s="58"/>
      <c r="AJ34" s="73">
        <f t="shared" si="35"/>
        <v>1</v>
      </c>
      <c r="AK34" s="73">
        <f t="shared" si="36"/>
        <v>0</v>
      </c>
      <c r="AL34" s="57">
        <f t="shared" si="37"/>
        <v>0</v>
      </c>
      <c r="AM34" s="59">
        <f t="shared" si="38"/>
        <v>0</v>
      </c>
      <c r="AN34" s="57">
        <f t="shared" si="39"/>
        <v>0</v>
      </c>
      <c r="AO34" s="60"/>
    </row>
    <row r="35" spans="1:41" s="21" customFormat="1" ht="31.5" customHeight="1" x14ac:dyDescent="0.25">
      <c r="A35" s="54">
        <f t="shared" si="13"/>
        <v>20</v>
      </c>
      <c r="B35" s="92" t="s">
        <v>247</v>
      </c>
      <c r="C35" s="55" t="s">
        <v>231</v>
      </c>
      <c r="D35" s="61" t="s">
        <v>212</v>
      </c>
      <c r="E35" s="56" t="s">
        <v>240</v>
      </c>
      <c r="F35" s="66">
        <v>43832</v>
      </c>
      <c r="G35" s="66">
        <v>44196</v>
      </c>
      <c r="H35" s="63">
        <v>0.25</v>
      </c>
      <c r="I35" s="56"/>
      <c r="J35" s="57">
        <f t="shared" si="27"/>
        <v>0</v>
      </c>
      <c r="K35" s="56"/>
      <c r="L35" s="58"/>
      <c r="M35" s="57">
        <f t="shared" si="28"/>
        <v>0</v>
      </c>
      <c r="N35" s="58"/>
      <c r="O35" s="63">
        <v>0.25</v>
      </c>
      <c r="P35" s="56"/>
      <c r="Q35" s="57">
        <f t="shared" si="29"/>
        <v>0</v>
      </c>
      <c r="R35" s="56"/>
      <c r="S35" s="58"/>
      <c r="T35" s="57">
        <f t="shared" si="30"/>
        <v>0</v>
      </c>
      <c r="U35" s="58"/>
      <c r="V35" s="63">
        <v>0.25</v>
      </c>
      <c r="W35" s="56"/>
      <c r="X35" s="57">
        <f t="shared" si="31"/>
        <v>0</v>
      </c>
      <c r="Y35" s="56"/>
      <c r="Z35" s="58"/>
      <c r="AA35" s="57">
        <f t="shared" si="32"/>
        <v>0</v>
      </c>
      <c r="AB35" s="58"/>
      <c r="AC35" s="63">
        <v>0.25</v>
      </c>
      <c r="AD35" s="56"/>
      <c r="AE35" s="57">
        <f t="shared" si="33"/>
        <v>0</v>
      </c>
      <c r="AF35" s="56"/>
      <c r="AG35" s="58"/>
      <c r="AH35" s="57">
        <f t="shared" si="34"/>
        <v>0</v>
      </c>
      <c r="AI35" s="58"/>
      <c r="AJ35" s="74">
        <f t="shared" si="35"/>
        <v>1</v>
      </c>
      <c r="AK35" s="74">
        <f t="shared" si="36"/>
        <v>0</v>
      </c>
      <c r="AL35" s="57">
        <f t="shared" si="37"/>
        <v>0</v>
      </c>
      <c r="AM35" s="59">
        <f t="shared" si="38"/>
        <v>0</v>
      </c>
      <c r="AN35" s="57">
        <f t="shared" si="39"/>
        <v>0</v>
      </c>
      <c r="AO35" s="60"/>
    </row>
    <row r="36" spans="1:41" s="21" customFormat="1" ht="38.25" x14ac:dyDescent="0.25">
      <c r="A36" s="54">
        <f t="shared" si="13"/>
        <v>21</v>
      </c>
      <c r="B36" s="92" t="s">
        <v>247</v>
      </c>
      <c r="C36" s="55" t="s">
        <v>190</v>
      </c>
      <c r="D36" s="61" t="s">
        <v>211</v>
      </c>
      <c r="E36" s="56" t="s">
        <v>240</v>
      </c>
      <c r="F36" s="66">
        <v>43862</v>
      </c>
      <c r="G36" s="66">
        <v>44104</v>
      </c>
      <c r="H36" s="56">
        <v>1</v>
      </c>
      <c r="I36" s="56"/>
      <c r="J36" s="57">
        <f t="shared" si="27"/>
        <v>0</v>
      </c>
      <c r="K36" s="56"/>
      <c r="L36" s="58"/>
      <c r="M36" s="57">
        <f t="shared" si="28"/>
        <v>0</v>
      </c>
      <c r="N36" s="58"/>
      <c r="O36" s="56"/>
      <c r="P36" s="56"/>
      <c r="Q36" s="57" t="str">
        <f t="shared" si="29"/>
        <v/>
      </c>
      <c r="R36" s="56"/>
      <c r="S36" s="58"/>
      <c r="T36" s="57" t="str">
        <f t="shared" si="30"/>
        <v/>
      </c>
      <c r="U36" s="58"/>
      <c r="V36" s="56">
        <v>1</v>
      </c>
      <c r="W36" s="56"/>
      <c r="X36" s="57">
        <f t="shared" si="31"/>
        <v>0</v>
      </c>
      <c r="Y36" s="56"/>
      <c r="Z36" s="58"/>
      <c r="AA36" s="57">
        <f t="shared" si="32"/>
        <v>0</v>
      </c>
      <c r="AB36" s="58"/>
      <c r="AC36" s="56"/>
      <c r="AD36" s="56"/>
      <c r="AE36" s="57" t="str">
        <f t="shared" si="33"/>
        <v/>
      </c>
      <c r="AF36" s="56"/>
      <c r="AG36" s="58"/>
      <c r="AH36" s="57" t="str">
        <f t="shared" si="34"/>
        <v/>
      </c>
      <c r="AI36" s="58"/>
      <c r="AJ36" s="73">
        <f t="shared" si="35"/>
        <v>2</v>
      </c>
      <c r="AK36" s="73">
        <f t="shared" si="36"/>
        <v>0</v>
      </c>
      <c r="AL36" s="57">
        <f t="shared" si="37"/>
        <v>0</v>
      </c>
      <c r="AM36" s="59">
        <f t="shared" si="38"/>
        <v>0</v>
      </c>
      <c r="AN36" s="57">
        <f t="shared" si="39"/>
        <v>0</v>
      </c>
      <c r="AO36" s="60"/>
    </row>
    <row r="37" spans="1:41" s="21" customFormat="1" ht="38.25" x14ac:dyDescent="0.25">
      <c r="A37" s="54">
        <f t="shared" si="13"/>
        <v>22</v>
      </c>
      <c r="B37" s="92" t="s">
        <v>247</v>
      </c>
      <c r="C37" s="55" t="s">
        <v>189</v>
      </c>
      <c r="D37" s="61" t="s">
        <v>217</v>
      </c>
      <c r="E37" s="56" t="s">
        <v>240</v>
      </c>
      <c r="F37" s="66">
        <v>43983</v>
      </c>
      <c r="G37" s="66">
        <v>44196</v>
      </c>
      <c r="H37" s="56"/>
      <c r="I37" s="56"/>
      <c r="J37" s="57" t="str">
        <f t="shared" si="27"/>
        <v/>
      </c>
      <c r="K37" s="56"/>
      <c r="L37" s="58"/>
      <c r="M37" s="57" t="str">
        <f t="shared" si="28"/>
        <v/>
      </c>
      <c r="N37" s="58"/>
      <c r="O37" s="56">
        <v>1</v>
      </c>
      <c r="P37" s="56"/>
      <c r="Q37" s="57">
        <f t="shared" si="29"/>
        <v>0</v>
      </c>
      <c r="R37" s="56"/>
      <c r="S37" s="58"/>
      <c r="T37" s="57">
        <f t="shared" si="30"/>
        <v>0</v>
      </c>
      <c r="U37" s="58"/>
      <c r="V37" s="56"/>
      <c r="W37" s="56"/>
      <c r="X37" s="57" t="str">
        <f t="shared" si="31"/>
        <v/>
      </c>
      <c r="Y37" s="56"/>
      <c r="Z37" s="58"/>
      <c r="AA37" s="57" t="str">
        <f t="shared" si="32"/>
        <v/>
      </c>
      <c r="AB37" s="58"/>
      <c r="AC37" s="56">
        <v>1</v>
      </c>
      <c r="AD37" s="56"/>
      <c r="AE37" s="57">
        <f t="shared" si="33"/>
        <v>0</v>
      </c>
      <c r="AF37" s="56"/>
      <c r="AG37" s="58"/>
      <c r="AH37" s="57">
        <f t="shared" si="34"/>
        <v>0</v>
      </c>
      <c r="AI37" s="58"/>
      <c r="AJ37" s="73">
        <f t="shared" si="35"/>
        <v>2</v>
      </c>
      <c r="AK37" s="73">
        <f t="shared" si="36"/>
        <v>0</v>
      </c>
      <c r="AL37" s="57">
        <f t="shared" si="37"/>
        <v>0</v>
      </c>
      <c r="AM37" s="59">
        <f t="shared" si="38"/>
        <v>0</v>
      </c>
      <c r="AN37" s="57">
        <f t="shared" si="39"/>
        <v>0</v>
      </c>
      <c r="AO37" s="60"/>
    </row>
    <row r="38" spans="1:41" s="21" customFormat="1" ht="38.25" x14ac:dyDescent="0.25">
      <c r="A38" s="54">
        <f t="shared" si="13"/>
        <v>23</v>
      </c>
      <c r="B38" s="92" t="s">
        <v>248</v>
      </c>
      <c r="C38" s="55" t="s">
        <v>188</v>
      </c>
      <c r="D38" s="61" t="s">
        <v>213</v>
      </c>
      <c r="E38" s="56" t="s">
        <v>240</v>
      </c>
      <c r="F38" s="66">
        <v>43832</v>
      </c>
      <c r="G38" s="66">
        <v>43861</v>
      </c>
      <c r="H38" s="56">
        <v>1</v>
      </c>
      <c r="I38" s="56"/>
      <c r="J38" s="57">
        <f t="shared" si="0"/>
        <v>0</v>
      </c>
      <c r="K38" s="56"/>
      <c r="L38" s="58"/>
      <c r="M38" s="57">
        <f t="shared" si="2"/>
        <v>0</v>
      </c>
      <c r="N38" s="58"/>
      <c r="O38" s="56"/>
      <c r="P38" s="56"/>
      <c r="Q38" s="57" t="str">
        <f t="shared" si="3"/>
        <v/>
      </c>
      <c r="R38" s="56"/>
      <c r="S38" s="58"/>
      <c r="T38" s="57" t="str">
        <f t="shared" si="4"/>
        <v/>
      </c>
      <c r="U38" s="58"/>
      <c r="V38" s="56"/>
      <c r="W38" s="56"/>
      <c r="X38" s="57" t="str">
        <f t="shared" si="5"/>
        <v/>
      </c>
      <c r="Y38" s="56"/>
      <c r="Z38" s="58"/>
      <c r="AA38" s="57" t="str">
        <f t="shared" si="6"/>
        <v/>
      </c>
      <c r="AB38" s="58"/>
      <c r="AC38" s="56"/>
      <c r="AD38" s="56"/>
      <c r="AE38" s="57" t="str">
        <f t="shared" si="7"/>
        <v/>
      </c>
      <c r="AF38" s="56"/>
      <c r="AG38" s="58"/>
      <c r="AH38" s="57" t="str">
        <f t="shared" si="8"/>
        <v/>
      </c>
      <c r="AI38" s="58"/>
      <c r="AJ38" s="73">
        <f t="shared" si="1"/>
        <v>1</v>
      </c>
      <c r="AK38" s="73">
        <f t="shared" si="9"/>
        <v>0</v>
      </c>
      <c r="AL38" s="57">
        <f t="shared" si="10"/>
        <v>0</v>
      </c>
      <c r="AM38" s="59">
        <f t="shared" si="11"/>
        <v>0</v>
      </c>
      <c r="AN38" s="57">
        <f t="shared" si="12"/>
        <v>0</v>
      </c>
      <c r="AO38" s="60"/>
    </row>
    <row r="39" spans="1:41" s="21" customFormat="1" ht="38.25" x14ac:dyDescent="0.25">
      <c r="A39" s="54">
        <f t="shared" si="13"/>
        <v>24</v>
      </c>
      <c r="B39" s="92" t="s">
        <v>248</v>
      </c>
      <c r="C39" s="55" t="s">
        <v>214</v>
      </c>
      <c r="D39" s="61" t="s">
        <v>216</v>
      </c>
      <c r="E39" s="56" t="s">
        <v>240</v>
      </c>
      <c r="F39" s="66">
        <v>43832</v>
      </c>
      <c r="G39" s="66">
        <v>44196</v>
      </c>
      <c r="H39" s="56">
        <v>3</v>
      </c>
      <c r="I39" s="56"/>
      <c r="J39" s="57">
        <f t="shared" si="0"/>
        <v>0</v>
      </c>
      <c r="K39" s="56"/>
      <c r="L39" s="58"/>
      <c r="M39" s="57">
        <f t="shared" si="2"/>
        <v>0</v>
      </c>
      <c r="N39" s="58"/>
      <c r="O39" s="56">
        <v>3</v>
      </c>
      <c r="P39" s="56"/>
      <c r="Q39" s="57">
        <f t="shared" si="3"/>
        <v>0</v>
      </c>
      <c r="R39" s="56"/>
      <c r="S39" s="58"/>
      <c r="T39" s="57">
        <f t="shared" si="4"/>
        <v>0</v>
      </c>
      <c r="U39" s="58"/>
      <c r="V39" s="56">
        <v>3</v>
      </c>
      <c r="W39" s="56"/>
      <c r="X39" s="57">
        <f t="shared" si="5"/>
        <v>0</v>
      </c>
      <c r="Y39" s="56"/>
      <c r="Z39" s="58"/>
      <c r="AA39" s="57">
        <f t="shared" si="6"/>
        <v>0</v>
      </c>
      <c r="AB39" s="58"/>
      <c r="AC39" s="56">
        <v>3</v>
      </c>
      <c r="AD39" s="56"/>
      <c r="AE39" s="57">
        <f t="shared" si="7"/>
        <v>0</v>
      </c>
      <c r="AF39" s="56"/>
      <c r="AG39" s="58"/>
      <c r="AH39" s="57">
        <f t="shared" si="8"/>
        <v>0</v>
      </c>
      <c r="AI39" s="58"/>
      <c r="AJ39" s="73">
        <f t="shared" si="1"/>
        <v>12</v>
      </c>
      <c r="AK39" s="73">
        <f t="shared" si="9"/>
        <v>0</v>
      </c>
      <c r="AL39" s="57">
        <f t="shared" si="10"/>
        <v>0</v>
      </c>
      <c r="AM39" s="59">
        <f t="shared" si="11"/>
        <v>0</v>
      </c>
      <c r="AN39" s="57">
        <f t="shared" si="12"/>
        <v>0</v>
      </c>
      <c r="AO39" s="60"/>
    </row>
    <row r="40" spans="1:41" s="21" customFormat="1" ht="38.25" x14ac:dyDescent="0.25">
      <c r="A40" s="54">
        <f t="shared" si="13"/>
        <v>25</v>
      </c>
      <c r="B40" s="92" t="s">
        <v>248</v>
      </c>
      <c r="C40" s="55" t="s">
        <v>191</v>
      </c>
      <c r="D40" s="61" t="s">
        <v>215</v>
      </c>
      <c r="E40" s="56" t="s">
        <v>240</v>
      </c>
      <c r="F40" s="66">
        <v>43832</v>
      </c>
      <c r="G40" s="66">
        <v>44196</v>
      </c>
      <c r="H40" s="56">
        <v>2</v>
      </c>
      <c r="I40" s="56"/>
      <c r="J40" s="57">
        <f t="shared" si="0"/>
        <v>0</v>
      </c>
      <c r="K40" s="56"/>
      <c r="L40" s="58"/>
      <c r="M40" s="57">
        <f t="shared" si="2"/>
        <v>0</v>
      </c>
      <c r="N40" s="58"/>
      <c r="O40" s="56">
        <v>3</v>
      </c>
      <c r="P40" s="56"/>
      <c r="Q40" s="57">
        <f t="shared" si="3"/>
        <v>0</v>
      </c>
      <c r="R40" s="56"/>
      <c r="S40" s="58"/>
      <c r="T40" s="57">
        <f t="shared" si="4"/>
        <v>0</v>
      </c>
      <c r="U40" s="58"/>
      <c r="V40" s="56">
        <v>3</v>
      </c>
      <c r="W40" s="56"/>
      <c r="X40" s="57">
        <f t="shared" si="5"/>
        <v>0</v>
      </c>
      <c r="Y40" s="56"/>
      <c r="Z40" s="58"/>
      <c r="AA40" s="57">
        <f t="shared" si="6"/>
        <v>0</v>
      </c>
      <c r="AB40" s="58"/>
      <c r="AC40" s="56">
        <v>3</v>
      </c>
      <c r="AD40" s="56"/>
      <c r="AE40" s="57">
        <f t="shared" si="7"/>
        <v>0</v>
      </c>
      <c r="AF40" s="56"/>
      <c r="AG40" s="58"/>
      <c r="AH40" s="57">
        <f t="shared" si="8"/>
        <v>0</v>
      </c>
      <c r="AI40" s="58"/>
      <c r="AJ40" s="73">
        <f t="shared" si="1"/>
        <v>11</v>
      </c>
      <c r="AK40" s="73">
        <f t="shared" si="9"/>
        <v>0</v>
      </c>
      <c r="AL40" s="57">
        <f t="shared" si="10"/>
        <v>0</v>
      </c>
      <c r="AM40" s="59">
        <f t="shared" si="11"/>
        <v>0</v>
      </c>
      <c r="AN40" s="57">
        <f t="shared" si="12"/>
        <v>0</v>
      </c>
      <c r="AO40" s="60"/>
    </row>
    <row r="41" spans="1:41" s="21" customFormat="1" ht="38.25" x14ac:dyDescent="0.25">
      <c r="A41" s="54">
        <f t="shared" si="13"/>
        <v>26</v>
      </c>
      <c r="B41" s="92" t="s">
        <v>248</v>
      </c>
      <c r="C41" s="55" t="s">
        <v>192</v>
      </c>
      <c r="D41" s="61" t="s">
        <v>218</v>
      </c>
      <c r="E41" s="56" t="s">
        <v>240</v>
      </c>
      <c r="F41" s="66">
        <v>43832</v>
      </c>
      <c r="G41" s="66">
        <v>44196</v>
      </c>
      <c r="H41" s="56"/>
      <c r="I41" s="56"/>
      <c r="J41" s="57" t="str">
        <f t="shared" si="0"/>
        <v/>
      </c>
      <c r="K41" s="56"/>
      <c r="L41" s="58"/>
      <c r="M41" s="57" t="str">
        <f t="shared" si="2"/>
        <v/>
      </c>
      <c r="N41" s="58"/>
      <c r="O41" s="56"/>
      <c r="P41" s="56"/>
      <c r="Q41" s="57" t="str">
        <f t="shared" si="3"/>
        <v/>
      </c>
      <c r="R41" s="56"/>
      <c r="S41" s="58"/>
      <c r="T41" s="57" t="str">
        <f t="shared" si="4"/>
        <v/>
      </c>
      <c r="U41" s="58"/>
      <c r="V41" s="56"/>
      <c r="W41" s="56"/>
      <c r="X41" s="57" t="str">
        <f t="shared" si="5"/>
        <v/>
      </c>
      <c r="Y41" s="56"/>
      <c r="Z41" s="58"/>
      <c r="AA41" s="57" t="str">
        <f t="shared" si="6"/>
        <v/>
      </c>
      <c r="AB41" s="58"/>
      <c r="AC41" s="56">
        <v>1</v>
      </c>
      <c r="AD41" s="56"/>
      <c r="AE41" s="57">
        <f t="shared" si="7"/>
        <v>0</v>
      </c>
      <c r="AF41" s="56"/>
      <c r="AG41" s="58"/>
      <c r="AH41" s="57">
        <f t="shared" si="8"/>
        <v>0</v>
      </c>
      <c r="AI41" s="58"/>
      <c r="AJ41" s="73">
        <f t="shared" si="1"/>
        <v>1</v>
      </c>
      <c r="AK41" s="73">
        <f t="shared" si="9"/>
        <v>0</v>
      </c>
      <c r="AL41" s="57">
        <f t="shared" si="10"/>
        <v>0</v>
      </c>
      <c r="AM41" s="59">
        <f t="shared" si="11"/>
        <v>0</v>
      </c>
      <c r="AN41" s="57">
        <f t="shared" si="12"/>
        <v>0</v>
      </c>
      <c r="AO41" s="60"/>
    </row>
    <row r="42" spans="1:41" s="21" customFormat="1" ht="76.5" x14ac:dyDescent="0.25">
      <c r="A42" s="54">
        <f t="shared" si="13"/>
        <v>27</v>
      </c>
      <c r="B42" s="92" t="s">
        <v>249</v>
      </c>
      <c r="C42" s="55" t="s">
        <v>235</v>
      </c>
      <c r="D42" s="61" t="s">
        <v>219</v>
      </c>
      <c r="E42" s="56" t="s">
        <v>240</v>
      </c>
      <c r="F42" s="66">
        <v>43922</v>
      </c>
      <c r="G42" s="66">
        <v>44196</v>
      </c>
      <c r="H42" s="56"/>
      <c r="I42" s="56"/>
      <c r="J42" s="57" t="str">
        <f t="shared" si="0"/>
        <v/>
      </c>
      <c r="K42" s="56"/>
      <c r="L42" s="58"/>
      <c r="M42" s="57" t="str">
        <f t="shared" si="2"/>
        <v/>
      </c>
      <c r="N42" s="58"/>
      <c r="O42" s="56">
        <v>1</v>
      </c>
      <c r="P42" s="56"/>
      <c r="Q42" s="57">
        <f>IFERROR(P42/O42,"")</f>
        <v>0</v>
      </c>
      <c r="R42" s="56"/>
      <c r="S42" s="58"/>
      <c r="T42" s="57">
        <f t="shared" si="4"/>
        <v>0</v>
      </c>
      <c r="U42" s="58"/>
      <c r="V42" s="56"/>
      <c r="W42" s="56"/>
      <c r="X42" s="57" t="str">
        <f t="shared" si="5"/>
        <v/>
      </c>
      <c r="Y42" s="56"/>
      <c r="Z42" s="58"/>
      <c r="AA42" s="57" t="str">
        <f t="shared" si="6"/>
        <v/>
      </c>
      <c r="AB42" s="58"/>
      <c r="AC42" s="56">
        <v>1</v>
      </c>
      <c r="AD42" s="56"/>
      <c r="AE42" s="57">
        <f t="shared" si="7"/>
        <v>0</v>
      </c>
      <c r="AF42" s="56"/>
      <c r="AG42" s="58"/>
      <c r="AH42" s="57">
        <f t="shared" si="8"/>
        <v>0</v>
      </c>
      <c r="AI42" s="58"/>
      <c r="AJ42" s="73">
        <f t="shared" si="1"/>
        <v>2</v>
      </c>
      <c r="AK42" s="73">
        <f t="shared" si="9"/>
        <v>0</v>
      </c>
      <c r="AL42" s="57">
        <f t="shared" si="10"/>
        <v>0</v>
      </c>
      <c r="AM42" s="59">
        <f t="shared" si="11"/>
        <v>0</v>
      </c>
      <c r="AN42" s="57">
        <f t="shared" si="12"/>
        <v>0</v>
      </c>
      <c r="AO42" s="60"/>
    </row>
    <row r="43" spans="1:41" s="21" customFormat="1" ht="38.25" x14ac:dyDescent="0.25">
      <c r="A43" s="54">
        <f t="shared" si="13"/>
        <v>28</v>
      </c>
      <c r="B43" s="92" t="s">
        <v>250</v>
      </c>
      <c r="C43" s="55" t="s">
        <v>193</v>
      </c>
      <c r="D43" s="61" t="s">
        <v>220</v>
      </c>
      <c r="E43" s="56" t="s">
        <v>240</v>
      </c>
      <c r="F43" s="66">
        <v>43832</v>
      </c>
      <c r="G43" s="66">
        <v>44104</v>
      </c>
      <c r="H43" s="56">
        <v>1</v>
      </c>
      <c r="I43" s="56"/>
      <c r="J43" s="57">
        <f t="shared" si="0"/>
        <v>0</v>
      </c>
      <c r="K43" s="56"/>
      <c r="L43" s="58"/>
      <c r="M43" s="57">
        <f t="shared" si="2"/>
        <v>0</v>
      </c>
      <c r="N43" s="58"/>
      <c r="O43" s="56"/>
      <c r="P43" s="56"/>
      <c r="Q43" s="57" t="str">
        <f t="shared" si="3"/>
        <v/>
      </c>
      <c r="R43" s="56"/>
      <c r="S43" s="58"/>
      <c r="T43" s="57" t="str">
        <f t="shared" si="4"/>
        <v/>
      </c>
      <c r="U43" s="58"/>
      <c r="V43" s="56">
        <v>1</v>
      </c>
      <c r="W43" s="56"/>
      <c r="X43" s="57">
        <f t="shared" si="5"/>
        <v>0</v>
      </c>
      <c r="Y43" s="56"/>
      <c r="Z43" s="58"/>
      <c r="AA43" s="57">
        <f t="shared" si="6"/>
        <v>0</v>
      </c>
      <c r="AB43" s="58"/>
      <c r="AC43" s="56"/>
      <c r="AD43" s="56"/>
      <c r="AE43" s="57" t="str">
        <f t="shared" si="7"/>
        <v/>
      </c>
      <c r="AF43" s="56"/>
      <c r="AG43" s="58"/>
      <c r="AH43" s="57" t="str">
        <f t="shared" si="8"/>
        <v/>
      </c>
      <c r="AI43" s="58"/>
      <c r="AJ43" s="73">
        <f t="shared" si="1"/>
        <v>2</v>
      </c>
      <c r="AK43" s="73">
        <f t="shared" si="9"/>
        <v>0</v>
      </c>
      <c r="AL43" s="57">
        <f t="shared" si="10"/>
        <v>0</v>
      </c>
      <c r="AM43" s="59">
        <f t="shared" si="11"/>
        <v>0</v>
      </c>
      <c r="AN43" s="57">
        <f t="shared" si="12"/>
        <v>0</v>
      </c>
      <c r="AO43" s="60"/>
    </row>
    <row r="44" spans="1:41" s="21" customFormat="1" ht="38.25" x14ac:dyDescent="0.25">
      <c r="A44" s="54">
        <f t="shared" si="13"/>
        <v>29</v>
      </c>
      <c r="B44" s="92" t="s">
        <v>245</v>
      </c>
      <c r="C44" s="55" t="s">
        <v>194</v>
      </c>
      <c r="D44" s="61" t="s">
        <v>221</v>
      </c>
      <c r="E44" s="56" t="s">
        <v>240</v>
      </c>
      <c r="F44" s="66">
        <v>43832</v>
      </c>
      <c r="G44" s="66">
        <v>43921</v>
      </c>
      <c r="H44" s="56">
        <v>1</v>
      </c>
      <c r="I44" s="56"/>
      <c r="J44" s="57">
        <f t="shared" si="0"/>
        <v>0</v>
      </c>
      <c r="K44" s="56"/>
      <c r="L44" s="58"/>
      <c r="M44" s="57">
        <f t="shared" si="2"/>
        <v>0</v>
      </c>
      <c r="N44" s="58"/>
      <c r="O44" s="56"/>
      <c r="P44" s="56"/>
      <c r="Q44" s="57"/>
      <c r="R44" s="56"/>
      <c r="S44" s="58"/>
      <c r="T44" s="57"/>
      <c r="U44" s="58"/>
      <c r="V44" s="56"/>
      <c r="W44" s="56"/>
      <c r="X44" s="57"/>
      <c r="Y44" s="56"/>
      <c r="Z44" s="58"/>
      <c r="AA44" s="57"/>
      <c r="AB44" s="58"/>
      <c r="AC44" s="56"/>
      <c r="AD44" s="56"/>
      <c r="AE44" s="57"/>
      <c r="AF44" s="56"/>
      <c r="AG44" s="58"/>
      <c r="AH44" s="57"/>
      <c r="AI44" s="58"/>
      <c r="AJ44" s="73">
        <f t="shared" ref="AJ44:AJ51" si="40">SUM(H44,O44,V44,AC44)</f>
        <v>1</v>
      </c>
      <c r="AK44" s="73">
        <f t="shared" ref="AK44:AK51" si="41">SUM(I44,P44,W44,AD44)</f>
        <v>0</v>
      </c>
      <c r="AL44" s="57">
        <f t="shared" si="10"/>
        <v>0</v>
      </c>
      <c r="AM44" s="59"/>
      <c r="AN44" s="57"/>
      <c r="AO44" s="60"/>
    </row>
    <row r="45" spans="1:41" s="32" customFormat="1" ht="38.25" x14ac:dyDescent="0.25">
      <c r="A45" s="54">
        <f t="shared" si="13"/>
        <v>30</v>
      </c>
      <c r="B45" s="92" t="s">
        <v>245</v>
      </c>
      <c r="C45" s="55" t="s">
        <v>224</v>
      </c>
      <c r="D45" s="61" t="s">
        <v>232</v>
      </c>
      <c r="E45" s="56" t="s">
        <v>240</v>
      </c>
      <c r="F45" s="66">
        <v>43862</v>
      </c>
      <c r="G45" s="66">
        <v>43921</v>
      </c>
      <c r="H45" s="56">
        <v>2</v>
      </c>
      <c r="I45" s="56"/>
      <c r="J45" s="57">
        <f t="shared" si="0"/>
        <v>0</v>
      </c>
      <c r="K45" s="56"/>
      <c r="L45" s="58"/>
      <c r="M45" s="57">
        <f t="shared" si="2"/>
        <v>0</v>
      </c>
      <c r="N45" s="58"/>
      <c r="O45" s="56"/>
      <c r="P45" s="56"/>
      <c r="Q45" s="57"/>
      <c r="R45" s="56"/>
      <c r="S45" s="58"/>
      <c r="T45" s="57"/>
      <c r="U45" s="58"/>
      <c r="V45" s="56"/>
      <c r="W45" s="56"/>
      <c r="X45" s="57"/>
      <c r="Y45" s="56"/>
      <c r="Z45" s="58"/>
      <c r="AA45" s="57"/>
      <c r="AB45" s="58"/>
      <c r="AC45" s="56"/>
      <c r="AD45" s="56"/>
      <c r="AE45" s="57"/>
      <c r="AF45" s="56"/>
      <c r="AG45" s="21"/>
      <c r="AH45" s="21" t="str">
        <f t="shared" si="8"/>
        <v/>
      </c>
      <c r="AI45" s="58"/>
      <c r="AJ45" s="73">
        <f t="shared" si="40"/>
        <v>2</v>
      </c>
      <c r="AK45" s="73">
        <f t="shared" si="41"/>
        <v>0</v>
      </c>
      <c r="AL45" s="57">
        <f t="shared" si="10"/>
        <v>0</v>
      </c>
      <c r="AM45" s="59"/>
      <c r="AN45" s="57"/>
      <c r="AO45" s="60"/>
    </row>
    <row r="46" spans="1:41" s="32" customFormat="1" ht="38.25" x14ac:dyDescent="0.25">
      <c r="A46" s="54">
        <f t="shared" si="13"/>
        <v>31</v>
      </c>
      <c r="B46" s="92" t="s">
        <v>245</v>
      </c>
      <c r="C46" s="55" t="s">
        <v>225</v>
      </c>
      <c r="D46" s="61" t="s">
        <v>233</v>
      </c>
      <c r="E46" s="56" t="s">
        <v>240</v>
      </c>
      <c r="F46" s="66">
        <v>43862</v>
      </c>
      <c r="G46" s="66">
        <v>44012</v>
      </c>
      <c r="H46" s="56">
        <v>1</v>
      </c>
      <c r="I46" s="56"/>
      <c r="J46" s="57">
        <f t="shared" ref="J46:J51" si="42">IFERROR(I46/H46,"")</f>
        <v>0</v>
      </c>
      <c r="K46" s="56"/>
      <c r="L46" s="58"/>
      <c r="M46" s="57">
        <f t="shared" si="2"/>
        <v>0</v>
      </c>
      <c r="N46" s="58"/>
      <c r="O46" s="56">
        <v>1</v>
      </c>
      <c r="P46" s="56"/>
      <c r="Q46" s="57"/>
      <c r="R46" s="56"/>
      <c r="S46" s="58"/>
      <c r="T46" s="57"/>
      <c r="U46" s="58"/>
      <c r="V46" s="56"/>
      <c r="W46" s="56"/>
      <c r="X46" s="57"/>
      <c r="Y46" s="56"/>
      <c r="Z46" s="58"/>
      <c r="AA46" s="57"/>
      <c r="AB46" s="58"/>
      <c r="AC46" s="56"/>
      <c r="AD46" s="56"/>
      <c r="AE46" s="57"/>
      <c r="AF46" s="56"/>
      <c r="AG46" s="21"/>
      <c r="AH46" s="21" t="str">
        <f t="shared" ref="AH46:AH51" si="43">IFERROR(AG46/AC46,"")</f>
        <v/>
      </c>
      <c r="AI46" s="58"/>
      <c r="AJ46" s="73">
        <f t="shared" si="40"/>
        <v>2</v>
      </c>
      <c r="AK46" s="73">
        <f t="shared" si="41"/>
        <v>0</v>
      </c>
      <c r="AL46" s="57">
        <f t="shared" si="10"/>
        <v>0</v>
      </c>
      <c r="AM46" s="59"/>
      <c r="AN46" s="57"/>
      <c r="AO46" s="60"/>
    </row>
    <row r="47" spans="1:41" s="21" customFormat="1" ht="38.25" x14ac:dyDescent="0.25">
      <c r="A47" s="54">
        <f t="shared" si="13"/>
        <v>32</v>
      </c>
      <c r="B47" s="92" t="s">
        <v>245</v>
      </c>
      <c r="C47" s="55" t="s">
        <v>238</v>
      </c>
      <c r="D47" s="61" t="s">
        <v>239</v>
      </c>
      <c r="E47" s="56" t="s">
        <v>240</v>
      </c>
      <c r="F47" s="66">
        <v>43832</v>
      </c>
      <c r="G47" s="66">
        <v>44196</v>
      </c>
      <c r="H47" s="56">
        <v>3</v>
      </c>
      <c r="I47" s="56"/>
      <c r="J47" s="57">
        <f t="shared" si="42"/>
        <v>0</v>
      </c>
      <c r="K47" s="56"/>
      <c r="L47" s="58"/>
      <c r="M47" s="57">
        <f t="shared" si="2"/>
        <v>0</v>
      </c>
      <c r="N47" s="58"/>
      <c r="O47" s="56">
        <v>3</v>
      </c>
      <c r="P47" s="56"/>
      <c r="Q47" s="57">
        <f t="shared" ref="Q47:Q50" si="44">IFERROR(P47/O47,"")</f>
        <v>0</v>
      </c>
      <c r="R47" s="56"/>
      <c r="S47" s="58"/>
      <c r="T47" s="57">
        <f t="shared" ref="T47:T50" si="45">IFERROR(S47/O47,"")</f>
        <v>0</v>
      </c>
      <c r="U47" s="58"/>
      <c r="V47" s="56">
        <v>3</v>
      </c>
      <c r="W47" s="56"/>
      <c r="X47" s="57">
        <f t="shared" ref="X47:X50" si="46">IFERROR(W47/V47,"")</f>
        <v>0</v>
      </c>
      <c r="Y47" s="56"/>
      <c r="Z47" s="58"/>
      <c r="AA47" s="57">
        <f t="shared" ref="AA47:AA50" si="47">IFERROR(Z47/V47,"")</f>
        <v>0</v>
      </c>
      <c r="AB47" s="58"/>
      <c r="AC47" s="56">
        <v>3</v>
      </c>
      <c r="AD47" s="56"/>
      <c r="AE47" s="57">
        <f t="shared" ref="AE47:AE50" si="48">IFERROR(AD47/AC47,"")</f>
        <v>0</v>
      </c>
      <c r="AF47" s="56"/>
      <c r="AH47" s="21">
        <f t="shared" si="43"/>
        <v>0</v>
      </c>
      <c r="AJ47" s="73">
        <f t="shared" si="40"/>
        <v>12</v>
      </c>
      <c r="AK47" s="73">
        <f t="shared" si="41"/>
        <v>0</v>
      </c>
      <c r="AL47" s="57">
        <f t="shared" si="10"/>
        <v>0</v>
      </c>
      <c r="AM47" s="21">
        <f t="shared" ref="AM47:AM51" si="49">SUM(L47,S47,Z47,AG47)</f>
        <v>0</v>
      </c>
      <c r="AN47" s="21">
        <f t="shared" ref="AN47:AN51" si="50">IFERROR(AM47/AJ47,"")</f>
        <v>0</v>
      </c>
      <c r="AO47" s="60"/>
    </row>
    <row r="48" spans="1:41" s="21" customFormat="1" ht="38.25" x14ac:dyDescent="0.25">
      <c r="A48" s="54">
        <f t="shared" si="13"/>
        <v>33</v>
      </c>
      <c r="B48" s="92" t="s">
        <v>251</v>
      </c>
      <c r="C48" s="55" t="s">
        <v>236</v>
      </c>
      <c r="D48" s="61" t="s">
        <v>237</v>
      </c>
      <c r="E48" s="56" t="s">
        <v>240</v>
      </c>
      <c r="F48" s="66">
        <v>43832</v>
      </c>
      <c r="G48" s="66">
        <v>44104</v>
      </c>
      <c r="H48" s="61">
        <v>1</v>
      </c>
      <c r="I48" s="56"/>
      <c r="J48" s="57">
        <f>IFERROR(I48/H48,"")</f>
        <v>0</v>
      </c>
      <c r="K48" s="61"/>
      <c r="L48" s="58"/>
      <c r="M48" s="57">
        <f>IFERROR(L48/H48,"")</f>
        <v>0</v>
      </c>
      <c r="N48" s="58"/>
      <c r="O48" s="61"/>
      <c r="P48" s="56"/>
      <c r="Q48" s="57" t="str">
        <f>IFERROR(P48/O48,"")</f>
        <v/>
      </c>
      <c r="R48" s="61"/>
      <c r="S48" s="58"/>
      <c r="T48" s="57" t="str">
        <f>IFERROR(S48/O48,"")</f>
        <v/>
      </c>
      <c r="U48" s="58"/>
      <c r="V48" s="61">
        <v>1</v>
      </c>
      <c r="W48" s="56"/>
      <c r="X48" s="57">
        <f>IFERROR(W48/V48,"")</f>
        <v>0</v>
      </c>
      <c r="Y48" s="61"/>
      <c r="Z48" s="58"/>
      <c r="AA48" s="57">
        <f>IFERROR(Z48/V48,"")</f>
        <v>0</v>
      </c>
      <c r="AB48" s="58"/>
      <c r="AC48" s="61"/>
      <c r="AD48" s="56"/>
      <c r="AE48" s="57" t="str">
        <f>IFERROR(AD48/AC48,"")</f>
        <v/>
      </c>
      <c r="AF48" s="61"/>
      <c r="AG48" s="58"/>
      <c r="AH48" s="57" t="str">
        <f>IFERROR(AG48/AC48,"")</f>
        <v/>
      </c>
      <c r="AI48" s="58"/>
      <c r="AJ48" s="73">
        <f>SUM(H48,O48,V48,AC48)</f>
        <v>2</v>
      </c>
      <c r="AK48" s="73">
        <f>SUM(I48,P48,W48,AD48)</f>
        <v>0</v>
      </c>
      <c r="AL48" s="57">
        <f>IFERROR(AK48/AJ48,"")</f>
        <v>0</v>
      </c>
      <c r="AM48" s="59">
        <f>SUM(L48,S48,Z48,AG48)</f>
        <v>0</v>
      </c>
      <c r="AN48" s="57">
        <f>IFERROR(AM48/AJ48,"")</f>
        <v>0</v>
      </c>
      <c r="AO48" s="60"/>
    </row>
    <row r="49" spans="1:41" s="21" customFormat="1" ht="51" x14ac:dyDescent="0.25">
      <c r="A49" s="54">
        <f t="shared" si="13"/>
        <v>34</v>
      </c>
      <c r="B49" s="92" t="s">
        <v>252</v>
      </c>
      <c r="C49" s="55" t="s">
        <v>241</v>
      </c>
      <c r="D49" s="61" t="s">
        <v>242</v>
      </c>
      <c r="E49" s="56" t="s">
        <v>240</v>
      </c>
      <c r="F49" s="66">
        <v>43891</v>
      </c>
      <c r="G49" s="66">
        <v>44042</v>
      </c>
      <c r="H49" s="56"/>
      <c r="I49" s="56"/>
      <c r="J49" s="57" t="str">
        <f t="shared" ref="J49:J50" si="51">IFERROR(I49/H49,"")</f>
        <v/>
      </c>
      <c r="K49" s="56"/>
      <c r="L49" s="58"/>
      <c r="M49" s="57" t="str">
        <f t="shared" si="2"/>
        <v/>
      </c>
      <c r="N49" s="58"/>
      <c r="O49" s="56">
        <v>1</v>
      </c>
      <c r="P49" s="56"/>
      <c r="Q49" s="57">
        <f t="shared" si="44"/>
        <v>0</v>
      </c>
      <c r="R49" s="56"/>
      <c r="S49" s="58"/>
      <c r="T49" s="57">
        <f t="shared" si="45"/>
        <v>0</v>
      </c>
      <c r="U49" s="58"/>
      <c r="V49" s="56"/>
      <c r="W49" s="56"/>
      <c r="X49" s="57" t="str">
        <f t="shared" si="46"/>
        <v/>
      </c>
      <c r="Y49" s="56"/>
      <c r="Z49" s="58"/>
      <c r="AA49" s="57" t="str">
        <f t="shared" si="47"/>
        <v/>
      </c>
      <c r="AB49" s="58"/>
      <c r="AC49" s="56"/>
      <c r="AD49" s="56"/>
      <c r="AE49" s="57" t="str">
        <f t="shared" si="48"/>
        <v/>
      </c>
      <c r="AF49" s="56"/>
      <c r="AH49" s="21" t="str">
        <f t="shared" ref="AH49:AH50" si="52">IFERROR(AG49/AC49,"")</f>
        <v/>
      </c>
      <c r="AJ49" s="73">
        <f t="shared" si="40"/>
        <v>1</v>
      </c>
      <c r="AK49" s="73">
        <f t="shared" si="41"/>
        <v>0</v>
      </c>
      <c r="AL49" s="57">
        <f t="shared" si="10"/>
        <v>0</v>
      </c>
      <c r="AM49" s="21">
        <f t="shared" ref="AM49:AM50" si="53">SUM(L49,S49,Z49,AG49)</f>
        <v>0</v>
      </c>
      <c r="AN49" s="21">
        <f t="shared" ref="AN49:AN50" si="54">IFERROR(AM49/AJ49,"")</f>
        <v>0</v>
      </c>
      <c r="AO49" s="60"/>
    </row>
    <row r="50" spans="1:41" s="21" customFormat="1" ht="12.75" x14ac:dyDescent="0.25">
      <c r="A50" s="54"/>
      <c r="B50" s="89"/>
      <c r="C50" s="55"/>
      <c r="D50" s="61"/>
      <c r="E50" s="56"/>
      <c r="F50" s="66"/>
      <c r="G50" s="66"/>
      <c r="H50" s="56"/>
      <c r="I50" s="56"/>
      <c r="J50" s="57" t="str">
        <f t="shared" si="51"/>
        <v/>
      </c>
      <c r="K50" s="56"/>
      <c r="L50" s="58"/>
      <c r="M50" s="57" t="str">
        <f t="shared" si="2"/>
        <v/>
      </c>
      <c r="N50" s="58"/>
      <c r="O50" s="56"/>
      <c r="P50" s="56"/>
      <c r="Q50" s="57" t="str">
        <f t="shared" si="44"/>
        <v/>
      </c>
      <c r="R50" s="56"/>
      <c r="S50" s="58"/>
      <c r="T50" s="57" t="str">
        <f t="shared" si="45"/>
        <v/>
      </c>
      <c r="U50" s="58"/>
      <c r="V50" s="56"/>
      <c r="W50" s="56"/>
      <c r="X50" s="57" t="str">
        <f t="shared" si="46"/>
        <v/>
      </c>
      <c r="Y50" s="56"/>
      <c r="Z50" s="58"/>
      <c r="AA50" s="57" t="str">
        <f t="shared" si="47"/>
        <v/>
      </c>
      <c r="AB50" s="58"/>
      <c r="AC50" s="56"/>
      <c r="AD50" s="56"/>
      <c r="AE50" s="57" t="str">
        <f t="shared" si="48"/>
        <v/>
      </c>
      <c r="AF50" s="56"/>
      <c r="AH50" s="21" t="str">
        <f t="shared" si="52"/>
        <v/>
      </c>
      <c r="AJ50" s="73">
        <f t="shared" si="40"/>
        <v>0</v>
      </c>
      <c r="AK50" s="73">
        <f t="shared" si="41"/>
        <v>0</v>
      </c>
      <c r="AL50" s="57" t="str">
        <f t="shared" si="10"/>
        <v/>
      </c>
      <c r="AM50" s="21">
        <f t="shared" si="53"/>
        <v>0</v>
      </c>
      <c r="AN50" s="21" t="str">
        <f t="shared" si="54"/>
        <v/>
      </c>
      <c r="AO50" s="60"/>
    </row>
    <row r="51" spans="1:41" s="21" customFormat="1" ht="12.75" x14ac:dyDescent="0.25">
      <c r="A51" s="54"/>
      <c r="B51" s="89"/>
      <c r="C51" s="78"/>
      <c r="D51" s="61"/>
      <c r="E51" s="61"/>
      <c r="F51" s="61"/>
      <c r="G51" s="61"/>
      <c r="H51" s="61"/>
      <c r="I51" s="56"/>
      <c r="J51" s="57" t="str">
        <f t="shared" si="42"/>
        <v/>
      </c>
      <c r="K51" s="61"/>
      <c r="L51" s="58"/>
      <c r="M51" s="57" t="str">
        <f t="shared" ref="M51" si="55">IFERROR(L51/H51,"")</f>
        <v/>
      </c>
      <c r="N51" s="58"/>
      <c r="O51" s="61"/>
      <c r="P51" s="56"/>
      <c r="Q51" s="57" t="str">
        <f t="shared" ref="Q51" si="56">IFERROR(P51/O51,"")</f>
        <v/>
      </c>
      <c r="R51" s="61"/>
      <c r="S51" s="58"/>
      <c r="T51" s="57" t="str">
        <f t="shared" ref="T51" si="57">IFERROR(S51/O51,"")</f>
        <v/>
      </c>
      <c r="U51" s="58"/>
      <c r="V51" s="61"/>
      <c r="W51" s="56"/>
      <c r="X51" s="57" t="str">
        <f t="shared" ref="X51" si="58">IFERROR(W51/V51,"")</f>
        <v/>
      </c>
      <c r="Y51" s="61"/>
      <c r="Z51" s="58"/>
      <c r="AA51" s="57" t="str">
        <f t="shared" ref="AA51" si="59">IFERROR(Z51/V51,"")</f>
        <v/>
      </c>
      <c r="AB51" s="58"/>
      <c r="AC51" s="61"/>
      <c r="AD51" s="56"/>
      <c r="AE51" s="57" t="str">
        <f t="shared" ref="AE51" si="60">IFERROR(AD51/AC51,"")</f>
        <v/>
      </c>
      <c r="AF51" s="61"/>
      <c r="AG51" s="58"/>
      <c r="AH51" s="57" t="str">
        <f t="shared" si="43"/>
        <v/>
      </c>
      <c r="AI51" s="58"/>
      <c r="AJ51" s="73">
        <f t="shared" si="40"/>
        <v>0</v>
      </c>
      <c r="AK51" s="73">
        <f t="shared" si="41"/>
        <v>0</v>
      </c>
      <c r="AL51" s="57" t="str">
        <f t="shared" si="10"/>
        <v/>
      </c>
      <c r="AM51" s="59">
        <f t="shared" si="49"/>
        <v>0</v>
      </c>
      <c r="AN51" s="57" t="str">
        <f t="shared" si="50"/>
        <v/>
      </c>
      <c r="AO51" s="60"/>
    </row>
    <row r="52" spans="1:41" s="21" customFormat="1" ht="12.75" x14ac:dyDescent="0.25">
      <c r="A52" s="79"/>
      <c r="B52" s="90"/>
      <c r="C52" s="80" t="s">
        <v>168</v>
      </c>
      <c r="D52" s="81"/>
      <c r="E52" s="81"/>
      <c r="F52" s="81"/>
      <c r="G52" s="81"/>
      <c r="H52" s="81"/>
      <c r="I52" s="82"/>
      <c r="J52" s="83" t="str">
        <f t="shared" si="0"/>
        <v/>
      </c>
      <c r="K52" s="81"/>
      <c r="L52" s="84"/>
      <c r="M52" s="83" t="str">
        <f t="shared" si="2"/>
        <v/>
      </c>
      <c r="N52" s="84"/>
      <c r="O52" s="81"/>
      <c r="P52" s="82"/>
      <c r="Q52" s="83" t="str">
        <f t="shared" si="3"/>
        <v/>
      </c>
      <c r="R52" s="81"/>
      <c r="S52" s="84"/>
      <c r="T52" s="83" t="str">
        <f t="shared" si="4"/>
        <v/>
      </c>
      <c r="U52" s="84"/>
      <c r="V52" s="81"/>
      <c r="W52" s="82"/>
      <c r="X52" s="83" t="str">
        <f t="shared" si="5"/>
        <v/>
      </c>
      <c r="Y52" s="81"/>
      <c r="Z52" s="84"/>
      <c r="AA52" s="83" t="str">
        <f t="shared" si="6"/>
        <v/>
      </c>
      <c r="AB52" s="84"/>
      <c r="AC52" s="81"/>
      <c r="AD52" s="82"/>
      <c r="AE52" s="83" t="str">
        <f t="shared" si="7"/>
        <v/>
      </c>
      <c r="AF52" s="81"/>
      <c r="AG52" s="84"/>
      <c r="AH52" s="83" t="str">
        <f t="shared" si="8"/>
        <v/>
      </c>
      <c r="AI52" s="84"/>
      <c r="AJ52" s="85"/>
      <c r="AK52" s="85"/>
      <c r="AL52" s="83" t="str">
        <f t="shared" si="10"/>
        <v/>
      </c>
      <c r="AM52" s="86">
        <f t="shared" si="11"/>
        <v>0</v>
      </c>
      <c r="AN52" s="83" t="str">
        <f t="shared" si="12"/>
        <v/>
      </c>
      <c r="AO52" s="87"/>
    </row>
    <row r="53" spans="1:41" s="33" customFormat="1" ht="15.75" x14ac:dyDescent="0.25">
      <c r="H53" s="33">
        <f>SUM(H16:H52)</f>
        <v>38.25</v>
      </c>
      <c r="I53" s="33">
        <f>SUM(I16:I52)</f>
        <v>0</v>
      </c>
      <c r="J53" s="34"/>
      <c r="L53" s="33">
        <f>SUM(L16:L52)</f>
        <v>0</v>
      </c>
      <c r="O53" s="33">
        <f>SUM(O16:O52)</f>
        <v>38.25</v>
      </c>
      <c r="P53" s="33">
        <f>SUM(P16:P52)</f>
        <v>0</v>
      </c>
      <c r="S53" s="33">
        <f>SUM(S16:S52)</f>
        <v>0</v>
      </c>
      <c r="V53" s="33">
        <f>SUM(V16:V52)</f>
        <v>33.25</v>
      </c>
      <c r="W53" s="33">
        <f>SUM(W16:W52)</f>
        <v>0</v>
      </c>
      <c r="Z53" s="33">
        <f>SUM(Z16:Z52)</f>
        <v>0</v>
      </c>
      <c r="AC53" s="33">
        <f>SUM(AC16:AC52)</f>
        <v>36.25</v>
      </c>
      <c r="AD53" s="33">
        <f>SUM(AD16:AD52)</f>
        <v>0</v>
      </c>
      <c r="AG53" s="33">
        <f>SUM(AG16:AG52)</f>
        <v>0</v>
      </c>
      <c r="AJ53" s="75">
        <f>SUM(AJ16:AJ52)</f>
        <v>146</v>
      </c>
      <c r="AK53" s="75">
        <f>SUM(AK16:AK52)</f>
        <v>0</v>
      </c>
      <c r="AL53" s="34"/>
      <c r="AM53" s="33">
        <f>SUM(AM16:AM52)</f>
        <v>0</v>
      </c>
      <c r="AN53" s="34"/>
    </row>
    <row r="54" spans="1:41" s="21" customFormat="1" ht="27" customHeight="1" x14ac:dyDescent="0.25">
      <c r="C54" s="76" t="s">
        <v>141</v>
      </c>
      <c r="D54" s="76" t="s">
        <v>2</v>
      </c>
      <c r="E54" s="35"/>
      <c r="F54" s="35"/>
      <c r="G54" s="35"/>
      <c r="H54" s="125" t="s">
        <v>5</v>
      </c>
      <c r="I54" s="125"/>
      <c r="J54" s="125"/>
      <c r="K54" s="125"/>
      <c r="L54" s="36"/>
      <c r="M54" s="36"/>
      <c r="N54" s="36"/>
      <c r="O54" s="125" t="s">
        <v>6</v>
      </c>
      <c r="P54" s="125"/>
      <c r="Q54" s="125"/>
      <c r="R54" s="125"/>
      <c r="S54" s="36"/>
      <c r="T54" s="36"/>
      <c r="U54" s="36"/>
      <c r="V54" s="125" t="s">
        <v>7</v>
      </c>
      <c r="W54" s="125"/>
      <c r="X54" s="125"/>
      <c r="Y54" s="125"/>
      <c r="Z54" s="36"/>
      <c r="AA54" s="36"/>
      <c r="AB54" s="36"/>
      <c r="AC54" s="125" t="s">
        <v>8</v>
      </c>
      <c r="AD54" s="125"/>
      <c r="AE54" s="125"/>
      <c r="AF54" s="125"/>
      <c r="AG54" s="36"/>
      <c r="AH54" s="36"/>
      <c r="AI54" s="36"/>
      <c r="AJ54" s="125" t="s">
        <v>140</v>
      </c>
      <c r="AK54" s="125"/>
      <c r="AL54" s="125"/>
      <c r="AM54" s="37"/>
    </row>
    <row r="55" spans="1:41" s="21" customFormat="1" ht="29.25" customHeight="1" x14ac:dyDescent="0.25">
      <c r="C55" s="38" t="s">
        <v>169</v>
      </c>
      <c r="D55" s="88">
        <v>43858</v>
      </c>
      <c r="E55" s="145" t="s">
        <v>147</v>
      </c>
      <c r="F55" s="145"/>
      <c r="G55" s="146"/>
      <c r="H55" s="148">
        <f>+H53/$AJ$53</f>
        <v>0.26198630136986301</v>
      </c>
      <c r="I55" s="143"/>
      <c r="J55" s="143"/>
      <c r="K55" s="143"/>
      <c r="L55" s="18"/>
      <c r="M55" s="18"/>
      <c r="N55" s="18"/>
      <c r="O55" s="143">
        <f>+O53/$AJ$53</f>
        <v>0.26198630136986301</v>
      </c>
      <c r="P55" s="143"/>
      <c r="Q55" s="143"/>
      <c r="R55" s="143"/>
      <c r="S55" s="18"/>
      <c r="T55" s="18"/>
      <c r="U55" s="18"/>
      <c r="V55" s="143">
        <f>+V53/$AJ$53</f>
        <v>0.22773972602739725</v>
      </c>
      <c r="W55" s="143"/>
      <c r="X55" s="143"/>
      <c r="Y55" s="143"/>
      <c r="Z55" s="18"/>
      <c r="AA55" s="18"/>
      <c r="AB55" s="18"/>
      <c r="AC55" s="143">
        <f>+AC53/$AJ$53</f>
        <v>0.24828767123287671</v>
      </c>
      <c r="AD55" s="143"/>
      <c r="AE55" s="143"/>
      <c r="AF55" s="143"/>
      <c r="AG55" s="18"/>
      <c r="AH55" s="18"/>
      <c r="AI55" s="18"/>
      <c r="AJ55" s="143">
        <f>+AJ53/$AJ$53</f>
        <v>1</v>
      </c>
      <c r="AK55" s="143"/>
      <c r="AL55" s="144"/>
      <c r="AM55" s="37"/>
      <c r="AN55" s="37"/>
    </row>
    <row r="56" spans="1:41" s="21" customFormat="1" ht="29.25" customHeight="1" x14ac:dyDescent="0.25">
      <c r="C56" s="39"/>
      <c r="D56" s="40"/>
      <c r="E56" s="145" t="s">
        <v>148</v>
      </c>
      <c r="F56" s="145"/>
      <c r="G56" s="146"/>
      <c r="H56" s="149">
        <f>+I53/$AJ$53</f>
        <v>0</v>
      </c>
      <c r="I56" s="126"/>
      <c r="J56" s="126"/>
      <c r="K56" s="126"/>
      <c r="L56" s="18"/>
      <c r="M56" s="18"/>
      <c r="N56" s="18"/>
      <c r="O56" s="126">
        <f>+P53/$AJ$53</f>
        <v>0</v>
      </c>
      <c r="P56" s="126"/>
      <c r="Q56" s="126"/>
      <c r="R56" s="126"/>
      <c r="S56" s="18"/>
      <c r="T56" s="18"/>
      <c r="U56" s="18"/>
      <c r="V56" s="126">
        <f>+W53/$AJ$53</f>
        <v>0</v>
      </c>
      <c r="W56" s="126"/>
      <c r="X56" s="126"/>
      <c r="Y56" s="126"/>
      <c r="Z56" s="18"/>
      <c r="AA56" s="18"/>
      <c r="AB56" s="18"/>
      <c r="AC56" s="126">
        <f>+AD53/$AJ$53</f>
        <v>0</v>
      </c>
      <c r="AD56" s="126"/>
      <c r="AE56" s="126"/>
      <c r="AF56" s="126"/>
      <c r="AG56" s="18"/>
      <c r="AH56" s="18"/>
      <c r="AI56" s="18"/>
      <c r="AJ56" s="126">
        <f>+AK53/$AJ$53</f>
        <v>0</v>
      </c>
      <c r="AK56" s="126"/>
      <c r="AL56" s="127"/>
      <c r="AM56" s="37"/>
      <c r="AN56" s="37"/>
    </row>
    <row r="57" spans="1:41" s="21" customFormat="1" ht="31.5" customHeight="1" x14ac:dyDescent="0.25">
      <c r="C57" s="39"/>
      <c r="D57" s="40"/>
      <c r="E57" s="145" t="s">
        <v>159</v>
      </c>
      <c r="F57" s="145"/>
      <c r="G57" s="146"/>
      <c r="H57" s="147">
        <f>+L53/$AJ$53</f>
        <v>0</v>
      </c>
      <c r="I57" s="117"/>
      <c r="J57" s="117"/>
      <c r="K57" s="117"/>
      <c r="L57" s="18"/>
      <c r="M57" s="18"/>
      <c r="N57" s="18"/>
      <c r="O57" s="117">
        <f>+S53/$AJ$53</f>
        <v>0</v>
      </c>
      <c r="P57" s="117"/>
      <c r="Q57" s="117"/>
      <c r="R57" s="117"/>
      <c r="S57" s="18"/>
      <c r="T57" s="18"/>
      <c r="U57" s="18"/>
      <c r="V57" s="117">
        <f>+Z53/$AJ$53</f>
        <v>0</v>
      </c>
      <c r="W57" s="117"/>
      <c r="X57" s="117"/>
      <c r="Y57" s="117"/>
      <c r="Z57" s="18"/>
      <c r="AA57" s="18"/>
      <c r="AB57" s="18"/>
      <c r="AC57" s="117">
        <f>+AG53/$AJ$53</f>
        <v>0</v>
      </c>
      <c r="AD57" s="117"/>
      <c r="AE57" s="117"/>
      <c r="AF57" s="117"/>
      <c r="AG57" s="18"/>
      <c r="AH57" s="18"/>
      <c r="AI57" s="18"/>
      <c r="AJ57" s="117">
        <f>+AM53/$AJ$53</f>
        <v>0</v>
      </c>
      <c r="AK57" s="117"/>
      <c r="AL57" s="118"/>
    </row>
    <row r="58" spans="1:41" s="21" customFormat="1" ht="24" customHeight="1" x14ac:dyDescent="0.25">
      <c r="C58" s="41"/>
      <c r="D58" s="42"/>
      <c r="L58" s="20"/>
      <c r="M58" s="20"/>
      <c r="N58" s="20"/>
      <c r="S58" s="20"/>
      <c r="T58" s="20"/>
      <c r="U58" s="20"/>
      <c r="Z58" s="20"/>
      <c r="AA58" s="20"/>
      <c r="AB58" s="20"/>
      <c r="AG58" s="20"/>
      <c r="AH58" s="20"/>
      <c r="AI58" s="20"/>
      <c r="AJ58" s="68"/>
      <c r="AK58" s="68"/>
    </row>
  </sheetData>
  <autoFilter ref="A12:AO52"/>
  <mergeCells count="71">
    <mergeCell ref="E57:G57"/>
    <mergeCell ref="H57:K57"/>
    <mergeCell ref="O57:R57"/>
    <mergeCell ref="V57:Y57"/>
    <mergeCell ref="V14:Y14"/>
    <mergeCell ref="F13:G14"/>
    <mergeCell ref="E55:G55"/>
    <mergeCell ref="E56:G56"/>
    <mergeCell ref="H55:K55"/>
    <mergeCell ref="H56:K56"/>
    <mergeCell ref="O55:R55"/>
    <mergeCell ref="O56:R56"/>
    <mergeCell ref="H14:K14"/>
    <mergeCell ref="L14:N14"/>
    <mergeCell ref="H54:K54"/>
    <mergeCell ref="Z14:AB14"/>
    <mergeCell ref="O5:Y5"/>
    <mergeCell ref="AJ54:AL54"/>
    <mergeCell ref="AJ55:AL55"/>
    <mergeCell ref="V55:Y55"/>
    <mergeCell ref="AC55:AF55"/>
    <mergeCell ref="O54:R54"/>
    <mergeCell ref="S14:U14"/>
    <mergeCell ref="O14:R14"/>
    <mergeCell ref="H13:N13"/>
    <mergeCell ref="O13:U13"/>
    <mergeCell ref="A1:C3"/>
    <mergeCell ref="D1:AO1"/>
    <mergeCell ref="D2:AO2"/>
    <mergeCell ref="D3:AO3"/>
    <mergeCell ref="A13:A15"/>
    <mergeCell ref="A6:C6"/>
    <mergeCell ref="A7:C7"/>
    <mergeCell ref="A8:C8"/>
    <mergeCell ref="A9:C9"/>
    <mergeCell ref="A10:C10"/>
    <mergeCell ref="A11:C11"/>
    <mergeCell ref="C13:C15"/>
    <mergeCell ref="V13:AB13"/>
    <mergeCell ref="E13:E15"/>
    <mergeCell ref="AC57:AF57"/>
    <mergeCell ref="AJ57:AL57"/>
    <mergeCell ref="O6:Q6"/>
    <mergeCell ref="O7:Q7"/>
    <mergeCell ref="O8:Q8"/>
    <mergeCell ref="O9:Q9"/>
    <mergeCell ref="O10:Q10"/>
    <mergeCell ref="AC54:AF54"/>
    <mergeCell ref="V54:Y54"/>
    <mergeCell ref="AG14:AI14"/>
    <mergeCell ref="AC13:AI13"/>
    <mergeCell ref="AC14:AF14"/>
    <mergeCell ref="AJ56:AL56"/>
    <mergeCell ref="V56:Y56"/>
    <mergeCell ref="AC56:AF56"/>
    <mergeCell ref="B13:B15"/>
    <mergeCell ref="A5:J5"/>
    <mergeCell ref="AO13:AO14"/>
    <mergeCell ref="D6:J6"/>
    <mergeCell ref="D7:J7"/>
    <mergeCell ref="D8:J8"/>
    <mergeCell ref="D9:J9"/>
    <mergeCell ref="D10:J10"/>
    <mergeCell ref="D11:J11"/>
    <mergeCell ref="R6:Y6"/>
    <mergeCell ref="R7:Y7"/>
    <mergeCell ref="R8:Y8"/>
    <mergeCell ref="R9:Y9"/>
    <mergeCell ref="R10:Y10"/>
    <mergeCell ref="AJ13:AN14"/>
    <mergeCell ref="D13:D15"/>
  </mergeCells>
  <conditionalFormatting sqref="AL48">
    <cfRule type="iconSet" priority="37">
      <iconSet iconSet="3TrafficLights2">
        <cfvo type="percent" val="0"/>
        <cfvo type="num" val="0.7"/>
        <cfvo type="num" val="0.9"/>
      </iconSet>
    </cfRule>
    <cfRule type="cellIs" dxfId="110" priority="38" stopIfTrue="1" operator="greaterThan">
      <formula>0.9</formula>
    </cfRule>
    <cfRule type="cellIs" dxfId="109" priority="39" stopIfTrue="1" operator="between">
      <formula>0.7</formula>
      <formula>0.89</formula>
    </cfRule>
    <cfRule type="cellIs" dxfId="108" priority="40" stopIfTrue="1" operator="between">
      <formula>0</formula>
      <formula>0.69</formula>
    </cfRule>
  </conditionalFormatting>
  <conditionalFormatting sqref="J48">
    <cfRule type="iconSet" priority="41">
      <iconSet iconSet="3TrafficLights2">
        <cfvo type="percent" val="0"/>
        <cfvo type="num" val="0.7"/>
        <cfvo type="num" val="0.9"/>
      </iconSet>
    </cfRule>
    <cfRule type="cellIs" dxfId="107" priority="42" stopIfTrue="1" operator="greaterThanOrEqual">
      <formula>0.9</formula>
    </cfRule>
    <cfRule type="cellIs" dxfId="106" priority="43" stopIfTrue="1" operator="between">
      <formula>0.7</formula>
      <formula>0.89</formula>
    </cfRule>
    <cfRule type="cellIs" dxfId="105" priority="44" stopIfTrue="1" operator="between">
      <formula>0</formula>
      <formula>0.69</formula>
    </cfRule>
  </conditionalFormatting>
  <conditionalFormatting sqref="X48">
    <cfRule type="iconSet" priority="45">
      <iconSet iconSet="3TrafficLights2">
        <cfvo type="percent" val="0"/>
        <cfvo type="num" val="0.7"/>
        <cfvo type="num" val="0.9"/>
      </iconSet>
    </cfRule>
    <cfRule type="cellIs" dxfId="104" priority="46" stopIfTrue="1" operator="greaterThan">
      <formula>0.9</formula>
    </cfRule>
    <cfRule type="cellIs" dxfId="103" priority="47" stopIfTrue="1" operator="between">
      <formula>0.7</formula>
      <formula>0.89</formula>
    </cfRule>
    <cfRule type="cellIs" dxfId="102" priority="48" stopIfTrue="1" operator="between">
      <formula>0</formula>
      <formula>0.69</formula>
    </cfRule>
  </conditionalFormatting>
  <conditionalFormatting sqref="Q48">
    <cfRule type="iconSet" priority="53">
      <iconSet iconSet="3TrafficLights2">
        <cfvo type="percent" val="0"/>
        <cfvo type="num" val="0.7"/>
        <cfvo type="num" val="0.9"/>
      </iconSet>
    </cfRule>
    <cfRule type="cellIs" dxfId="101" priority="54" stopIfTrue="1" operator="greaterThanOrEqual">
      <formula>0.9</formula>
    </cfRule>
    <cfRule type="cellIs" dxfId="100" priority="55" stopIfTrue="1" operator="between">
      <formula>0.7</formula>
      <formula>0.89</formula>
    </cfRule>
    <cfRule type="cellIs" dxfId="99" priority="56" stopIfTrue="1" operator="between">
      <formula>0</formula>
      <formula>0.69</formula>
    </cfRule>
  </conditionalFormatting>
  <conditionalFormatting sqref="T48">
    <cfRule type="iconSet" priority="57">
      <iconSet iconSet="3TrafficLights2">
        <cfvo type="percent" val="0"/>
        <cfvo type="num" val="0.7"/>
        <cfvo type="num" val="0.9"/>
      </iconSet>
    </cfRule>
    <cfRule type="cellIs" dxfId="98" priority="58" stopIfTrue="1" operator="greaterThanOrEqual">
      <formula>0.9</formula>
    </cfRule>
    <cfRule type="cellIs" dxfId="97" priority="59" stopIfTrue="1" operator="between">
      <formula>0.7</formula>
      <formula>0.89</formula>
    </cfRule>
    <cfRule type="cellIs" dxfId="96" priority="60" stopIfTrue="1" operator="between">
      <formula>0</formula>
      <formula>0.69</formula>
    </cfRule>
  </conditionalFormatting>
  <conditionalFormatting sqref="AE48">
    <cfRule type="iconSet" priority="61">
      <iconSet iconSet="3TrafficLights2">
        <cfvo type="percent" val="0"/>
        <cfvo type="num" val="0.7"/>
        <cfvo type="num" val="0.9"/>
      </iconSet>
    </cfRule>
    <cfRule type="cellIs" dxfId="95" priority="62" stopIfTrue="1" operator="greaterThanOrEqual">
      <formula>0.9</formula>
    </cfRule>
    <cfRule type="cellIs" dxfId="94" priority="63" stopIfTrue="1" operator="between">
      <formula>0.7</formula>
      <formula>0.89</formula>
    </cfRule>
    <cfRule type="cellIs" dxfId="93" priority="64" stopIfTrue="1" operator="between">
      <formula>0</formula>
      <formula>0.69</formula>
    </cfRule>
  </conditionalFormatting>
  <conditionalFormatting sqref="AH48">
    <cfRule type="iconSet" priority="65">
      <iconSet iconSet="3TrafficLights2">
        <cfvo type="percent" val="0"/>
        <cfvo type="num" val="0.7"/>
        <cfvo type="num" val="0.9"/>
      </iconSet>
    </cfRule>
    <cfRule type="cellIs" dxfId="92" priority="66" stopIfTrue="1" operator="greaterThanOrEqual">
      <formula>0.9</formula>
    </cfRule>
    <cfRule type="cellIs" dxfId="91" priority="67" stopIfTrue="1" operator="between">
      <formula>0.7</formula>
      <formula>0.89</formula>
    </cfRule>
    <cfRule type="cellIs" dxfId="90" priority="68" stopIfTrue="1" operator="between">
      <formula>0</formula>
      <formula>0.69</formula>
    </cfRule>
  </conditionalFormatting>
  <conditionalFormatting sqref="AA48">
    <cfRule type="iconSet" priority="69">
      <iconSet iconSet="3TrafficLights2">
        <cfvo type="percent" val="0"/>
        <cfvo type="num" val="0.7"/>
        <cfvo type="num" val="0.9"/>
      </iconSet>
    </cfRule>
    <cfRule type="cellIs" dxfId="89" priority="70" stopIfTrue="1" operator="greaterThanOrEqual">
      <formula>0.9</formula>
    </cfRule>
    <cfRule type="cellIs" dxfId="88" priority="71" stopIfTrue="1" operator="between">
      <formula>0.7</formula>
      <formula>0.89</formula>
    </cfRule>
    <cfRule type="cellIs" dxfId="87" priority="72" stopIfTrue="1" operator="between">
      <formula>0</formula>
      <formula>0.69</formula>
    </cfRule>
  </conditionalFormatting>
  <conditionalFormatting sqref="AN48">
    <cfRule type="iconSet" priority="73">
      <iconSet iconSet="3TrafficLights2">
        <cfvo type="percent" val="0"/>
        <cfvo type="num" val="0.7"/>
        <cfvo type="num" val="0.9"/>
      </iconSet>
    </cfRule>
    <cfRule type="cellIs" dxfId="86" priority="74" stopIfTrue="1" operator="greaterThanOrEqual">
      <formula>0.9</formula>
    </cfRule>
    <cfRule type="cellIs" dxfId="85" priority="75" stopIfTrue="1" operator="between">
      <formula>0.7</formula>
      <formula>0.89</formula>
    </cfRule>
    <cfRule type="cellIs" dxfId="84" priority="76" stopIfTrue="1" operator="between">
      <formula>0</formula>
      <formula>0.69</formula>
    </cfRule>
  </conditionalFormatting>
  <conditionalFormatting sqref="AL47 AL49:AL50">
    <cfRule type="iconSet" priority="13">
      <iconSet iconSet="3TrafficLights2">
        <cfvo type="percent" val="0"/>
        <cfvo type="num" val="0.7"/>
        <cfvo type="num" val="0.9"/>
      </iconSet>
    </cfRule>
    <cfRule type="cellIs" dxfId="83" priority="14" stopIfTrue="1" operator="greaterThan">
      <formula>0.9</formula>
    </cfRule>
    <cfRule type="cellIs" dxfId="82" priority="15" stopIfTrue="1" operator="between">
      <formula>0.7</formula>
      <formula>0.89</formula>
    </cfRule>
    <cfRule type="cellIs" dxfId="81" priority="16" stopIfTrue="1" operator="between">
      <formula>0</formula>
      <formula>0.69</formula>
    </cfRule>
  </conditionalFormatting>
  <conditionalFormatting sqref="X47 X49:X50">
    <cfRule type="iconSet" priority="17">
      <iconSet iconSet="3TrafficLights2">
        <cfvo type="percent" val="0"/>
        <cfvo type="num" val="0.7"/>
        <cfvo type="num" val="0.9"/>
      </iconSet>
    </cfRule>
    <cfRule type="cellIs" dxfId="80" priority="18" stopIfTrue="1" operator="greaterThan">
      <formula>0.9</formula>
    </cfRule>
    <cfRule type="cellIs" dxfId="79" priority="19" stopIfTrue="1" operator="between">
      <formula>0.7</formula>
      <formula>0.89</formula>
    </cfRule>
    <cfRule type="cellIs" dxfId="78" priority="20" stopIfTrue="1" operator="between">
      <formula>0</formula>
      <formula>0.69</formula>
    </cfRule>
  </conditionalFormatting>
  <conditionalFormatting sqref="Q47 Q49:Q50">
    <cfRule type="iconSet" priority="21">
      <iconSet iconSet="3TrafficLights2">
        <cfvo type="percent" val="0"/>
        <cfvo type="num" val="0.7"/>
        <cfvo type="num" val="0.9"/>
      </iconSet>
    </cfRule>
    <cfRule type="cellIs" dxfId="77" priority="22" stopIfTrue="1" operator="greaterThanOrEqual">
      <formula>0.9</formula>
    </cfRule>
    <cfRule type="cellIs" dxfId="76" priority="23" stopIfTrue="1" operator="between">
      <formula>0.7</formula>
      <formula>0.89</formula>
    </cfRule>
    <cfRule type="cellIs" dxfId="75" priority="24" stopIfTrue="1" operator="between">
      <formula>0</formula>
      <formula>0.69</formula>
    </cfRule>
  </conditionalFormatting>
  <conditionalFormatting sqref="T47 T49:T50">
    <cfRule type="iconSet" priority="25">
      <iconSet iconSet="3TrafficLights2">
        <cfvo type="percent" val="0"/>
        <cfvo type="num" val="0.7"/>
        <cfvo type="num" val="0.9"/>
      </iconSet>
    </cfRule>
    <cfRule type="cellIs" dxfId="74" priority="26" stopIfTrue="1" operator="greaterThanOrEqual">
      <formula>0.9</formula>
    </cfRule>
    <cfRule type="cellIs" dxfId="73" priority="27" stopIfTrue="1" operator="between">
      <formula>0.7</formula>
      <formula>0.89</formula>
    </cfRule>
    <cfRule type="cellIs" dxfId="72" priority="28" stopIfTrue="1" operator="between">
      <formula>0</formula>
      <formula>0.69</formula>
    </cfRule>
  </conditionalFormatting>
  <conditionalFormatting sqref="AE47 AE49:AE50">
    <cfRule type="iconSet" priority="29">
      <iconSet iconSet="3TrafficLights2">
        <cfvo type="percent" val="0"/>
        <cfvo type="num" val="0.7"/>
        <cfvo type="num" val="0.9"/>
      </iconSet>
    </cfRule>
    <cfRule type="cellIs" dxfId="71" priority="30" stopIfTrue="1" operator="greaterThanOrEqual">
      <formula>0.9</formula>
    </cfRule>
    <cfRule type="cellIs" dxfId="70" priority="31" stopIfTrue="1" operator="between">
      <formula>0.7</formula>
      <formula>0.89</formula>
    </cfRule>
    <cfRule type="cellIs" dxfId="69" priority="32" stopIfTrue="1" operator="between">
      <formula>0</formula>
      <formula>0.69</formula>
    </cfRule>
  </conditionalFormatting>
  <conditionalFormatting sqref="AA47 AA49:AA50">
    <cfRule type="iconSet" priority="33">
      <iconSet iconSet="3TrafficLights2">
        <cfvo type="percent" val="0"/>
        <cfvo type="num" val="0.7"/>
        <cfvo type="num" val="0.9"/>
      </iconSet>
    </cfRule>
    <cfRule type="cellIs" dxfId="68" priority="34" stopIfTrue="1" operator="greaterThanOrEqual">
      <formula>0.9</formula>
    </cfRule>
    <cfRule type="cellIs" dxfId="67" priority="35" stopIfTrue="1" operator="between">
      <formula>0.7</formula>
      <formula>0.89</formula>
    </cfRule>
    <cfRule type="cellIs" dxfId="66" priority="36" stopIfTrue="1" operator="between">
      <formula>0</formula>
      <formula>0.69</formula>
    </cfRule>
  </conditionalFormatting>
  <conditionalFormatting sqref="AL51:AL52 AL16:AL46">
    <cfRule type="iconSet" priority="481">
      <iconSet iconSet="3TrafficLights2">
        <cfvo type="percent" val="0"/>
        <cfvo type="num" val="0.7"/>
        <cfvo type="num" val="0.9"/>
      </iconSet>
    </cfRule>
    <cfRule type="cellIs" dxfId="65" priority="482" stopIfTrue="1" operator="greaterThan">
      <formula>0.9</formula>
    </cfRule>
    <cfRule type="cellIs" dxfId="64" priority="483" stopIfTrue="1" operator="between">
      <formula>0.7</formula>
      <formula>0.89</formula>
    </cfRule>
    <cfRule type="cellIs" dxfId="63" priority="484" stopIfTrue="1" operator="between">
      <formula>0</formula>
      <formula>0.69</formula>
    </cfRule>
  </conditionalFormatting>
  <conditionalFormatting sqref="J52 J16:J44">
    <cfRule type="iconSet" priority="493">
      <iconSet iconSet="3TrafficLights2">
        <cfvo type="percent" val="0"/>
        <cfvo type="num" val="0.7"/>
        <cfvo type="num" val="0.9"/>
      </iconSet>
    </cfRule>
    <cfRule type="cellIs" dxfId="62" priority="494" stopIfTrue="1" operator="greaterThanOrEqual">
      <formula>0.9</formula>
    </cfRule>
    <cfRule type="cellIs" dxfId="61" priority="495" stopIfTrue="1" operator="between">
      <formula>0.7</formula>
      <formula>0.89</formula>
    </cfRule>
    <cfRule type="cellIs" dxfId="60" priority="496" stopIfTrue="1" operator="between">
      <formula>0</formula>
      <formula>0.69</formula>
    </cfRule>
  </conditionalFormatting>
  <conditionalFormatting sqref="X52 X16:X46">
    <cfRule type="iconSet" priority="501">
      <iconSet iconSet="3TrafficLights2">
        <cfvo type="percent" val="0"/>
        <cfvo type="num" val="0.7"/>
        <cfvo type="num" val="0.9"/>
      </iconSet>
    </cfRule>
    <cfRule type="cellIs" dxfId="59" priority="502" stopIfTrue="1" operator="greaterThan">
      <formula>0.9</formula>
    </cfRule>
    <cfRule type="cellIs" dxfId="58" priority="503" stopIfTrue="1" operator="between">
      <formula>0.7</formula>
      <formula>0.89</formula>
    </cfRule>
    <cfRule type="cellIs" dxfId="57" priority="504" stopIfTrue="1" operator="between">
      <formula>0</formula>
      <formula>0.69</formula>
    </cfRule>
  </conditionalFormatting>
  <conditionalFormatting sqref="M52 M16:M50">
    <cfRule type="iconSet" priority="509">
      <iconSet iconSet="3TrafficLights2">
        <cfvo type="percent" val="0"/>
        <cfvo type="num" val="0.7"/>
        <cfvo type="num" val="0.9"/>
      </iconSet>
    </cfRule>
    <cfRule type="cellIs" dxfId="56" priority="510" stopIfTrue="1" operator="greaterThanOrEqual">
      <formula>0.9</formula>
    </cfRule>
    <cfRule type="cellIs" dxfId="55" priority="511" stopIfTrue="1" operator="between">
      <formula>0.7</formula>
      <formula>0.89</formula>
    </cfRule>
    <cfRule type="cellIs" dxfId="54" priority="512" stopIfTrue="1" operator="between">
      <formula>0</formula>
      <formula>0.69</formula>
    </cfRule>
  </conditionalFormatting>
  <conditionalFormatting sqref="Q52 Q16:Q46">
    <cfRule type="iconSet" priority="517">
      <iconSet iconSet="3TrafficLights2">
        <cfvo type="percent" val="0"/>
        <cfvo type="num" val="0.7"/>
        <cfvo type="num" val="0.9"/>
      </iconSet>
    </cfRule>
    <cfRule type="cellIs" dxfId="53" priority="518" stopIfTrue="1" operator="greaterThanOrEqual">
      <formula>0.9</formula>
    </cfRule>
    <cfRule type="cellIs" dxfId="52" priority="519" stopIfTrue="1" operator="between">
      <formula>0.7</formula>
      <formula>0.89</formula>
    </cfRule>
    <cfRule type="cellIs" dxfId="51" priority="520" stopIfTrue="1" operator="between">
      <formula>0</formula>
      <formula>0.69</formula>
    </cfRule>
  </conditionalFormatting>
  <conditionalFormatting sqref="T52 T16:T46">
    <cfRule type="iconSet" priority="525">
      <iconSet iconSet="3TrafficLights2">
        <cfvo type="percent" val="0"/>
        <cfvo type="num" val="0.7"/>
        <cfvo type="num" val="0.9"/>
      </iconSet>
    </cfRule>
    <cfRule type="cellIs" dxfId="50" priority="526" stopIfTrue="1" operator="greaterThanOrEqual">
      <formula>0.9</formula>
    </cfRule>
    <cfRule type="cellIs" dxfId="49" priority="527" stopIfTrue="1" operator="between">
      <formula>0.7</formula>
      <formula>0.89</formula>
    </cfRule>
    <cfRule type="cellIs" dxfId="48" priority="528" stopIfTrue="1" operator="between">
      <formula>0</formula>
      <formula>0.69</formula>
    </cfRule>
  </conditionalFormatting>
  <conditionalFormatting sqref="AE52 AE16:AE46">
    <cfRule type="iconSet" priority="533">
      <iconSet iconSet="3TrafficLights2">
        <cfvo type="percent" val="0"/>
        <cfvo type="num" val="0.7"/>
        <cfvo type="num" val="0.9"/>
      </iconSet>
    </cfRule>
    <cfRule type="cellIs" dxfId="47" priority="534" stopIfTrue="1" operator="greaterThanOrEqual">
      <formula>0.9</formula>
    </cfRule>
    <cfRule type="cellIs" dxfId="46" priority="535" stopIfTrue="1" operator="between">
      <formula>0.7</formula>
      <formula>0.89</formula>
    </cfRule>
    <cfRule type="cellIs" dxfId="45" priority="536" stopIfTrue="1" operator="between">
      <formula>0</formula>
      <formula>0.69</formula>
    </cfRule>
  </conditionalFormatting>
  <conditionalFormatting sqref="AH52 AH16:AH44">
    <cfRule type="iconSet" priority="541">
      <iconSet iconSet="3TrafficLights2">
        <cfvo type="percent" val="0"/>
        <cfvo type="num" val="0.7"/>
        <cfvo type="num" val="0.9"/>
      </iconSet>
    </cfRule>
    <cfRule type="cellIs" dxfId="44" priority="542" stopIfTrue="1" operator="greaterThanOrEqual">
      <formula>0.9</formula>
    </cfRule>
    <cfRule type="cellIs" dxfId="43" priority="543" stopIfTrue="1" operator="between">
      <formula>0.7</formula>
      <formula>0.89</formula>
    </cfRule>
    <cfRule type="cellIs" dxfId="42" priority="544" stopIfTrue="1" operator="between">
      <formula>0</formula>
      <formula>0.69</formula>
    </cfRule>
  </conditionalFormatting>
  <conditionalFormatting sqref="AA52 AA16:AA46">
    <cfRule type="iconSet" priority="549">
      <iconSet iconSet="3TrafficLights2">
        <cfvo type="percent" val="0"/>
        <cfvo type="num" val="0.7"/>
        <cfvo type="num" val="0.9"/>
      </iconSet>
    </cfRule>
    <cfRule type="cellIs" dxfId="41" priority="550" stopIfTrue="1" operator="greaterThanOrEqual">
      <formula>0.9</formula>
    </cfRule>
    <cfRule type="cellIs" dxfId="40" priority="551" stopIfTrue="1" operator="between">
      <formula>0.7</formula>
      <formula>0.89</formula>
    </cfRule>
    <cfRule type="cellIs" dxfId="39" priority="552" stopIfTrue="1" operator="between">
      <formula>0</formula>
      <formula>0.69</formula>
    </cfRule>
  </conditionalFormatting>
  <conditionalFormatting sqref="AN52 AN16:AN46">
    <cfRule type="iconSet" priority="557">
      <iconSet iconSet="3TrafficLights2">
        <cfvo type="percent" val="0"/>
        <cfvo type="num" val="0.7"/>
        <cfvo type="num" val="0.9"/>
      </iconSet>
    </cfRule>
    <cfRule type="cellIs" dxfId="38" priority="558" stopIfTrue="1" operator="greaterThanOrEqual">
      <formula>0.9</formula>
    </cfRule>
    <cfRule type="cellIs" dxfId="37" priority="559" stopIfTrue="1" operator="between">
      <formula>0.7</formula>
      <formula>0.89</formula>
    </cfRule>
    <cfRule type="cellIs" dxfId="36" priority="560" stopIfTrue="1" operator="between">
      <formula>0</formula>
      <formula>0.69</formula>
    </cfRule>
  </conditionalFormatting>
  <conditionalFormatting sqref="J51">
    <cfRule type="iconSet" priority="565">
      <iconSet iconSet="3TrafficLights2">
        <cfvo type="percent" val="0"/>
        <cfvo type="num" val="0.7"/>
        <cfvo type="num" val="0.9"/>
      </iconSet>
    </cfRule>
    <cfRule type="cellIs" dxfId="35" priority="566" stopIfTrue="1" operator="greaterThanOrEqual">
      <formula>0.9</formula>
    </cfRule>
    <cfRule type="cellIs" dxfId="34" priority="567" stopIfTrue="1" operator="between">
      <formula>0.7</formula>
      <formula>0.89</formula>
    </cfRule>
    <cfRule type="cellIs" dxfId="33" priority="568" stopIfTrue="1" operator="between">
      <formula>0</formula>
      <formula>0.69</formula>
    </cfRule>
  </conditionalFormatting>
  <conditionalFormatting sqref="X51">
    <cfRule type="iconSet" priority="569">
      <iconSet iconSet="3TrafficLights2">
        <cfvo type="percent" val="0"/>
        <cfvo type="num" val="0.7"/>
        <cfvo type="num" val="0.9"/>
      </iconSet>
    </cfRule>
    <cfRule type="cellIs" dxfId="32" priority="570" stopIfTrue="1" operator="greaterThan">
      <formula>0.9</formula>
    </cfRule>
    <cfRule type="cellIs" dxfId="31" priority="571" stopIfTrue="1" operator="between">
      <formula>0.7</formula>
      <formula>0.89</formula>
    </cfRule>
    <cfRule type="cellIs" dxfId="30" priority="572" stopIfTrue="1" operator="between">
      <formula>0</formula>
      <formula>0.69</formula>
    </cfRule>
  </conditionalFormatting>
  <conditionalFormatting sqref="M51">
    <cfRule type="iconSet" priority="573">
      <iconSet iconSet="3TrafficLights2">
        <cfvo type="percent" val="0"/>
        <cfvo type="num" val="0.7"/>
        <cfvo type="num" val="0.9"/>
      </iconSet>
    </cfRule>
    <cfRule type="cellIs" dxfId="29" priority="574" stopIfTrue="1" operator="greaterThanOrEqual">
      <formula>0.9</formula>
    </cfRule>
    <cfRule type="cellIs" dxfId="28" priority="575" stopIfTrue="1" operator="between">
      <formula>0.7</formula>
      <formula>0.89</formula>
    </cfRule>
    <cfRule type="cellIs" dxfId="27" priority="576" stopIfTrue="1" operator="between">
      <formula>0</formula>
      <formula>0.69</formula>
    </cfRule>
  </conditionalFormatting>
  <conditionalFormatting sqref="Q51">
    <cfRule type="iconSet" priority="577">
      <iconSet iconSet="3TrafficLights2">
        <cfvo type="percent" val="0"/>
        <cfvo type="num" val="0.7"/>
        <cfvo type="num" val="0.9"/>
      </iconSet>
    </cfRule>
    <cfRule type="cellIs" dxfId="26" priority="578" stopIfTrue="1" operator="greaterThanOrEqual">
      <formula>0.9</formula>
    </cfRule>
    <cfRule type="cellIs" dxfId="25" priority="579" stopIfTrue="1" operator="between">
      <formula>0.7</formula>
      <formula>0.89</formula>
    </cfRule>
    <cfRule type="cellIs" dxfId="24" priority="580" stopIfTrue="1" operator="between">
      <formula>0</formula>
      <formula>0.69</formula>
    </cfRule>
  </conditionalFormatting>
  <conditionalFormatting sqref="T51">
    <cfRule type="iconSet" priority="581">
      <iconSet iconSet="3TrafficLights2">
        <cfvo type="percent" val="0"/>
        <cfvo type="num" val="0.7"/>
        <cfvo type="num" val="0.9"/>
      </iconSet>
    </cfRule>
    <cfRule type="cellIs" dxfId="23" priority="582" stopIfTrue="1" operator="greaterThanOrEqual">
      <formula>0.9</formula>
    </cfRule>
    <cfRule type="cellIs" dxfId="22" priority="583" stopIfTrue="1" operator="between">
      <formula>0.7</formula>
      <formula>0.89</formula>
    </cfRule>
    <cfRule type="cellIs" dxfId="21" priority="584" stopIfTrue="1" operator="between">
      <formula>0</formula>
      <formula>0.69</formula>
    </cfRule>
  </conditionalFormatting>
  <conditionalFormatting sqref="AE51">
    <cfRule type="iconSet" priority="585">
      <iconSet iconSet="3TrafficLights2">
        <cfvo type="percent" val="0"/>
        <cfvo type="num" val="0.7"/>
        <cfvo type="num" val="0.9"/>
      </iconSet>
    </cfRule>
    <cfRule type="cellIs" dxfId="20" priority="586" stopIfTrue="1" operator="greaterThanOrEqual">
      <formula>0.9</formula>
    </cfRule>
    <cfRule type="cellIs" dxfId="19" priority="587" stopIfTrue="1" operator="between">
      <formula>0.7</formula>
      <formula>0.89</formula>
    </cfRule>
    <cfRule type="cellIs" dxfId="18" priority="588" stopIfTrue="1" operator="between">
      <formula>0</formula>
      <formula>0.69</formula>
    </cfRule>
  </conditionalFormatting>
  <conditionalFormatting sqref="AH51">
    <cfRule type="iconSet" priority="589">
      <iconSet iconSet="3TrafficLights2">
        <cfvo type="percent" val="0"/>
        <cfvo type="num" val="0.7"/>
        <cfvo type="num" val="0.9"/>
      </iconSet>
    </cfRule>
    <cfRule type="cellIs" dxfId="17" priority="590" stopIfTrue="1" operator="greaterThanOrEqual">
      <formula>0.9</formula>
    </cfRule>
    <cfRule type="cellIs" dxfId="16" priority="591" stopIfTrue="1" operator="between">
      <formula>0.7</formula>
      <formula>0.89</formula>
    </cfRule>
    <cfRule type="cellIs" dxfId="15" priority="592" stopIfTrue="1" operator="between">
      <formula>0</formula>
      <formula>0.69</formula>
    </cfRule>
  </conditionalFormatting>
  <conditionalFormatting sqref="AA51">
    <cfRule type="iconSet" priority="593">
      <iconSet iconSet="3TrafficLights2">
        <cfvo type="percent" val="0"/>
        <cfvo type="num" val="0.7"/>
        <cfvo type="num" val="0.9"/>
      </iconSet>
    </cfRule>
    <cfRule type="cellIs" dxfId="14" priority="594" stopIfTrue="1" operator="greaterThanOrEqual">
      <formula>0.9</formula>
    </cfRule>
    <cfRule type="cellIs" dxfId="13" priority="595" stopIfTrue="1" operator="between">
      <formula>0.7</formula>
      <formula>0.89</formula>
    </cfRule>
    <cfRule type="cellIs" dxfId="12" priority="596" stopIfTrue="1" operator="between">
      <formula>0</formula>
      <formula>0.69</formula>
    </cfRule>
  </conditionalFormatting>
  <conditionalFormatting sqref="AN51">
    <cfRule type="iconSet" priority="597">
      <iconSet iconSet="3TrafficLights2">
        <cfvo type="percent" val="0"/>
        <cfvo type="num" val="0.7"/>
        <cfvo type="num" val="0.9"/>
      </iconSet>
    </cfRule>
    <cfRule type="cellIs" dxfId="11" priority="598" stopIfTrue="1" operator="greaterThanOrEqual">
      <formula>0.9</formula>
    </cfRule>
    <cfRule type="cellIs" dxfId="10" priority="599" stopIfTrue="1" operator="between">
      <formula>0.7</formula>
      <formula>0.89</formula>
    </cfRule>
    <cfRule type="cellIs" dxfId="9" priority="600" stopIfTrue="1" operator="between">
      <formula>0</formula>
      <formula>0.69</formula>
    </cfRule>
  </conditionalFormatting>
  <conditionalFormatting sqref="J45">
    <cfRule type="iconSet" priority="601">
      <iconSet iconSet="3TrafficLights2">
        <cfvo type="percent" val="0"/>
        <cfvo type="num" val="0.7"/>
        <cfvo type="num" val="0.9"/>
      </iconSet>
    </cfRule>
    <cfRule type="cellIs" dxfId="8" priority="602" stopIfTrue="1" operator="greaterThanOrEqual">
      <formula>0.9</formula>
    </cfRule>
    <cfRule type="cellIs" dxfId="7" priority="603" stopIfTrue="1" operator="between">
      <formula>0.7</formula>
      <formula>0.89</formula>
    </cfRule>
    <cfRule type="cellIs" dxfId="6" priority="604" stopIfTrue="1" operator="between">
      <formula>0</formula>
      <formula>0.69</formula>
    </cfRule>
  </conditionalFormatting>
  <conditionalFormatting sqref="J46">
    <cfRule type="iconSet" priority="605">
      <iconSet iconSet="3TrafficLights2">
        <cfvo type="percent" val="0"/>
        <cfvo type="num" val="0.7"/>
        <cfvo type="num" val="0.9"/>
      </iconSet>
    </cfRule>
    <cfRule type="cellIs" dxfId="5" priority="606" stopIfTrue="1" operator="greaterThanOrEqual">
      <formula>0.9</formula>
    </cfRule>
    <cfRule type="cellIs" dxfId="4" priority="607" stopIfTrue="1" operator="between">
      <formula>0.7</formula>
      <formula>0.89</formula>
    </cfRule>
    <cfRule type="cellIs" dxfId="3" priority="608" stopIfTrue="1" operator="between">
      <formula>0</formula>
      <formula>0.69</formula>
    </cfRule>
  </conditionalFormatting>
  <conditionalFormatting sqref="J47 J49:J50">
    <cfRule type="iconSet" priority="609">
      <iconSet iconSet="3TrafficLights2">
        <cfvo type="percent" val="0"/>
        <cfvo type="num" val="0.7"/>
        <cfvo type="num" val="0.9"/>
      </iconSet>
    </cfRule>
    <cfRule type="cellIs" dxfId="2" priority="610" stopIfTrue="1" operator="greaterThanOrEqual">
      <formula>0.9</formula>
    </cfRule>
    <cfRule type="cellIs" dxfId="1" priority="611" stopIfTrue="1" operator="between">
      <formula>0.7</formula>
      <formula>0.89</formula>
    </cfRule>
    <cfRule type="cellIs" dxfId="0" priority="612" stopIfTrue="1" operator="between">
      <formula>0</formula>
      <formula>0.69</formula>
    </cfRule>
  </conditionalFormatting>
  <dataValidations count="5">
    <dataValidation type="list" allowBlank="1" showInputMessage="1" showErrorMessage="1" sqref="C55:C58">
      <formula1>"Formulación versión 1, Actualización versión 2, Actualización versión 3, Actualización versión 4"</formula1>
    </dataValidation>
    <dataValidation type="date" allowBlank="1" showInputMessage="1" showErrorMessage="1" sqref="D55:D58 F16:G52">
      <formula1>43831</formula1>
      <formula2>44196</formula2>
    </dataValidation>
    <dataValidation type="list" allowBlank="1" showInputMessage="1" showErrorMessage="1" sqref="R7">
      <formula1>INDIRECT($AO$6)</formula1>
    </dataValidation>
    <dataValidation type="list" allowBlank="1" showInputMessage="1" showErrorMessage="1" sqref="R8:Y8">
      <formula1>INDIRECT($AO$8)</formula1>
    </dataValidation>
    <dataValidation type="list" allowBlank="1" showInputMessage="1" showErrorMessage="1" sqref="R10">
      <formula1>INDIRECT($AO$9)</formula1>
    </dataValidation>
  </dataValidations>
  <pageMargins left="0.23622047244094491" right="0.23622047244094491" top="0.74803149606299213" bottom="0.74803149606299213" header="0.31496062992125984" footer="0.31496062992125984"/>
  <pageSetup paperSize="9" scale="32" orientation="landscape" r:id="rId1"/>
  <headerFooter>
    <oddFooter xml:space="preserve">&amp;LVersión 03  13/12/2019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Listas!$B$3:$B$9</xm:f>
          </x14:formula1>
          <xm:sqref>R6:Y6</xm:sqref>
        </x14:dataValidation>
        <x14:dataValidation type="list" allowBlank="1" showInputMessage="1" showErrorMessage="1">
          <x14:formula1>
            <xm:f>Listas!$M$3:$M$8</xm:f>
          </x14:formula1>
          <xm:sqref>R9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24</vt:i4>
      </vt:variant>
    </vt:vector>
  </HeadingPairs>
  <TitlesOfParts>
    <vt:vector size="26" baseType="lpstr">
      <vt:lpstr>Listas</vt:lpstr>
      <vt:lpstr>Plan de Acción PIGA</vt:lpstr>
      <vt:lpstr>ACI</vt:lpstr>
      <vt:lpstr>'Plan de Acción PIGA'!Área_de_impresión</vt:lpstr>
      <vt:lpstr>OAJ</vt:lpstr>
      <vt:lpstr>OAJ_PI</vt:lpstr>
      <vt:lpstr>OAP</vt:lpstr>
      <vt:lpstr>OAP_PI</vt:lpstr>
      <vt:lpstr>ob3_</vt:lpstr>
      <vt:lpstr>ob4_</vt:lpstr>
      <vt:lpstr>ob5_</vt:lpstr>
      <vt:lpstr>OBJ_1</vt:lpstr>
      <vt:lpstr>OBJ_2</vt:lpstr>
      <vt:lpstr>OBJ_3</vt:lpstr>
      <vt:lpstr>OBJ_4</vt:lpstr>
      <vt:lpstr>OBJ_5</vt:lpstr>
      <vt:lpstr>Proyectos</vt:lpstr>
      <vt:lpstr>SDAP</vt:lpstr>
      <vt:lpstr>SDAP_PI</vt:lpstr>
      <vt:lpstr>SDAP_PI_</vt:lpstr>
      <vt:lpstr>SGC</vt:lpstr>
      <vt:lpstr>SGC_PI</vt:lpstr>
      <vt:lpstr>SGTP</vt:lpstr>
      <vt:lpstr>SGTP_PI</vt:lpstr>
      <vt:lpstr>SPIP</vt:lpstr>
      <vt:lpstr>SPIP_PI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Sig-gemelas</dc:creator>
  <cp:lastModifiedBy>Jose Francisco Rodriguez Tellez</cp:lastModifiedBy>
  <cp:lastPrinted>2019-12-13T15:13:37Z</cp:lastPrinted>
  <dcterms:created xsi:type="dcterms:W3CDTF">2017-08-25T21:31:59Z</dcterms:created>
  <dcterms:modified xsi:type="dcterms:W3CDTF">2020-02-01T02:10:27Z</dcterms:modified>
</cp:coreProperties>
</file>